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Y:\Processos 2024\CONCORRÊNCIA PÚBLICA\C.P. 007 - P. 052 - Obra de Construção do Campo de Futebol do Morro do Vento\Documentos\SEGUNDA RETIFICAÇÃO - DOCUMENTOS\"/>
    </mc:Choice>
  </mc:AlternateContent>
  <bookViews>
    <workbookView xWindow="0" yWindow="0" windowWidth="20490" windowHeight="7650" firstSheet="2" activeTab="4"/>
  </bookViews>
  <sheets>
    <sheet name="previsao" sheetId="5" state="hidden" r:id="rId1"/>
    <sheet name="saldo contrato" sheetId="6" state="hidden" r:id="rId2"/>
    <sheet name="Sinapi 05-24 Setop 01-2024" sheetId="27" r:id="rId3"/>
    <sheet name="PLANILHA ORÇAMENTÁRIA" sheetId="34" r:id="rId4"/>
    <sheet name="BDI" sheetId="38" r:id="rId5"/>
    <sheet name="CRONOGRAMA" sheetId="35" r:id="rId6"/>
    <sheet name="MEMÓRIA DE CÁLCULO" sheetId="41"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0" localSheetId="5">#REF!</definedName>
    <definedName name="\0">#REF!</definedName>
    <definedName name="\a" localSheetId="5">#REF!</definedName>
    <definedName name="\a">#REF!</definedName>
    <definedName name="\c" localSheetId="5">[1]PLMUSEU!#REF!</definedName>
    <definedName name="\c">[1]PLMUSEU!#REF!</definedName>
    <definedName name="\d" localSheetId="5">'[2]Bm 8'!#REF!</definedName>
    <definedName name="\d">'[2]Bm 8'!#REF!</definedName>
    <definedName name="\f">#N/A</definedName>
    <definedName name="\I" localSheetId="5">#REF!</definedName>
    <definedName name="\I">#REF!</definedName>
    <definedName name="\p">#N/A</definedName>
    <definedName name="\q" localSheetId="5">'[2]Bm 8'!#REF!</definedName>
    <definedName name="\q">'[2]Bm 8'!#REF!</definedName>
    <definedName name="\S" localSheetId="5">[3]COMPOS1!#REF!</definedName>
    <definedName name="\S">[3]COMPOS1!#REF!</definedName>
    <definedName name="\x" localSheetId="5">[1]PLMUSEU!#REF!</definedName>
    <definedName name="\x">[1]PLMUSEU!#REF!</definedName>
    <definedName name="\z" localSheetId="5">[1]PLMUSEU!#REF!</definedName>
    <definedName name="\z">[1]PLMUSEU!#REF!</definedName>
    <definedName name="________pn20" localSheetId="5" hidden="1">{#N/A,#N/A,TRUE,"CAPA";#N/A,#N/A,TRUE,"S7-300";#N/A,#N/A,TRUE,"S7-400";#N/A,#N/A,TRUE,"ET200";#N/A,#N/A,TRUE,"C7";#N/A,#N/A,TRUE,"SW";#N/A,#N/A,TRUE,"PG"}</definedName>
    <definedName name="________pn20" hidden="1">{#N/A,#N/A,TRUE,"CAPA";#N/A,#N/A,TRUE,"S7-300";#N/A,#N/A,TRUE,"S7-400";#N/A,#N/A,TRUE,"ET200";#N/A,#N/A,TRUE,"C7";#N/A,#N/A,TRUE,"SW";#N/A,#N/A,TRUE,"PG"}</definedName>
    <definedName name="________wrn1" localSheetId="5" hidden="1">{#N/A,#N/A,TRUE,"CAPA";#N/A,#N/A,TRUE,"S7-300";#N/A,#N/A,TRUE,"S7-400";#N/A,#N/A,TRUE,"ET200";#N/A,#N/A,TRUE,"C7";#N/A,#N/A,TRUE,"SW";#N/A,#N/A,TRUE,"PG"}</definedName>
    <definedName name="________wrn1" hidden="1">{#N/A,#N/A,TRUE,"CAPA";#N/A,#N/A,TRUE,"S7-300";#N/A,#N/A,TRUE,"S7-400";#N/A,#N/A,TRUE,"ET200";#N/A,#N/A,TRUE,"C7";#N/A,#N/A,TRUE,"SW";#N/A,#N/A,TRUE,"PG"}</definedName>
    <definedName name="________wrn3" localSheetId="5" hidden="1">{#N/A,#N/A,TRUE,"CAPA";#N/A,#N/A,TRUE,"S7-300";#N/A,#N/A,TRUE,"S7-400";#N/A,#N/A,TRUE,"ET200";#N/A,#N/A,TRUE,"C7";#N/A,#N/A,TRUE,"SW";#N/A,#N/A,TRUE,"PG"}</definedName>
    <definedName name="________wrn3" hidden="1">{#N/A,#N/A,TRUE,"CAPA";#N/A,#N/A,TRUE,"S7-300";#N/A,#N/A,TRUE,"S7-400";#N/A,#N/A,TRUE,"ET200";#N/A,#N/A,TRUE,"C7";#N/A,#N/A,TRUE,"SW";#N/A,#N/A,TRUE,"PG"}</definedName>
    <definedName name="______BOR1" localSheetId="5">'[2]Bm 8'!#REF!</definedName>
    <definedName name="______BOR1">'[2]Bm 8'!#REF!</definedName>
    <definedName name="____Ele200502" localSheetId="5">#REF!</definedName>
    <definedName name="____Ele200502">#REF!</definedName>
    <definedName name="____Ele200609" localSheetId="5">#REF!</definedName>
    <definedName name="____Ele200609">#REF!</definedName>
    <definedName name="____pv2" localSheetId="5">#REF!</definedName>
    <definedName name="____pv2">#REF!</definedName>
    <definedName name="____pv3" localSheetId="5">#REF!</definedName>
    <definedName name="____pv3">#REF!</definedName>
    <definedName name="____REV5" localSheetId="5">#REF!</definedName>
    <definedName name="____REV5">#REF!</definedName>
    <definedName name="____Ser200506" localSheetId="5">#REF!</definedName>
    <definedName name="____Ser200506">#REF!</definedName>
    <definedName name="____Ser200705" localSheetId="5">#REF!</definedName>
    <definedName name="____Ser200705">#REF!</definedName>
    <definedName name="____Ser200712" localSheetId="5">#REF!</definedName>
    <definedName name="____Ser200712">#REF!</definedName>
    <definedName name="____Ser201104" localSheetId="5">#REF!</definedName>
    <definedName name="____Ser201104">#REF!</definedName>
    <definedName name="____TR2" localSheetId="5">#REF!</definedName>
    <definedName name="____TR2">#REF!</definedName>
    <definedName name="____TR5" localSheetId="5">#REF!</definedName>
    <definedName name="____TR5">#REF!</definedName>
    <definedName name="___BOR1" localSheetId="5">'[2]Bm 8'!#REF!</definedName>
    <definedName name="___BOR1">'[2]Bm 8'!#REF!</definedName>
    <definedName name="___Ele200502" localSheetId="5">#REF!</definedName>
    <definedName name="___Ele200502">#REF!</definedName>
    <definedName name="___Ele200609" localSheetId="5">#REF!</definedName>
    <definedName name="___Ele200609">#REF!</definedName>
    <definedName name="___pv2" localSheetId="5">#REF!</definedName>
    <definedName name="___pv2">#REF!</definedName>
    <definedName name="___pv3" localSheetId="5">#REF!</definedName>
    <definedName name="___pv3">#REF!</definedName>
    <definedName name="___REV5" localSheetId="5">#REF!</definedName>
    <definedName name="___REV5">#REF!</definedName>
    <definedName name="___Ser200506" localSheetId="5">#REF!</definedName>
    <definedName name="___Ser200506">#REF!</definedName>
    <definedName name="___Ser200705" localSheetId="5">#REF!</definedName>
    <definedName name="___Ser200705">#REF!</definedName>
    <definedName name="___Ser200712" localSheetId="5">#REF!</definedName>
    <definedName name="___Ser200712">#REF!</definedName>
    <definedName name="___Ser201104" localSheetId="5">#REF!</definedName>
    <definedName name="___Ser201104">#REF!</definedName>
    <definedName name="___TR2" localSheetId="5">#REF!</definedName>
    <definedName name="___TR2">#REF!</definedName>
    <definedName name="___TR5" localSheetId="5">#REF!</definedName>
    <definedName name="___TR5">#REF!</definedName>
    <definedName name="__123Graph_A" localSheetId="5" hidden="1">#REF!</definedName>
    <definedName name="__123Graph_A" hidden="1">#REF!</definedName>
    <definedName name="__123Graph_B" localSheetId="5" hidden="1">#REF!</definedName>
    <definedName name="__123Graph_B" hidden="1">#REF!</definedName>
    <definedName name="__123Graph_C" localSheetId="5" hidden="1">#REF!</definedName>
    <definedName name="__123Graph_C" hidden="1">#REF!</definedName>
    <definedName name="__123Graph_D" hidden="1">'[4]Etapa Única'!$C$125:$C$134</definedName>
    <definedName name="__123Graph_E" hidden="1">'[4]Etapa Única'!$E$125:$E$134</definedName>
    <definedName name="__123Graph_X" localSheetId="5" hidden="1">#REF!</definedName>
    <definedName name="__123Graph_X" hidden="1">#REF!</definedName>
    <definedName name="__BOR1" localSheetId="5">'[2]Bm 8'!#REF!</definedName>
    <definedName name="__BOR1">'[2]Bm 8'!#REF!</definedName>
    <definedName name="__Ele200502" localSheetId="5">#REF!</definedName>
    <definedName name="__Ele200502">#REF!</definedName>
    <definedName name="__Ele200609" localSheetId="5">#REF!</definedName>
    <definedName name="__Ele200609">#REF!</definedName>
    <definedName name="__pv2" localSheetId="5">#REF!</definedName>
    <definedName name="__pv2">#REF!</definedName>
    <definedName name="__pv3" localSheetId="5">#REF!</definedName>
    <definedName name="__pv3">#REF!</definedName>
    <definedName name="__REV5" localSheetId="5">#REF!</definedName>
    <definedName name="__REV5">#REF!</definedName>
    <definedName name="__Ser200506" localSheetId="5">#REF!</definedName>
    <definedName name="__Ser200506">#REF!</definedName>
    <definedName name="__Ser200705" localSheetId="5">#REF!</definedName>
    <definedName name="__Ser200705">#REF!</definedName>
    <definedName name="__Ser200712" localSheetId="5">#REF!</definedName>
    <definedName name="__Ser200712">#REF!</definedName>
    <definedName name="__Ser201104" localSheetId="5">#REF!</definedName>
    <definedName name="__Ser201104">#REF!</definedName>
    <definedName name="__TR2" localSheetId="5">#REF!</definedName>
    <definedName name="__TR2">#REF!</definedName>
    <definedName name="__TR5" localSheetId="5">#REF!</definedName>
    <definedName name="__TR5">#REF!</definedName>
    <definedName name="_01_09_96" localSheetId="5">#REF!</definedName>
    <definedName name="_01_09_96">#REF!</definedName>
    <definedName name="_1_Excel_BuiltIn_Print_Area_1_1" localSheetId="5">#REF!</definedName>
    <definedName name="_1_Excel_BuiltIn_Print_Area_1_1">#REF!</definedName>
    <definedName name="_1Excel_BuiltIn_Print_Area_1_1" localSheetId="5">#REF!</definedName>
    <definedName name="_1Excel_BuiltIn_Print_Area_1_1">#REF!</definedName>
    <definedName name="_1Excel_BuiltIn_Print_Area_5_1" localSheetId="5">#REF!</definedName>
    <definedName name="_1Excel_BuiltIn_Print_Area_5_1">#REF!</definedName>
    <definedName name="_aaa01" localSheetId="5">#REF!</definedName>
    <definedName name="_aaa01">#REF!</definedName>
    <definedName name="_abc10" localSheetId="5">#REF!</definedName>
    <definedName name="_abc10">#REF!</definedName>
    <definedName name="_abc100000" localSheetId="5">#REF!</definedName>
    <definedName name="_abc100000">#REF!</definedName>
    <definedName name="_abc1111" localSheetId="5">#REF!</definedName>
    <definedName name="_abc1111">#REF!</definedName>
    <definedName name="_abc2" localSheetId="5">#REF!</definedName>
    <definedName name="_abc2">#REF!</definedName>
    <definedName name="_bbb1" localSheetId="5">#REF!</definedName>
    <definedName name="_bbb1">#REF!</definedName>
    <definedName name="_BOR1" localSheetId="5">'[2]Bm 8'!#REF!</definedName>
    <definedName name="_BOR1">'[2]Bm 8'!#REF!</definedName>
    <definedName name="_cab0120" localSheetId="5">#REF!</definedName>
    <definedName name="_cab0120">#REF!</definedName>
    <definedName name="_ccc01" localSheetId="5">#REF!</definedName>
    <definedName name="_ccc01">#REF!</definedName>
    <definedName name="_ccc1" localSheetId="5">#REF!</definedName>
    <definedName name="_ccc1">#REF!</definedName>
    <definedName name="_cre006" localSheetId="5">#REF!</definedName>
    <definedName name="_cre006">#REF!</definedName>
    <definedName name="_d" localSheetId="5">#REF!</definedName>
    <definedName name="_d">#REF!</definedName>
    <definedName name="_DAT1" localSheetId="5">#REF!</definedName>
    <definedName name="_DAT1">#REF!</definedName>
    <definedName name="_DAT2" localSheetId="5">#REF!</definedName>
    <definedName name="_DAT2">#REF!</definedName>
    <definedName name="_DAT3" localSheetId="5">#REF!</definedName>
    <definedName name="_DAT3">#REF!</definedName>
    <definedName name="_DAT4" localSheetId="5">#REF!</definedName>
    <definedName name="_DAT4">#REF!</definedName>
    <definedName name="_DAT5" localSheetId="5">#REF!</definedName>
    <definedName name="_DAT5">#REF!</definedName>
    <definedName name="_DAT6" localSheetId="5">#REF!</definedName>
    <definedName name="_DAT6">#REF!</definedName>
    <definedName name="_DAT7" localSheetId="5">#REF!</definedName>
    <definedName name="_DAT7">#REF!</definedName>
    <definedName name="_DAT8" localSheetId="5">#REF!</definedName>
    <definedName name="_DAT8">#REF!</definedName>
    <definedName name="_dia01" localSheetId="5">#REF!</definedName>
    <definedName name="_dia01">#REF!</definedName>
    <definedName name="_Ele200502" localSheetId="5">#REF!</definedName>
    <definedName name="_Ele200502">#REF!</definedName>
    <definedName name="_Ele200609" localSheetId="5">#REF!</definedName>
    <definedName name="_Ele200609">#REF!</definedName>
    <definedName name="_f" localSheetId="5">#REF!</definedName>
    <definedName name="_f">#REF!</definedName>
    <definedName name="_Fill" localSheetId="5" hidden="1">#REF!</definedName>
    <definedName name="_Fill" hidden="1">#REF!</definedName>
    <definedName name="_xlnm._FilterDatabase" localSheetId="5" hidden="1">CRONOGRAMA!$A$4:$E$15</definedName>
    <definedName name="_xlnm._FilterDatabase" localSheetId="3" hidden="1">'PLANILHA ORÇAMENTÁRIA'!$A$8:$H$95</definedName>
    <definedName name="_xlnm._FilterDatabase" localSheetId="0" hidden="1">previsao!$A$6:$R$20</definedName>
    <definedName name="_xlnm._FilterDatabase" localSheetId="1" hidden="1">'saldo contrato'!$A$6:$R$20</definedName>
    <definedName name="_xlnm._FilterDatabase" localSheetId="2" hidden="1">'Sinapi 05-24 Setop 01-2024'!$A$1:$D$101596</definedName>
    <definedName name="_fim01" localSheetId="5">#REF!</definedName>
    <definedName name="_fim01">#REF!</definedName>
    <definedName name="_fim10" localSheetId="5">#REF!</definedName>
    <definedName name="_fim10">#REF!</definedName>
    <definedName name="_kkk23" localSheetId="5">#REF!</definedName>
    <definedName name="_kkk23">#REF!</definedName>
    <definedName name="_lll01" localSheetId="5">#REF!</definedName>
    <definedName name="_lll01">#REF!</definedName>
    <definedName name="_MM" localSheetId="5" hidden="1">#REF!</definedName>
    <definedName name="_MM" hidden="1">#REF!</definedName>
    <definedName name="_mm01" localSheetId="5">#REF!</definedName>
    <definedName name="_mm01">#REF!</definedName>
    <definedName name="_na222" localSheetId="5">#REF!</definedName>
    <definedName name="_na222">#REF!</definedName>
    <definedName name="_nn01" localSheetId="5">#REF!</definedName>
    <definedName name="_nn01">#REF!</definedName>
    <definedName name="_oo01" localSheetId="5">#REF!</definedName>
    <definedName name="_oo01">#REF!</definedName>
    <definedName name="_Order1" hidden="1">255</definedName>
    <definedName name="_p" localSheetId="5">#REF!</definedName>
    <definedName name="_p">#REF!</definedName>
    <definedName name="_pan98" localSheetId="5">#REF!</definedName>
    <definedName name="_pan98">#REF!</definedName>
    <definedName name="_pb345" localSheetId="5">#REF!</definedName>
    <definedName name="_pb345">#REF!</definedName>
    <definedName name="_pbc005" localSheetId="5">#REF!</definedName>
    <definedName name="_pbc005">#REF!</definedName>
    <definedName name="_pg900" localSheetId="5">#REF!</definedName>
    <definedName name="_pg900">#REF!</definedName>
    <definedName name="_PL1" localSheetId="5">#REF!</definedName>
    <definedName name="_PL1">#REF!</definedName>
    <definedName name="_pp01" localSheetId="5">#REF!</definedName>
    <definedName name="_pp01">#REF!</definedName>
    <definedName name="_pv2" localSheetId="5">#REF!</definedName>
    <definedName name="_pv2">#REF!</definedName>
    <definedName name="_pv3" localSheetId="5">#REF!</definedName>
    <definedName name="_pv3">#REF!</definedName>
    <definedName name="_qq01" localSheetId="5">#REF!</definedName>
    <definedName name="_qq01">#REF!</definedName>
    <definedName name="_r" localSheetId="5">#REF!</definedName>
    <definedName name="_r">#REF!</definedName>
    <definedName name="_REV5" localSheetId="5">#REF!</definedName>
    <definedName name="_REV5">#REF!</definedName>
    <definedName name="_rp304" localSheetId="5">#REF!</definedName>
    <definedName name="_rp304">#REF!</definedName>
    <definedName name="_rr01" localSheetId="5">#REF!</definedName>
    <definedName name="_rr01">#REF!</definedName>
    <definedName name="_Sam" localSheetId="5" hidden="1">#REF!</definedName>
    <definedName name="_Sam" hidden="1">#REF!</definedName>
    <definedName name="_sd34" localSheetId="5">#REF!</definedName>
    <definedName name="_sd34">#REF!</definedName>
    <definedName name="_Ser200506" localSheetId="5">#REF!</definedName>
    <definedName name="_Ser200506">#REF!</definedName>
    <definedName name="_Ser200705" localSheetId="5">#REF!</definedName>
    <definedName name="_Ser200705">#REF!</definedName>
    <definedName name="_Ser200712" localSheetId="5">#REF!</definedName>
    <definedName name="_Ser200712">#REF!</definedName>
    <definedName name="_Ser201104" localSheetId="5">#REF!</definedName>
    <definedName name="_Ser201104">#REF!</definedName>
    <definedName name="_ss01" localSheetId="5">#REF!</definedName>
    <definedName name="_ss01">#REF!</definedName>
    <definedName name="_sss01" localSheetId="5">#REF!</definedName>
    <definedName name="_sss01">#REF!</definedName>
    <definedName name="_TR2" localSheetId="5">#REF!</definedName>
    <definedName name="_TR2">#REF!</definedName>
    <definedName name="_TR5" localSheetId="5">#REF!</definedName>
    <definedName name="_TR5">#REF!</definedName>
    <definedName name="_tt01" localSheetId="5">#REF!</definedName>
    <definedName name="_tt01">#REF!</definedName>
    <definedName name="_ttt98" localSheetId="5">#REF!</definedName>
    <definedName name="_ttt98">#REF!</definedName>
    <definedName name="_tv01" localSheetId="5">#REF!</definedName>
    <definedName name="_tv01">#REF!</definedName>
    <definedName name="_uu01" localSheetId="5">#REF!</definedName>
    <definedName name="_uu01">#REF!</definedName>
    <definedName name="_vv01" localSheetId="5">#REF!</definedName>
    <definedName name="_vv01">#REF!</definedName>
    <definedName name="_xx01" localSheetId="5">#REF!</definedName>
    <definedName name="_xx01">#REF!</definedName>
    <definedName name="_zz020" localSheetId="5">#REF!</definedName>
    <definedName name="_zz020">#REF!</definedName>
    <definedName name="a" localSheetId="5">#REF!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 localSheetId="5">#REF!</definedName>
    <definedName name="A1.5.9.1">#REF!</definedName>
    <definedName name="a12121212" localSheetId="5">#REF!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 localSheetId="5">#REF!</definedName>
    <definedName name="aaa">#REF!</definedName>
    <definedName name="aaa9.1" localSheetId="5">#REF!</definedName>
    <definedName name="aaa9.1">#REF!</definedName>
    <definedName name="aaa9.2" localSheetId="5">#REF!</definedName>
    <definedName name="aaa9.2">#REF!</definedName>
    <definedName name="aaaaaaaaaaaaah" localSheetId="5">#REF!</definedName>
    <definedName name="aaaaaaaaaaaaah">#REF!</definedName>
    <definedName name="abc" localSheetId="5">#REF!</definedName>
    <definedName name="abc">#REF!</definedName>
    <definedName name="abc9.3" localSheetId="5">#REF!</definedName>
    <definedName name="abc9.3">#REF!</definedName>
    <definedName name="abc9.5" localSheetId="5">#REF!</definedName>
    <definedName name="abc9.5">#REF!</definedName>
    <definedName name="abcd" localSheetId="5">#REF!</definedName>
    <definedName name="abcd">#REF!</definedName>
    <definedName name="Abrigo_moto_gerador_consulta" localSheetId="5">#REF!</definedName>
    <definedName name="Abrigo_moto_gerador_consulta">#REF!</definedName>
    <definedName name="AccessDatabase" hidden="1">"D:\Arquivos do excel\Planilha modelo1.mdb"</definedName>
    <definedName name="Acesso_Estacao_01" localSheetId="5">#REF!</definedName>
    <definedName name="Acesso_Estacao_01">#REF!</definedName>
    <definedName name="acha.coluna" localSheetId="5">#REF!</definedName>
    <definedName name="acha.coluna">#REF!</definedName>
    <definedName name="acha.dados" localSheetId="5">#REF!</definedName>
    <definedName name="acha.dados">#REF!</definedName>
    <definedName name="acha.linha" localSheetId="5">#REF!</definedName>
    <definedName name="acha.linha">#REF!</definedName>
    <definedName name="Acréscimo" localSheetId="5">#REF!</definedName>
    <definedName name="Acréscimo">#REF!</definedName>
    <definedName name="adfv" localSheetId="5">#REF!</definedName>
    <definedName name="adfv">#REF!</definedName>
    <definedName name="Administração" localSheetId="5">#REF!</definedName>
    <definedName name="Administração">#REF!</definedName>
    <definedName name="ADSRFWSTWESGJKL" localSheetId="5">'[7]Planilha PROJETISTA'!#REF!</definedName>
    <definedName name="ADSRFWSTWESGJKL">'[7]Planilha PROJETISTA'!#REF!</definedName>
    <definedName name="af">#REF!</definedName>
    <definedName name="ag">#REF!</definedName>
    <definedName name="agora" localSheetId="5">#REF!</definedName>
    <definedName name="agora">#REF!</definedName>
    <definedName name="ÁGUA" localSheetId="5">#REF!</definedName>
    <definedName name="ÁGUA">#REF!</definedName>
    <definedName name="aguentar" localSheetId="5">#REF!</definedName>
    <definedName name="aguentar">#REF!</definedName>
    <definedName name="ALA" localSheetId="5">#REF!</definedName>
    <definedName name="ALA">#REF!</definedName>
    <definedName name="alfaia" localSheetId="5">#REF!</definedName>
    <definedName name="alfaia">#REF!</definedName>
    <definedName name="ALTA" localSheetId="5">'[8]PRO-08'!#REF!</definedName>
    <definedName name="ALTA">'[8]PRO-08'!#REF!</definedName>
    <definedName name="alturadocorte">'[5]DADOS COLETATO'!$G$9</definedName>
    <definedName name="amamamamamamam" localSheetId="5">#REF!</definedName>
    <definedName name="amamamamamamam">#REF!</definedName>
    <definedName name="amarela" localSheetId="5">#REF!</definedName>
    <definedName name="amarela">#REF!</definedName>
    <definedName name="amor01" localSheetId="5">#REF!</definedName>
    <definedName name="amor01">#REF!</definedName>
    <definedName name="AnalisarAterro" localSheetId="5">[9]Plan1!#REF!</definedName>
    <definedName name="AnalisarAterro">[9]Plan1!#REF!</definedName>
    <definedName name="AnalisarCorte" localSheetId="5">[9]Plan1!#REF!</definedName>
    <definedName name="AnalisarCorte">[9]Plan1!#REF!</definedName>
    <definedName name="ao" localSheetId="5">#REF!</definedName>
    <definedName name="ao">#REF!</definedName>
    <definedName name="_xlnm.Print_Area" localSheetId="5">CRONOGRAMA!$A$1:$E$28</definedName>
    <definedName name="_xlnm.Print_Area" localSheetId="3">'PLANILHA ORÇAMENTÁRIA'!$A$1:$H$133</definedName>
    <definedName name="_xlnm.Print_Area" localSheetId="0">previsao!$A$1:$T$46</definedName>
    <definedName name="_xlnm.Print_Area" localSheetId="1">'saldo contrato'!$A$1:$V$46</definedName>
    <definedName name="_xlnm.Print_Area">[10]Plan1!#REF!</definedName>
    <definedName name="Área_impressão_IM" localSheetId="5">#REF!</definedName>
    <definedName name="Área_impressão_IM">#REF!</definedName>
    <definedName name="ÁreaTotal">'[11]Quadro Geral'!$A$1:$H$65536</definedName>
    <definedName name="as" localSheetId="5">'[12]Planilha PROJETISTA'!#REF!</definedName>
    <definedName name="as">'[12]Planilha PROJETISTA'!#REF!</definedName>
    <definedName name="ASDQWEASDA" localSheetId="5">#REF!</definedName>
    <definedName name="ASDQWEASDA">#REF!</definedName>
    <definedName name="ass" localSheetId="5">[13]RESUMO!#REF!</definedName>
    <definedName name="ass">[13]RESUMO!#REF!</definedName>
    <definedName name="atual" localSheetId="5">#REF!</definedName>
    <definedName name="atual">#REF!</definedName>
    <definedName name="Aut_original" localSheetId="5">[14]PROJETO!#REF!</definedName>
    <definedName name="Aut_original">[14]PROJETO!#REF!</definedName>
    <definedName name="Aut_resumo" localSheetId="5">[15]RESUMO_AUT1!#REF!</definedName>
    <definedName name="Aut_resumo">[15]RESUMO_AUT1!#REF!</definedName>
    <definedName name="AUXILIAR">#N/A</definedName>
    <definedName name="AUXILIARES" localSheetId="5">#REF!</definedName>
    <definedName name="AUXILIARES">#REF!</definedName>
    <definedName name="azul" localSheetId="5">#REF!</definedName>
    <definedName name="azul">#REF!</definedName>
    <definedName name="AZULSINAL" localSheetId="5">#REF!</definedName>
    <definedName name="AZULSINAL">#REF!</definedName>
    <definedName name="b" localSheetId="5">#REF!</definedName>
    <definedName name="b">#REF!</definedName>
    <definedName name="BALTO">#REF!</definedName>
    <definedName name="banana" localSheetId="5">#REF!</definedName>
    <definedName name="banana">#REF!</definedName>
    <definedName name="_xlnm.Database" localSheetId="5">#REF!</definedName>
    <definedName name="_xlnm.Database">#REF!</definedName>
    <definedName name="banco_de_dados1" localSheetId="5">#REF!</definedName>
    <definedName name="banco_de_dados1">#REF!</definedName>
    <definedName name="BASICO" localSheetId="5">#REF!</definedName>
    <definedName name="BASICO">#REF!</definedName>
    <definedName name="bbbb02" localSheetId="5">#REF!</definedName>
    <definedName name="bbbb02">#REF!</definedName>
    <definedName name="BDI">[16]CONTROLE!$D$5</definedName>
    <definedName name="BDI_1" localSheetId="5">[17]RESUMO!#REF!</definedName>
    <definedName name="BDI_1">[17]RESUMO!#REF!</definedName>
    <definedName name="BDI_27" localSheetId="5">#REF!</definedName>
    <definedName name="BDI_27">#REF!</definedName>
    <definedName name="BG" localSheetId="5">#REF!</definedName>
    <definedName name="BG">#REF!</definedName>
    <definedName name="BGU" localSheetId="5">#REF!</definedName>
    <definedName name="BGU">#REF!</definedName>
    <definedName name="bonificação" localSheetId="5">#REF!</definedName>
    <definedName name="bonificação">#REF!</definedName>
    <definedName name="botafora">'[5]DADOS COLETATO'!$C$40</definedName>
    <definedName name="brasilia" localSheetId="5">#REF!</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 localSheetId="5">#REF!</definedName>
    <definedName name="C_">#REF!</definedName>
    <definedName name="CABEC" localSheetId="5">#REF!</definedName>
    <definedName name="CABEC">#REF!</definedName>
    <definedName name="caderno" localSheetId="5">#REF!</definedName>
    <definedName name="caderno">#REF!</definedName>
    <definedName name="caixadecentro">'[5]DADOS COLETATO'!$C$28</definedName>
    <definedName name="CalcularAgora" localSheetId="5">#REF!</definedName>
    <definedName name="CalcularAgora">#REF!</definedName>
    <definedName name="calculista" localSheetId="5">#REF!</definedName>
    <definedName name="calculista">#REF!</definedName>
    <definedName name="calsaslalal" localSheetId="5">#REF!</definedName>
    <definedName name="calsaslalal">#REF!</definedName>
    <definedName name="caminho01" localSheetId="5">#REF!</definedName>
    <definedName name="caminho01">#REF!</definedName>
    <definedName name="campo04" localSheetId="5">#REF!</definedName>
    <definedName name="campo04">#REF!</definedName>
    <definedName name="caneta" localSheetId="5">#REF!</definedName>
    <definedName name="caneta">#REF!</definedName>
    <definedName name="canoa" localSheetId="5">#REF!</definedName>
    <definedName name="canoa">#REF!</definedName>
    <definedName name="cari04" localSheetId="5">#REF!</definedName>
    <definedName name="cari04">#REF!</definedName>
    <definedName name="carla01" localSheetId="5">#REF!</definedName>
    <definedName name="carla01">#REF!</definedName>
    <definedName name="carolina" localSheetId="5">#REF!</definedName>
    <definedName name="carolina">#REF!</definedName>
    <definedName name="carro" localSheetId="5">#REF!</definedName>
    <definedName name="carro">#REF!</definedName>
    <definedName name="Casa_de_maquinas" localSheetId="5">#REF!</definedName>
    <definedName name="Casa_de_maquinas">#REF!</definedName>
    <definedName name="CBU" localSheetId="5">#REF!</definedName>
    <definedName name="CBU">#REF!</definedName>
    <definedName name="CBUII" localSheetId="5">#REF!</definedName>
    <definedName name="CBUII">#REF!</definedName>
    <definedName name="CBUQB" localSheetId="5">#REF!</definedName>
    <definedName name="CBUQB">#REF!</definedName>
    <definedName name="CBUQc" localSheetId="5">#REF!</definedName>
    <definedName name="CBUQc">#REF!</definedName>
    <definedName name="cc0020340fakjgfjag" localSheetId="5">#REF!</definedName>
    <definedName name="cc0020340fakjgfjag">#REF!</definedName>
    <definedName name="ccccccccccccccccc" localSheetId="5">#REF!</definedName>
    <definedName name="ccccccccccccccccc">#REF!</definedName>
    <definedName name="ce">#REF!</definedName>
    <definedName name="cem" localSheetId="5">#REF!</definedName>
    <definedName name="cem">#REF!</definedName>
    <definedName name="CERCA" localSheetId="5">#REF!</definedName>
    <definedName name="CERCA">#REF!</definedName>
    <definedName name="chefe01" localSheetId="5">#REF!</definedName>
    <definedName name="chefe01">#REF!</definedName>
    <definedName name="cho">#REF!</definedName>
    <definedName name="chuva" localSheetId="5">#REF!</definedName>
    <definedName name="chuva">#REF!</definedName>
    <definedName name="ci">#REF!</definedName>
    <definedName name="cimb01" localSheetId="5">#REF!</definedName>
    <definedName name="cimb01">#REF!</definedName>
    <definedName name="cimbamento03" localSheetId="5">#REF!</definedName>
    <definedName name="cimbamento03">#REF!</definedName>
    <definedName name="Cimbramento02" localSheetId="5">#REF!</definedName>
    <definedName name="Cimbramento02">#REF!</definedName>
    <definedName name="cimbramento04" localSheetId="5">#REF!</definedName>
    <definedName name="cimbramento04">#REF!</definedName>
    <definedName name="CINTYA" localSheetId="5">[18]IDENTIFICACAO!$D$12</definedName>
    <definedName name="CINTYA">[19]IDENTIFICACAO!$D$12</definedName>
    <definedName name="Cisterna_e_Castelo_d_agua_Consulta" localSheetId="5">#REF!</definedName>
    <definedName name="Cisterna_e_Castelo_d_agua_Consulta">#REF!</definedName>
    <definedName name="class1" localSheetId="5">#REF!</definedName>
    <definedName name="class1">#REF!</definedName>
    <definedName name="class2" localSheetId="5">#REF!</definedName>
    <definedName name="class2">#REF!</definedName>
    <definedName name="CLIENTE" localSheetId="5">#REF!</definedName>
    <definedName name="CLIENTE">#REF!</definedName>
    <definedName name="CM02PkgDetail" localSheetId="5">#REF!</definedName>
    <definedName name="CM02PkgDetail">#REF!</definedName>
    <definedName name="cmt" localSheetId="5">#REF!</definedName>
    <definedName name="cmt">#REF!</definedName>
    <definedName name="Código" localSheetId="5">#REF!</definedName>
    <definedName name="Código">#REF!</definedName>
    <definedName name="Codigos" localSheetId="5">#REF!</definedName>
    <definedName name="Codigos">#REF!</definedName>
    <definedName name="COEF_LINEAR" localSheetId="5">#REF!</definedName>
    <definedName name="COEF_LINEAR">#REF!</definedName>
    <definedName name="coleta" localSheetId="5">#REF!</definedName>
    <definedName name="coleta">#REF!</definedName>
    <definedName name="COMP" localSheetId="5">#REF!</definedName>
    <definedName name="COMP">#REF!</definedName>
    <definedName name="comp001101">'[20]assemblies A _ E'!$B$2108:$H$2111</definedName>
    <definedName name="comp001102">'[20]assemblies A _ E'!$B$2070:$H$2073</definedName>
    <definedName name="comp001103">'[21]assemblies L _ Q'!$B$633:$H$636</definedName>
    <definedName name="comp001201">'[21]assemblies L _ Q'!$B$426:$H$448</definedName>
    <definedName name="comp001202">'[21]assemblies L _ Q'!$B$450:$H$464</definedName>
    <definedName name="comp001301">'[21]assemblies L _ Q'!$B$466:$H$469</definedName>
    <definedName name="comp002201">'[22]assemblies R _ Z'!$B$834:$H$837</definedName>
    <definedName name="comp010102">'[21]assemblies L _ Q'!$B$2205:$H$2208</definedName>
    <definedName name="comp010103">'[21]assemblies L _ Q'!$B$2210:$H$2213</definedName>
    <definedName name="comp010104">'[21]assemblies L _ Q'!$B$2215:$H$2218</definedName>
    <definedName name="comp010105">'[21]assemblies L _ Q'!$B$2220:$H$2223</definedName>
    <definedName name="comp010111">'[21]assemblies L _ Q'!$B$1335:$H$1346</definedName>
    <definedName name="comp010113">'[21]assemblies L _ Q'!$B$1348:$H$1359</definedName>
    <definedName name="comp010121">'[22]assemblies R _ Z'!$B$940:$H$951</definedName>
    <definedName name="comp010151">'[21]assemblies L _ Q'!$B$490:$H$493</definedName>
    <definedName name="comp010152">'[20]assemblies A _ E'!$B$1696:$H$1699</definedName>
    <definedName name="comp010153">'[22]assemblies R _ Z'!$B$66:$H$69</definedName>
    <definedName name="comp010154">'[21]assemblies L _ Q'!$B$476:$H$479</definedName>
    <definedName name="comp010155">'[21]assemblies L _ Q'!$B$471:$H$474</definedName>
    <definedName name="comp010156">'[20]assemblies A _ E'!$B$1930:$H$1938</definedName>
    <definedName name="comp010157">'[22]assemblies R _ Z'!$B$667:$H$670</definedName>
    <definedName name="comp010158">'[20]assemblies A _ E'!$B$1945:$H$1948</definedName>
    <definedName name="comp010159">'[21]assemblies L _ Q'!$B$2265:$H$2268</definedName>
    <definedName name="comp010160">'[20]assemblies A _ E'!$B$345:$H$352</definedName>
    <definedName name="comp010161">'[21]assemblies L _ Q'!$B$481:$H$488</definedName>
    <definedName name="comp010201">'[20]assemblies A _ E'!$B$1783:$H$1787</definedName>
    <definedName name="comp010202">'[20]assemblies A _ E'!$B$1789:$H$1793</definedName>
    <definedName name="comp010203">'[20]assemblies A _ E'!$B$1812:$H$1816</definedName>
    <definedName name="comp010204">'[20]assemblies A _ E'!$B$1847:$H$1851</definedName>
    <definedName name="comp010205">'[20]assemblies A _ E'!$B$1818:$H$1827</definedName>
    <definedName name="comp010206">'[20]assemblies A _ E'!$B$1835:$H$1839</definedName>
    <definedName name="comp010207">'[20]assemblies A _ E'!$B$1841:$H$1845</definedName>
    <definedName name="comp010208">'[20]assemblies A _ E'!$B$1853:$H$1857</definedName>
    <definedName name="comp010209">'[20]assemblies A _ E'!$B$1859:$H$1863</definedName>
    <definedName name="comp010210">'[20]assemblies A _ E'!$B$1871:$H$1875</definedName>
    <definedName name="comp010211">'[20]assemblies A _ E'!$B$1877:$H$1880</definedName>
    <definedName name="comp010212">'[20]assemblies A _ E'!$B$1882:$H$1886</definedName>
    <definedName name="comp010213">'[20]assemblies A _ E'!$B$1888:$H$1892</definedName>
    <definedName name="comp010214">'[20]assemblies A _ E'!$B$1894:$H$1898</definedName>
    <definedName name="comp010215">'[20]assemblies A _ E'!$B$1900:$H$1904</definedName>
    <definedName name="comp010216">'[20]assemblies A _ E'!$B$1906:$H$1910</definedName>
    <definedName name="comp010217">'[20]assemblies A _ E'!$B$1912:$H$1916</definedName>
    <definedName name="comp010218">'[20]assemblies A _ E'!$B$1918:$H$1922</definedName>
    <definedName name="comp010219">'[20]assemblies A _ E'!$B$1924:$H$1928</definedName>
    <definedName name="comp010220">'[20]assemblies A _ E'!$B$1940:$H$1943</definedName>
    <definedName name="comp010221">'[20]assemblies A _ E'!$B$1775:$H$1781</definedName>
    <definedName name="comp010222">'[20]assemblies A _ E'!$B$1800:$H$1804</definedName>
    <definedName name="comp010223">'[20]assemblies A _ E'!$B$1795:$H$1798</definedName>
    <definedName name="comp010224">'[20]assemblies A _ E'!$B$1806:$H$1810</definedName>
    <definedName name="comp010225">'[20]assemblies A _ E'!$B$1829:$H$1833</definedName>
    <definedName name="comp010226">'[22]assemblies R _ Z'!$B$439:$H$442</definedName>
    <definedName name="comp010227">'[20]assemblies A _ E'!$B$1865:$H$1869</definedName>
    <definedName name="comp010228">'[22]assemblies R _ Z'!$B$444:$H$448</definedName>
    <definedName name="comp010301">'[21]assemblies L _ Q'!$B$516:$H$527</definedName>
    <definedName name="comp020001">'[20]assemblies A _ E'!$B$1980:$H$1983</definedName>
    <definedName name="comp020011">'[22]assemblies R _ Z'!$B$849:$H$861</definedName>
    <definedName name="comp020101">'[20]assemblies A _ E'!$B$2270:$H$2273</definedName>
    <definedName name="comp020102">'[20]assemblies A _ E'!$B$2275:$H$2278</definedName>
    <definedName name="comp020103">'[20]assemblies A _ E'!$B$2280:$H$2283</definedName>
    <definedName name="comp020104">'[20]assemblies A _ E'!$B$2285:$H$2288</definedName>
    <definedName name="comp020105">'[20]assemblies A _ E'!$B$2290:$H$2293</definedName>
    <definedName name="comp020106">'[20]assemblies A _ E'!$B$2295:$H$2298</definedName>
    <definedName name="comp020111">'[20]assemblies A _ E'!$B$2264:$H$2268</definedName>
    <definedName name="comp020121">'[20]assemblies A _ E'!$B$2491:$H$2502</definedName>
    <definedName name="comp020122">'[20]assemblies A _ E'!$B$2504:$H$2515</definedName>
    <definedName name="comp020125">'[20]assemblies A _ E'!$B$1585:$H$1588</definedName>
    <definedName name="comp020131">'[20]assemblies A _ E'!$B$2310:$H$2317</definedName>
    <definedName name="comp020132">'[20]assemblies A _ E'!$B$2319:$H$2326</definedName>
    <definedName name="comp020133">'[20]assemblies A _ E'!$B$2328:$H$2335</definedName>
    <definedName name="comp020134">'[20]assemblies A _ E'!$B$2337:$H$2344</definedName>
    <definedName name="comp020135">'[20]assemblies A _ E'!$B$2346:$H$2353</definedName>
    <definedName name="comp020136">'[20]assemblies A _ E'!$B$2355:$H$2362</definedName>
    <definedName name="comp020137">'[20]assemblies A _ E'!$B$2364:$H$2371</definedName>
    <definedName name="comp020138">'[20]assemblies A _ E'!$B$2373:$H$2393</definedName>
    <definedName name="comp020139">'[20]assemblies A _ E'!$B$2395:$H$2415</definedName>
    <definedName name="comp020140">'[20]assemblies A _ E'!$B$2417:$H$2437</definedName>
    <definedName name="comp020141">'[20]assemblies A _ E'!$B$2183:$H$2192</definedName>
    <definedName name="comp020142">'[20]assemblies A _ E'!$B$2305:$H$2308</definedName>
    <definedName name="comp020143">'[20]assemblies A _ E'!$B$2194:$H$2207</definedName>
    <definedName name="comp020144">'[20]assemblies A _ E'!$B$2222:$H$2232</definedName>
    <definedName name="comp020145">'[20]assemblies A _ E'!$B$2234:$H$2257</definedName>
    <definedName name="comp020146">'[20]assemblies A _ E'!$B$2300:$H$2303</definedName>
    <definedName name="comp020147">'[20]assemblies A _ E'!$B$2209:$H$2220</definedName>
    <definedName name="comp020151">'[22]assemblies R _ Z'!$B$1056:$H$1059</definedName>
    <definedName name="comp020152">'[22]assemblies R _ Z'!$B$1061:$H$1064</definedName>
    <definedName name="comp020153">'[22]assemblies R _ Z'!$B$1066:$H$1069</definedName>
    <definedName name="comp020154">'[22]assemblies R _ Z'!$B$1071:$H$1074</definedName>
    <definedName name="comp020155">'[22]assemblies R _ Z'!$B$1076:$H$1079</definedName>
    <definedName name="comp020156">'[21]assemblies L _ Q'!$B$638:$H$641</definedName>
    <definedName name="comp020161">'[20]assemblies A _ E'!$B$1394:$H$1402</definedName>
    <definedName name="comp020171">'[21]assemblies L _ Q'!$B$821:$H$824</definedName>
    <definedName name="comp020172">'[21]assemblies L _ Q'!$B$826:$H$829</definedName>
    <definedName name="comp020173">'[21]assemblies L _ Q'!$B$831:$H$834</definedName>
    <definedName name="comp020174">'[21]assemblies L _ Q'!$B$836:$H$839</definedName>
    <definedName name="comp020175">'[21]assemblies L _ Q'!$B$841:$H$844</definedName>
    <definedName name="comp020176">'[21]assemblies L _ Q'!$B$846:$H$849</definedName>
    <definedName name="comp020177">'[21]assemblies L _ Q'!$B$851:$H$854</definedName>
    <definedName name="comp020178">'[21]assemblies L _ Q'!$B$856:$H$859</definedName>
    <definedName name="comp020179">'[21]assemblies L _ Q'!$B$861:$H$864</definedName>
    <definedName name="comp020180">'[21]assemblies L _ Q'!$B$866:$H$869</definedName>
    <definedName name="comp020181">'[21]assemblies L _ Q'!$B$871:$H$874</definedName>
    <definedName name="comp020182">'[21]assemblies L _ Q'!$B$876:$H$879</definedName>
    <definedName name="comp020201">'[22]assemblies R _ Z'!$B$96:$H$100</definedName>
    <definedName name="comp020202">'[22]assemblies R _ Z'!$B$91:$H$94</definedName>
    <definedName name="comp020203">'[22]assemblies R _ Z'!$B$71:$H$78</definedName>
    <definedName name="comp020204">'[22]assemblies R _ Z'!$B$80:$H$84</definedName>
    <definedName name="comp020205">'[22]assemblies R _ Z'!$B$86:$H$89</definedName>
    <definedName name="comp020301">'[22]assemblies R _ Z'!$B$1050:$H$1054</definedName>
    <definedName name="comp020302">'[20]assemblies A _ E'!$B$647:$H$655</definedName>
    <definedName name="comp020303">'[20]assemblies A _ E'!$B$1580:$H$1583</definedName>
    <definedName name="comp020304">'[20]assemblies A _ E'!$B$680:$H$694</definedName>
    <definedName name="comp020305">'[20]assemblies A _ E'!$B$727:$H$737</definedName>
    <definedName name="comp020306">'[20]assemblies A _ E'!$B$657:$H$672</definedName>
    <definedName name="comp020307">'[20]assemblies A _ E'!$B$696:$H$715</definedName>
    <definedName name="comp020308">'[20]assemblies A _ E'!$B$674:$H$678</definedName>
    <definedName name="comp020309">'[20]assemblies A _ E'!$B$717:$H$725</definedName>
    <definedName name="comp020310">'[20]assemblies A _ E'!$B$1575:$H$1578</definedName>
    <definedName name="comp020321">'[22]assemblies R _ Z'!$B$422:$H$426</definedName>
    <definedName name="comp020331">'[22]assemblies R _ Z'!$B$637:$H$655</definedName>
    <definedName name="comp020341">'[20]assemblies A _ E'!$B$2113:$H$2137</definedName>
    <definedName name="comp020342">'[20]assemblies A _ E'!$B$2139:$H$2163</definedName>
    <definedName name="comp020351">'[20]assemblies A _ E'!$B$924:$H$942</definedName>
    <definedName name="comp020361">'[21]assemblies L _ Q'!$B$2225:$H$2233</definedName>
    <definedName name="comp020401">'[20]assemblies A _ E'!$B$153:$H$163</definedName>
    <definedName name="comp020402">'[20]assemblies A _ E'!$B$2040:$H$2051</definedName>
    <definedName name="comp020403">'[22]assemblies R _ Z'!$B$10:$H$28</definedName>
    <definedName name="comp020501">'[20]assemblies A _ E'!$B$1683:$H$1694</definedName>
    <definedName name="comp020502">'[20]assemblies A _ E'!$B$1665:$H$1681</definedName>
    <definedName name="comp020601">'[22]assemblies R _ Z'!$B$892:$H$904</definedName>
    <definedName name="comp020901">'[20]assemblies A _ E'!$B$969:$H$977</definedName>
    <definedName name="comp030101">'[23]assemblies F _ K'!$B$199:$H$211</definedName>
    <definedName name="comp030102">'[23]assemblies F _ K'!$B$213:$H$224</definedName>
    <definedName name="comp030103">'[23]assemblies F _ K'!$B$173:$H$186</definedName>
    <definedName name="comp030104">'[21]assemblies L _ Q'!$B$643:$H$647</definedName>
    <definedName name="comp030105">'[23]assemblies F _ K'!$B$262:$H$271</definedName>
    <definedName name="comp030106">'[23]assemblies F _ K'!$B$226:$H$236</definedName>
    <definedName name="comp030107">'[23]assemblies F _ K'!$B$188:$H$197</definedName>
    <definedName name="comp030108">'[23]assemblies F _ K'!$B$250:$H$260</definedName>
    <definedName name="comp030109">'[23]assemblies F _ K'!$B$238:$H$248</definedName>
    <definedName name="comp030204">'[20]assemblies A _ E'!$B$439:$H$448</definedName>
    <definedName name="comp030205">'[20]assemblies A _ E'!$B$461:$H$470</definedName>
    <definedName name="comp030206">'[20]assemblies A _ E'!$B$450:$H$459</definedName>
    <definedName name="comp030207">'[20]assemblies A _ E'!$B$472:$H$481</definedName>
    <definedName name="comp030209">'[20]assemblies A _ E'!$B$483:$H$491</definedName>
    <definedName name="comp030221">'[20]assemblies A _ E'!$B$336:$H$343</definedName>
    <definedName name="comp030301">'[21]assemblies L _ Q'!$B$1800:$H$1814</definedName>
    <definedName name="comp030302">'[21]assemblies L _ Q'!$B$1816:$H$1826</definedName>
    <definedName name="comp030303">'[21]assemblies L _ Q'!$B$1828:$H$1842</definedName>
    <definedName name="comp030304">'[21]assemblies L _ Q'!$B$1844:$H$1854</definedName>
    <definedName name="comp030305">'[21]assemblies L _ Q'!$B$1856:$H$1870</definedName>
    <definedName name="comp030306">'[21]assemblies L _ Q'!$B$1872:$H$1882</definedName>
    <definedName name="comp030307">'[21]assemblies L _ Q'!$B$1884:$H$1898</definedName>
    <definedName name="comp030308">'[21]assemblies L _ Q'!$B$1900:$H$1910</definedName>
    <definedName name="comp030309">'[21]assemblies L _ Q'!$B$1912:$H$1926</definedName>
    <definedName name="comp030310">'[21]assemblies L _ Q'!$B$1928:$H$1942</definedName>
    <definedName name="comp030311">'[21]assemblies L _ Q'!$B$1944:$H$1954</definedName>
    <definedName name="comp030312">'[21]assemblies L _ Q'!$B$1956:$H$1970</definedName>
    <definedName name="comp030313">'[21]assemblies L _ Q'!$B$1972:$H$1986</definedName>
    <definedName name="comp030314">'[21]assemblies L _ Q'!$B$1988:$H$2002</definedName>
    <definedName name="comp030315">'[21]assemblies L _ Q'!$B$2004:$H$2018</definedName>
    <definedName name="comp030321">'[21]assemblies L _ Q'!$B$2139:$H$2157</definedName>
    <definedName name="comp030322">'[21]assemblies L _ Q'!$B$2159:$H$2177</definedName>
    <definedName name="comp030323">'[21]assemblies L _ Q'!$B$2179:$H$2197</definedName>
    <definedName name="comp030331">'[21]assemblies L _ Q'!$B$2031:$H$2041</definedName>
    <definedName name="comp030332">'[21]assemblies L _ Q'!$B$2043:$H$2057</definedName>
    <definedName name="comp030333">'[21]assemblies L _ Q'!$B$2059:$H$2068</definedName>
    <definedName name="comp030334">'[21]assemblies L _ Q'!$B$2070:$H$2083</definedName>
    <definedName name="comp030335">'[21]assemblies L _ Q'!$B$2085:$H$2095</definedName>
    <definedName name="comp030336">'[21]assemblies L _ Q'!$B$2097:$H$2111</definedName>
    <definedName name="comp030337">'[21]assemblies L _ Q'!$B$2113:$H$2122</definedName>
    <definedName name="comp030338">'[21]assemblies L _ Q'!$B$2124:$H$2137</definedName>
    <definedName name="comp030341">'[21]assemblies L _ Q'!$B$2020:$H$2029</definedName>
    <definedName name="comp030401">'[21]assemblies L _ Q'!$B$64:$H$68</definedName>
    <definedName name="comp030402">'[21]assemblies L _ Q'!$B$52:$H$56</definedName>
    <definedName name="comp030403">'[21]assemblies L _ Q'!$B$58:$H$62</definedName>
    <definedName name="comp030410">'[20]assemblies A _ E'!$B$58:$H$66</definedName>
    <definedName name="comp030501">'[20]assemblies A _ E'!$B$2479:$H$2489</definedName>
    <definedName name="comp030502">'[21]assemblies L _ Q'!$B$10:$H$29</definedName>
    <definedName name="comp030503">'[21]assemblies L _ Q'!$B$31:$H$50</definedName>
    <definedName name="comp030601">'[21]assemblies L _ Q'!$B$921:$H$932</definedName>
    <definedName name="comp030611">'[21]assemblies L _ Q'!$B$900:$H$919</definedName>
    <definedName name="comp030621">'[20]assemblies A _ E'!$B$811:$H$832</definedName>
    <definedName name="comp040001">'[20]assemblies A _ E'!$B$359:$H$367</definedName>
    <definedName name="comp040002">'[20]assemblies A _ E'!$B$369:$H$377</definedName>
    <definedName name="comp040003">'[20]assemblies A _ E'!$B$379:$H$387</definedName>
    <definedName name="comp040004">'[20]assemblies A _ E'!$B$389:$H$397</definedName>
    <definedName name="comp040005">'[20]assemblies A _ E'!$B$399:$H$407</definedName>
    <definedName name="comp040006">'[20]assemblies A _ E'!$B$409:$H$417</definedName>
    <definedName name="comp040007">'[20]assemblies A _ E'!$B$419:$H$427</definedName>
    <definedName name="comp040008">'[20]assemblies A _ E'!$B$429:$H$437</definedName>
    <definedName name="comp040101">'[20]assemblies A _ E'!$B$264:$H$280</definedName>
    <definedName name="comp040102">'[20]assemblies A _ E'!$B$246:$H$262</definedName>
    <definedName name="comp040110">'[20]assemblies A _ E'!$B$318:$H$334</definedName>
    <definedName name="comp040111">'[20]assemblies A _ E'!$B$300:$H$316</definedName>
    <definedName name="comp040112">'[20]assemblies A _ E'!$B$282:$H$298</definedName>
    <definedName name="comp040121">'[20]assemblies A _ E'!$B$165:$H$177</definedName>
    <definedName name="comp040131">'[20]assemblies A _ E'!$B$205:$H$215</definedName>
    <definedName name="comp040132">'[20]assemblies A _ E'!$B$217:$H$244</definedName>
    <definedName name="comp040141">'[20]assemblies A _ E'!$B$192:$H$203</definedName>
    <definedName name="comp040201">'[20]assemblies A _ E'!$B$179:$H$190</definedName>
    <definedName name="comp040301">'[20]assemblies A _ E'!$B$1950:$H$1953</definedName>
    <definedName name="comp040302">'[20]assemblies A _ E'!$B$1955:$H$1958</definedName>
    <definedName name="comp040401">'[22]assemblies R _ Z'!$B$1392:$H$1404</definedName>
    <definedName name="comp040410">'[22]assemblies R _ Z'!$B$1406:$H$1418</definedName>
    <definedName name="comp050101">'[21]assemblies L _ Q'!$B$1486:$H$1501</definedName>
    <definedName name="comp050102">'[21]assemblies L _ Q'!$B$1503:$H$1518</definedName>
    <definedName name="comp050103">'[21]assemblies L _ Q'!$B$1520:$H$1535</definedName>
    <definedName name="comp050104">'[21]assemblies L _ Q'!$B$1537:$H$1552</definedName>
    <definedName name="comp050105">'[21]assemblies L _ Q'!$B$1554:$H$1569</definedName>
    <definedName name="comp050106">'[21]assemblies L _ Q'!$B$1571:$H$1586</definedName>
    <definedName name="comp050107">'[21]assemblies L _ Q'!$B$1588:$H$1603</definedName>
    <definedName name="comp050108">'[21]assemblies L _ Q'!$B$1605:$H$1620</definedName>
    <definedName name="comp050151">'[21]assemblies L _ Q'!$B$1622:$H$1637</definedName>
    <definedName name="comp050152">'[21]assemblies L _ Q'!$B$1639:$H$1654</definedName>
    <definedName name="comp050153">'[21]assemblies L _ Q'!$B$1656:$H$1671</definedName>
    <definedName name="comp050154">'[21]assemblies L _ Q'!$B$1673:$H$1688</definedName>
    <definedName name="comp050201">'[21]assemblies L _ Q'!$B$1459:$H$1471</definedName>
    <definedName name="comp050202">'[20]assemblies A _ E'!$B$944:$H$955</definedName>
    <definedName name="comp050203">'[23]assemblies F _ K'!$B$1709:$H$1717</definedName>
    <definedName name="comp050204">'[23]assemblies F _ K'!$B$143:$H$151</definedName>
    <definedName name="comp050205">'[23]assemblies F _ K'!$B$153:$H$161</definedName>
    <definedName name="comp050206">'[23]assemblies F _ K'!$B$163:$H$171</definedName>
    <definedName name="comp050207">'[22]assemblies R _ Z'!$B$455:$H$458</definedName>
    <definedName name="comp050208">'[22]assemblies R _ Z'!$B$460:$H$463</definedName>
    <definedName name="comp050210">'[21]assemblies L _ Q'!$B$1391:$H$1405</definedName>
    <definedName name="comp050211">'[21]assemblies L _ Q'!$B$1407:$H$1422</definedName>
    <definedName name="comp050212">'[21]assemblies L _ Q'!$B$1424:$H$1439</definedName>
    <definedName name="comp050213">'[21]assemblies L _ Q'!$B$1441:$H$1457</definedName>
    <definedName name="comp050301">'[23]assemblies F _ K'!$B$2951:$H$2963</definedName>
    <definedName name="comp050302">'[23]assemblies F _ K'!$B$2965:$H$2978</definedName>
    <definedName name="comp050310">'[23]assemblies F _ K'!$B$2869:$H$2883</definedName>
    <definedName name="comp050311">'[23]assemblies F _ K'!$B$2885:$H$2899</definedName>
    <definedName name="comp050312">'[23]assemblies F _ K'!$B$2901:$H$2916</definedName>
    <definedName name="comp050313">'[23]assemblies F _ K'!$B$2918:$H$2932</definedName>
    <definedName name="comp050314">'[23]assemblies F _ K'!$B$2934:$H$2949</definedName>
    <definedName name="comp050401">'[23]assemblies F _ K'!$B$36:$H$43</definedName>
    <definedName name="comp050402">'[23]assemblies F _ K'!$B$100:$H$110</definedName>
    <definedName name="comp050403">'[23]assemblies F _ K'!$B$112:$H$120</definedName>
    <definedName name="comp050410">'[23]assemblies F _ K'!$B$45:$H$53</definedName>
    <definedName name="comp050501">'[20]assemblies A _ E'!$B$881:$H$893</definedName>
    <definedName name="comp050601">'[21]assemblies L _ Q'!$B$1776:$H$1787</definedName>
    <definedName name="comp050602">'[21]assemblies L _ Q'!$B$1473:$H$1484</definedName>
    <definedName name="comp051101">'[20]assemblies A _ E'!$B$2527:$H$2538</definedName>
    <definedName name="comp051102">'[20]assemblies A _ E'!$B$2540:$H$2551</definedName>
    <definedName name="comp051103">'[20]assemblies A _ E'!$B$2553:$H$2564</definedName>
    <definedName name="comp051104">'[20]assemblies A _ E'!$B$2566:$H$2577</definedName>
    <definedName name="comp051110">'[21]assemblies L _ Q'!$B$1376:$H$1389</definedName>
    <definedName name="comp051201">'[20]assemblies A _ E'!$B$2584:$H$2587</definedName>
    <definedName name="comp051301">'[21]assemblies L _ Q'!$B$1695:$H$1705</definedName>
    <definedName name="comp051401">'[23]assemblies F _ K'!$B$1658:$H$1669</definedName>
    <definedName name="comp051501">'[23]assemblies F _ K'!$B$27:$H$34</definedName>
    <definedName name="comp051502">'[23]assemblies F _ K'!$B$60:$H$67</definedName>
    <definedName name="comp051503">'[23]assemblies F _ K'!$B$69:$H$77</definedName>
    <definedName name="comp051504">'[23]assemblies F _ K'!$B$79:$H$88</definedName>
    <definedName name="comp051505">'[23]assemblies F _ K'!$B$122:$H$130</definedName>
    <definedName name="comp051506">'[23]assemblies F _ K'!$B$132:$H$141</definedName>
    <definedName name="comp051601">'[23]assemblies F _ K'!$B$2851:$H$2862</definedName>
    <definedName name="comp060101">'[21]assemblies L _ Q'!$B$1371:$H$1374</definedName>
    <definedName name="comp060110">'[23]assemblies F _ K'!$B$55:$H$58</definedName>
    <definedName name="comp060201">'[20]assemblies A _ E'!$B$2579:$H$2582</definedName>
    <definedName name="comp060210">'[21]assemblies L _ Q'!$B$1690:$H$1693</definedName>
    <definedName name="comp060220">'[23]assemblies F _ K'!$B$2864:$H$2867</definedName>
    <definedName name="comp060301">'[21]assemblies L _ Q'!$B$1366:$H$1369</definedName>
    <definedName name="comp060310">'[23]assemblies F _ K'!$B$2846:$H$2849</definedName>
    <definedName name="comp060401">'[22]assemblies R _ Z'!$B$42:$H$52</definedName>
    <definedName name="comp060402">'[22]assemblies R _ Z'!$B$54:$H$64</definedName>
    <definedName name="comp070001">'[22]assemblies R _ Z'!$B$657:$H$665</definedName>
    <definedName name="comp070101">'[20]assemblies A _ E'!$B$2602:$H$2616</definedName>
    <definedName name="comp070102">'[20]assemblies A _ E'!$B$2618:$H$2628</definedName>
    <definedName name="comp070103">'[20]assemblies A _ E'!$B$2630:$H$2642</definedName>
    <definedName name="comp070104">'[20]assemblies A _ E'!$B$2644:$H$2657</definedName>
    <definedName name="comp070105">'[20]assemblies A _ E'!$B$2659:$H$2670</definedName>
    <definedName name="comp070106">'[20]assemblies A _ E'!$B$2672:$H$2685</definedName>
    <definedName name="comp070107">'[20]assemblies A _ E'!$B$2687:$H$2696</definedName>
    <definedName name="comp070108">'[20]assemblies A _ E'!$B$2698:$H$2709</definedName>
    <definedName name="comp070109">'[20]assemblies A _ E'!$B$2711:$H$2714</definedName>
    <definedName name="comp070201">'[23]assemblies F _ K'!$B$1757:$H$1764</definedName>
    <definedName name="comp070301">'[22]assemblies R _ Z'!$B$953:$H$961</definedName>
    <definedName name="comp070311">'[22]assemblies R _ Z'!$B$968:$H$977</definedName>
    <definedName name="comp070321">'[22]assemblies R _ Z'!$B$963:$H$966</definedName>
    <definedName name="comp070331">'[22]assemblies R _ Z'!$B$979:$H$982</definedName>
    <definedName name="comp070341">'[21]assemblies L _ Q'!$B$1361:$H$1364</definedName>
    <definedName name="comp070401">'[20]assemblies A _ E'!$B$1741:$H$1752</definedName>
    <definedName name="comp070411">'[20]assemblies A _ E'!$B$1754:$H$1762</definedName>
    <definedName name="comp070421">'[20]assemblies A _ E'!$B$46:$H$56</definedName>
    <definedName name="comp070431">'[20]assemblies A _ E'!$B$1239:$H$1242</definedName>
    <definedName name="comp080001">'[23]assemblies F _ K'!$B$2800:$H$2823</definedName>
    <definedName name="comp080102">'[23]assemblies F _ K'!$B$1972:$H$1987</definedName>
    <definedName name="comp080201">'[20]assemblies A _ E'!$B$10:$H$14</definedName>
    <definedName name="comp080202">'[20]assemblies A _ E'!$B$16:$H$20</definedName>
    <definedName name="comp080203">'[20]assemblies A _ E'!$B$22:$H$26</definedName>
    <definedName name="comp080204">'[20]assemblies A _ E'!$B$28:$H$32</definedName>
    <definedName name="comp080205">'[20]assemblies A _ E'!$B$34:$H$38</definedName>
    <definedName name="comp080206">'[20]assemblies A _ E'!$B$40:$H$44</definedName>
    <definedName name="comp080207">'[20]assemblies A _ E'!$B$2075:$H$2084</definedName>
    <definedName name="comp080208">'[20]assemblies A _ E'!$B$2086:$H$2095</definedName>
    <definedName name="comp080209">'[20]assemblies A _ E'!$B$2097:$H$2106</definedName>
    <definedName name="comp080341">'[23]assemblies F _ K'!$B$1294:$H$1303</definedName>
    <definedName name="comp080342">'[23]assemblies F _ K'!$B$1305:$H$1314</definedName>
    <definedName name="comp080343">'[23]assemblies F _ K'!$B$1316:$H$1325</definedName>
    <definedName name="comp080344">'[23]assemblies F _ K'!$B$1327:$H$1336</definedName>
    <definedName name="comp080345">'[23]assemblies F _ K'!$B$1338:$H$1347</definedName>
    <definedName name="comp080346">'[23]assemblies F _ K'!$B$1349:$H$1358</definedName>
    <definedName name="comp080347">'[23]assemblies F _ K'!$B$1360:$H$1369</definedName>
    <definedName name="comp080348">'[23]assemblies F _ K'!$B$1371:$H$1380</definedName>
    <definedName name="comp080351">'[23]assemblies F _ K'!$B$1382:$H$1392</definedName>
    <definedName name="comp080352">'[23]assemblies F _ K'!$B$1394:$H$1404</definedName>
    <definedName name="comp080353">'[23]assemblies F _ K'!$B$1406:$H$1416</definedName>
    <definedName name="comp080354">'[23]assemblies F _ K'!$B$1418:$H$1428</definedName>
    <definedName name="comp080355">'[23]assemblies F _ K'!$B$1430:$H$1440</definedName>
    <definedName name="comp080356">'[23]assemblies F _ K'!$B$1442:$H$1452</definedName>
    <definedName name="comp080357">'[23]assemblies F _ K'!$B$1454:$H$1464</definedName>
    <definedName name="comp080358">'[23]assemblies F _ K'!$B$1466:$H$1476</definedName>
    <definedName name="comp080361">'[23]assemblies F _ K'!$B$518:$H$528</definedName>
    <definedName name="comp080362">'[23]assemblies F _ K'!$B$530:$H$540</definedName>
    <definedName name="comp080363">'[23]assemblies F _ K'!$B$542:$H$552</definedName>
    <definedName name="comp080364">'[23]assemblies F _ K'!$B$554:$H$564</definedName>
    <definedName name="comp080365">'[23]assemblies F _ K'!$B$566:$H$576</definedName>
    <definedName name="comp080366">'[23]assemblies F _ K'!$B$578:$H$588</definedName>
    <definedName name="comp080367">'[23]assemblies F _ K'!$B$590:$H$600</definedName>
    <definedName name="comp080368">'[23]assemblies F _ K'!$B$602:$H$612</definedName>
    <definedName name="comp080371">'[23]assemblies F _ K'!$B$2453:$H$2463</definedName>
    <definedName name="comp080381">'[23]assemblies F _ K'!$B$674:$H$684</definedName>
    <definedName name="comp080382">'[23]assemblies F _ K'!$B$686:$H$696</definedName>
    <definedName name="comp080383">'[23]assemblies F _ K'!$B$698:$H$708</definedName>
    <definedName name="comp080384">'[23]assemblies F _ K'!$B$710:$H$720</definedName>
    <definedName name="comp080385">'[23]assemblies F _ K'!$B$722:$H$732</definedName>
    <definedName name="comp080386">'[23]assemblies F _ K'!$B$734:$H$744</definedName>
    <definedName name="comp080387">'[23]assemblies F _ K'!$B$746:$H$756</definedName>
    <definedName name="comp080388">'[23]assemblies F _ K'!$B$758:$H$768</definedName>
    <definedName name="comp080401">'[23]assemblies F _ K'!$B$1766:$H$1775</definedName>
    <definedName name="comp080411">'[23]assemblies F _ K'!$B$273:$H$283</definedName>
    <definedName name="comp080412">'[23]assemblies F _ K'!$B$285:$H$295</definedName>
    <definedName name="comp080413">'[23]assemblies F _ K'!$B$297:$H$307</definedName>
    <definedName name="comp080414">'[23]assemblies F _ K'!$B$309:$H$319</definedName>
    <definedName name="comp080415">'[23]assemblies F _ K'!$B$321:$H$331</definedName>
    <definedName name="comp080416">'[23]assemblies F _ K'!$B$333:$H$343</definedName>
    <definedName name="comp080417">'[23]assemblies F _ K'!$B$345:$H$355</definedName>
    <definedName name="comp080418">'[23]assemblies F _ K'!$B$357:$H$367</definedName>
    <definedName name="comp080420">'[22]assemblies R _ Z'!$B$314:$H$323</definedName>
    <definedName name="comp080431">'[22]assemblies R _ Z'!$B$171:$H$180</definedName>
    <definedName name="comp080432">'[22]assemblies R _ Z'!$B$182:$H$191</definedName>
    <definedName name="comp080433">'[22]assemblies R _ Z'!$B$193:$H$202</definedName>
    <definedName name="comp080434">'[22]assemblies R _ Z'!$B$204:$H$213</definedName>
    <definedName name="comp080435">'[22]assemblies R _ Z'!$B$215:$H$224</definedName>
    <definedName name="comp080436">'[22]assemblies R _ Z'!$B$226:$H$235</definedName>
    <definedName name="comp080437">'[22]assemblies R _ Z'!$B$237:$H$246</definedName>
    <definedName name="comp080441">'[22]assemblies R _ Z'!$B$1213:$H$1222</definedName>
    <definedName name="comp080442">'[22]assemblies R _ Z'!$B$1224:$H$1233</definedName>
    <definedName name="comp080443">'[22]assemblies R _ Z'!$B$1235:$H$1244</definedName>
    <definedName name="comp080444">'[22]assemblies R _ Z'!$B$1246:$H$1255</definedName>
    <definedName name="comp080445">'[22]assemblies R _ Z'!$B$1257:$H$1266</definedName>
    <definedName name="comp080446">'[22]assemblies R _ Z'!$B$1268:$H$1277</definedName>
    <definedName name="comp080447">'[22]assemblies R _ Z'!$B$1279:$H$1288</definedName>
    <definedName name="comp080451">'[22]assemblies R _ Z'!$B$1290:$H$1299</definedName>
    <definedName name="comp080452">'[22]assemblies R _ Z'!$B$1301:$H$1310</definedName>
    <definedName name="comp080453">'[22]assemblies R _ Z'!$B$1312:$H$1321</definedName>
    <definedName name="comp080454">'[22]assemblies R _ Z'!$B$1323:$H$1332</definedName>
    <definedName name="comp080455">'[22]assemblies R _ Z'!$B$1334:$H$1343</definedName>
    <definedName name="comp080456">'[22]assemblies R _ Z'!$B$1345:$H$1354</definedName>
    <definedName name="comp080457">'[22]assemblies R _ Z'!$B$1356:$H$1365</definedName>
    <definedName name="comp080461">'[22]assemblies R _ Z'!$B$1367:$H$1380</definedName>
    <definedName name="comp080501">'[23]assemblies F _ K'!$B$1989:$H$1997</definedName>
    <definedName name="comp080601">'[23]assemblies F _ K'!$B$1538:$H$1547</definedName>
    <definedName name="comp080602">'[23]assemblies F _ K'!$B$1549:$H$1558</definedName>
    <definedName name="comp080603">'[23]assemblies F _ K'!$B$1560:$H$1569</definedName>
    <definedName name="comp080604">'[23]assemblies F _ K'!$B$1571:$H$1580</definedName>
    <definedName name="comp080605">'[23]assemblies F _ K'!$B$1582:$H$1591</definedName>
    <definedName name="comp080606">'[23]assemblies F _ K'!$B$1593:$H$1602</definedName>
    <definedName name="comp080607">'[23]assemblies F _ K'!$B$1604:$H$1613</definedName>
    <definedName name="comp080608">'[23]assemblies F _ K'!$B$1615:$H$1624</definedName>
    <definedName name="comp081111">'[20]assemblies A _ E'!$B$1244:$H$1252</definedName>
    <definedName name="comp082001">'[23]assemblies F _ K'!$B$2825:$H$2844</definedName>
    <definedName name="comp082351">'[23]assemblies F _ K'!$B$1490:$H$1500</definedName>
    <definedName name="comp082352">'[23]assemblies F _ K'!$B$1502:$H$1512</definedName>
    <definedName name="comp082353">'[23]assemblies F _ K'!$B$1514:$H$1524</definedName>
    <definedName name="comp082354">'[23]assemblies F _ K'!$B$1526:$H$1536</definedName>
    <definedName name="comp082371">'[23]assemblies F _ K'!$B$470:$H$480</definedName>
    <definedName name="comp082372">'[23]assemblies F _ K'!$B$482:$H$492</definedName>
    <definedName name="comp082373">'[23]assemblies F _ K'!$B$494:$H$504</definedName>
    <definedName name="comp082374">'[23]assemblies F _ K'!$B$506:$H$516</definedName>
    <definedName name="comp082381">'[23]assemblies F _ K'!$B$614:$H$624</definedName>
    <definedName name="comp082382">'[23]assemblies F _ K'!$B$638:$H$648</definedName>
    <definedName name="comp082383">'[23]assemblies F _ K'!$B$650:$H$660</definedName>
    <definedName name="comp082384">'[23]assemblies F _ K'!$B$662:$H$672</definedName>
    <definedName name="comp082391">'[23]assemblies F _ K'!$B$626:$H$636</definedName>
    <definedName name="comp082401">'[20]assemblies A _ E'!$B$1112:$H$1120</definedName>
    <definedName name="comp082410">'[22]assemblies R _ Z'!$B$911:$H$922</definedName>
    <definedName name="comp083101">'[20]assemblies A _ E'!$B$796:$H$809</definedName>
    <definedName name="comp083102">'[20]assemblies A _ E'!$B$781:$H$794</definedName>
    <definedName name="comp083111">'[21]assemblies L _ Q'!$B$539:$H$548</definedName>
    <definedName name="comp083112">'[21]assemblies L _ Q'!$B$550:$H$559</definedName>
    <definedName name="comp083201">'[20]assemblies A _ E'!$B$1089:$H$1098</definedName>
    <definedName name="comp083202">'[22]assemblies R _ Z'!$B$1188:$H$1201</definedName>
    <definedName name="comp083301">'[21]assemblies L _ Q'!$B$412:$H$424</definedName>
    <definedName name="comp083302">'[21]assemblies L _ Q'!$B$398:$H$410</definedName>
    <definedName name="comp083310">'[21]assemblies L _ Q'!$B$934:$H$943</definedName>
    <definedName name="comp083311">'[21]assemblies L _ Q'!$B$945:$H$954</definedName>
    <definedName name="comp083320">'[20]assemblies A _ E'!$B$1701:$H$1708</definedName>
    <definedName name="comp083321">'[20]assemblies A _ E'!$B$1710:$H$1717</definedName>
    <definedName name="comp083322">'[20]assemblies A _ E'!$B$1719:$H$1728</definedName>
    <definedName name="comp083323">'[20]assemblies A _ E'!$B$1730:$H$1739</definedName>
    <definedName name="comp083330">'[20]assemblies A _ E'!$B$834:$H$844</definedName>
    <definedName name="comp083331">'[20]assemblies A _ E'!$B$846:$H$856</definedName>
    <definedName name="comp083341">'[22]assemblies R _ Z'!$B$929:$H$938</definedName>
    <definedName name="comp083401">'[20]assemblies A _ E'!$B$1553:$H$1562</definedName>
    <definedName name="comp083402">'[20]assemblies A _ E'!$B$1542:$H$1551</definedName>
    <definedName name="comp083403">'[20]assemblies A _ E'!$B$1564:$H$1573</definedName>
    <definedName name="comp083410">'[22]assemblies R _ Z'!$B$278:$H$288</definedName>
    <definedName name="comp083411">'[22]assemblies R _ Z'!$B$325:$H$335</definedName>
    <definedName name="comp083412">'[22]assemblies R _ Z'!$B$290:$H$300</definedName>
    <definedName name="comp083413">'[22]assemblies R _ Z'!$B$302:$H$312</definedName>
    <definedName name="comp083420">'[22]assemblies R _ Z'!$B$995:$H$1004</definedName>
    <definedName name="comp083421">'[22]assemblies R _ Z'!$B$1006:$H$1015</definedName>
    <definedName name="comp083422">'[22]assemblies R _ Z'!$B$1017:$H$1026</definedName>
    <definedName name="comp083423">'[22]assemblies R _ Z'!$B$984:$H$993</definedName>
    <definedName name="comp083424">'[22]assemblies R _ Z'!$B$1028:$H$1037</definedName>
    <definedName name="comp083425">'[22]assemblies R _ Z'!$B$1039:$H$1048</definedName>
    <definedName name="comp083431">'[20]assemblies A _ E'!$B$1985:$H$1994</definedName>
    <definedName name="comp083501">'[20]assemblies A _ E'!$B$1204:$H$1214</definedName>
    <definedName name="comp083502">'[20]assemblies A _ E'!$B$1100:$H$1110</definedName>
    <definedName name="comp083503">'[22]assemblies R _ Z'!$B$30:$H$40</definedName>
    <definedName name="comp083504">'[22]assemblies R _ Z'!$B$839:$H$847</definedName>
    <definedName name="comp083601">'[21]assemblies L _ Q'!$B$1728:$H$1738</definedName>
    <definedName name="comp083602">'[21]assemblies L _ Q'!$B$1707:$H$1717</definedName>
    <definedName name="comp083603">'[21]assemblies L _ Q'!$B$1719:$H$1726</definedName>
    <definedName name="comp083604">'[21]assemblies L _ Q'!$B$1767:$H$1774</definedName>
    <definedName name="comp083605">'[21]assemblies L _ Q'!$B$1740:$H$1747</definedName>
    <definedName name="comp083606">'[21]assemblies L _ Q'!$B$1758:$H$1765</definedName>
    <definedName name="comp083607">'[22]assemblies R _ Z'!$B$787:$H$797</definedName>
    <definedName name="comp083608">'[21]assemblies L _ Q'!$B$1749:$H$1756</definedName>
    <definedName name="comp083609">'[22]assemblies R _ Z'!$B$799:$H$806</definedName>
    <definedName name="comp083610">'[20]assemblies A _ E'!$B$995:$H$1005</definedName>
    <definedName name="comp083611">'[20]assemblies A _ E'!$B$1007:$H$1014</definedName>
    <definedName name="comp083612">'[20]assemblies A _ E'!$B$493:$H$503</definedName>
    <definedName name="comp083701">'[20]assemblies A _ E'!$B$957:$H$967</definedName>
    <definedName name="comp084101">'[20]assemblies A _ E'!$B$1016:$H$1019</definedName>
    <definedName name="comp084102">'[20]assemblies A _ E'!$B$1021:$H$1024</definedName>
    <definedName name="comp084103">'[20]assemblies A _ E'!$B$1026:$H$1029</definedName>
    <definedName name="comp084104">'[20]assemblies A _ E'!$B$1031:$H$1034</definedName>
    <definedName name="comp084105">'[20]assemblies A _ E'!$B$1036:$H$1039</definedName>
    <definedName name="comp084201">'[20]assemblies A _ E'!$B$1041:$H$1051</definedName>
    <definedName name="comp084202">'[20]assemblies A _ E'!$B$1053:$H$1063</definedName>
    <definedName name="comp084203">'[20]assemblies A _ E'!$B$1065:$H$1075</definedName>
    <definedName name="comp084204">'[20]assemblies A _ E'!$B$1077:$H$1087</definedName>
    <definedName name="comp085103">'[23]assemblies F _ K'!$B$1035:$H$1045</definedName>
    <definedName name="comp085104">'[23]assemblies F _ K'!$B$1047:$H$1057</definedName>
    <definedName name="comp085105">'[23]assemblies F _ K'!$B$1059:$H$1073</definedName>
    <definedName name="comp085106">'[23]assemblies F _ K'!$B$1075:$H$1089</definedName>
    <definedName name="comp085203">'[23]assemblies F _ K'!$B$939:$H$953</definedName>
    <definedName name="comp085204">'[23]assemblies F _ K'!$B$955:$H$969</definedName>
    <definedName name="comp085205">'[23]assemblies F _ K'!$B$971:$H$985</definedName>
    <definedName name="comp085206">'[23]assemblies F _ K'!$B$987:$H$1001</definedName>
    <definedName name="comp085208">'[23]assemblies F _ K'!$B$1003:$H$1017</definedName>
    <definedName name="comp085210">'[23]assemblies F _ K'!$B$1019:$H$1033</definedName>
    <definedName name="comp085221">'[23]assemblies F _ K'!$B$1091:$H$1101</definedName>
    <definedName name="comp085301">'[23]assemblies F _ K'!$B$1478:$H$1488</definedName>
    <definedName name="comp086101">'[23]assemblies F _ K'!$B$1224:$H$1236</definedName>
    <definedName name="comp086102">'[23]assemblies F _ K'!$B$1238:$H$1250</definedName>
    <definedName name="comp086103">'[23]assemblies F _ K'!$B$1252:$H$1264</definedName>
    <definedName name="comp086104">'[23]assemblies F _ K'!$B$1266:$H$1278</definedName>
    <definedName name="comp086105">'[23]assemblies F _ K'!$B$1280:$H$1292</definedName>
    <definedName name="comp086502">'[22]assemblies R _ Z'!$B$248:$H$256</definedName>
    <definedName name="comp086504">'[22]assemblies R _ Z'!$B$258:$H$266</definedName>
    <definedName name="comp086505">'[22]assemblies R _ Z'!$B$268:$H$276</definedName>
    <definedName name="comp086511">'[22]assemblies R _ Z'!$B$337:$H$345</definedName>
    <definedName name="comp086521">'[22]assemblies R _ Z'!$B$1382:$H$1390</definedName>
    <definedName name="comp086531">'[22]assemblies R _ Z'!$B$1203:$H$1211</definedName>
    <definedName name="comp086541">'[22]assemblies R _ Z'!$B$1173:$H$1186</definedName>
    <definedName name="comp086605">'[21]assemblies L _ Q'!$B$529:$H$537</definedName>
    <definedName name="comp086611">'[20]assemblies A _ E'!$B$551:$H$555</definedName>
    <definedName name="comp086621">'[23]assemblies F _ K'!$B$10:$H$25</definedName>
    <definedName name="comp086622">'[23]assemblies F _ K'!$B$922:$H$937</definedName>
    <definedName name="comp086701">'[22]assemblies R _ Z'!$B$924:$H$927</definedName>
    <definedName name="comp086711">'[23]assemblies F _ K'!$B$1694:$H$1697</definedName>
    <definedName name="comp087101">'[23]assemblies F _ K'!$B$1103:$H$1112</definedName>
    <definedName name="comp087102">'[23]assemblies F _ K'!$B$1114:$H$1123</definedName>
    <definedName name="comp087103">'[23]assemblies F _ K'!$B$1125:$H$1134</definedName>
    <definedName name="comp087104">'[23]assemblies F _ K'!$B$1136:$H$1145</definedName>
    <definedName name="comp087105">'[23]assemblies F _ K'!$B$1147:$H$1156</definedName>
    <definedName name="comp087106">'[23]assemblies F _ K'!$B$1158:$H$1167</definedName>
    <definedName name="comp087107">'[23]assemblies F _ K'!$B$1169:$H$1178</definedName>
    <definedName name="comp087108">'[23]assemblies F _ K'!$B$1180:$H$1189</definedName>
    <definedName name="comp087109">'[23]assemblies F _ K'!$B$1191:$H$1200</definedName>
    <definedName name="comp087112">'[23]assemblies F _ K'!$B$1202:$H$1211</definedName>
    <definedName name="comp087114">'[23]assemblies F _ K'!$B$1213:$H$1222</definedName>
    <definedName name="comp090001">'[23]assemblies F _ K'!$B$2763:$H$2778</definedName>
    <definedName name="comp090002">'[23]assemblies F _ K'!$B$2780:$H$2798</definedName>
    <definedName name="comp090101">'[22]assemblies R _ Z'!$B$906:$H$909</definedName>
    <definedName name="comp090201">'[23]assemblies F _ K'!$B$2261:$H$2281</definedName>
    <definedName name="comp090202">'[23]assemblies F _ K'!$B$2283:$H$2303</definedName>
    <definedName name="comp090211">'[23]assemblies F _ K'!$B$2691:$H$2699</definedName>
    <definedName name="comp090301">'[23]assemblies F _ K'!$B$2631:$H$2639</definedName>
    <definedName name="comp090302">'[23]assemblies F _ K'!$B$2641:$H$2649</definedName>
    <definedName name="comp090303">'[23]assemblies F _ K'!$B$2651:$H$2659</definedName>
    <definedName name="comp090304">'[23]assemblies F _ K'!$B$2661:$H$2669</definedName>
    <definedName name="comp090305">'[23]assemblies F _ K'!$B$2671:$H$2679</definedName>
    <definedName name="comp090306">'[23]assemblies F _ K'!$B$2681:$H$2689</definedName>
    <definedName name="comp090401">'[23]assemblies F _ K'!$B$792:$H$800</definedName>
    <definedName name="comp090402">'[23]assemblies F _ K'!$B$802:$H$810</definedName>
    <definedName name="comp090403">'[23]assemblies F _ K'!$B$812:$H$820</definedName>
    <definedName name="comp090404">'[23]assemblies F _ K'!$B$822:$H$830</definedName>
    <definedName name="comp090411">'[23]assemblies F _ K'!$B$832:$H$840</definedName>
    <definedName name="comp090412">'[23]assemblies F _ K'!$B$842:$H$850</definedName>
    <definedName name="comp090413">'[23]assemblies F _ K'!$B$852:$H$860</definedName>
    <definedName name="comp090414">'[23]assemblies F _ K'!$B$862:$H$870</definedName>
    <definedName name="comp090415">'[23]assemblies F _ K'!$B$872:$H$880</definedName>
    <definedName name="comp090416">'[23]assemblies F _ K'!$B$882:$H$890</definedName>
    <definedName name="comp090417">'[23]assemblies F _ K'!$B$892:$H$900</definedName>
    <definedName name="comp090418">'[23]assemblies F _ K'!$B$902:$H$910</definedName>
    <definedName name="comp090419">'[23]assemblies F _ K'!$B$912:$H$920</definedName>
    <definedName name="comp090421">'[23]assemblies F _ K'!$B$380:$H$388</definedName>
    <definedName name="comp090422">'[23]assemblies F _ K'!$B$390:$H$398</definedName>
    <definedName name="comp090423">'[23]assemblies F _ K'!$B$400:$H$408</definedName>
    <definedName name="comp090424">'[23]assemblies F _ K'!$B$410:$H$418</definedName>
    <definedName name="comp090425">'[23]assemblies F _ K'!$B$420:$H$428</definedName>
    <definedName name="comp090426">'[23]assemblies F _ K'!$B$430:$H$438</definedName>
    <definedName name="comp090427">'[23]assemblies F _ K'!$B$440:$H$448</definedName>
    <definedName name="comp090428">'[23]assemblies F _ K'!$B$450:$H$458</definedName>
    <definedName name="comp090429">'[23]assemblies F _ K'!$B$460:$H$468</definedName>
    <definedName name="comp090451">'[23]assemblies F _ K'!$B$369:$H$378</definedName>
    <definedName name="comp090461">'[20]assemblies A _ E'!$B$557:$H$561</definedName>
    <definedName name="comp090462">'[20]assemblies A _ E'!$B$563:$H$567</definedName>
    <definedName name="comp090463">'[20]assemblies A _ E'!$B$569:$H$573</definedName>
    <definedName name="comp090464">'[20]assemblies A _ E'!$B$575:$H$579</definedName>
    <definedName name="comp090471">'[20]assemblies A _ E'!$B$581:$H$585</definedName>
    <definedName name="comp090472">'[20]assemblies A _ E'!$B$587:$H$591</definedName>
    <definedName name="comp090473">'[20]assemblies A _ E'!$B$593:$H$597</definedName>
    <definedName name="comp090474">'[20]assemblies A _ E'!$B$599:$H$603</definedName>
    <definedName name="comp090475">'[20]assemblies A _ E'!$B$605:$H$609</definedName>
    <definedName name="comp090476">'[20]assemblies A _ E'!$B$611:$H$615</definedName>
    <definedName name="comp090477">'[20]assemblies A _ E'!$B$617:$H$621</definedName>
    <definedName name="comp090478">'[20]assemblies A _ E'!$B$623:$H$627</definedName>
    <definedName name="comp090479">'[20]assemblies A _ E'!$B$629:$H$633</definedName>
    <definedName name="comp090501">'[23]assemblies F _ K'!$B$2305:$H$2314</definedName>
    <definedName name="comp090502">'[23]assemblies F _ K'!$B$2316:$H$2325</definedName>
    <definedName name="comp090503">'[23]assemblies F _ K'!$B$2327:$H$2336</definedName>
    <definedName name="comp090504">'[23]assemblies F _ K'!$B$2338:$H$2347</definedName>
    <definedName name="comp090505">'[23]assemblies F _ K'!$B$2349:$H$2358</definedName>
    <definedName name="comp090506">'[23]assemblies F _ K'!$B$2360:$H$2369</definedName>
    <definedName name="comp090507">'[23]assemblies F _ K'!$B$2371:$H$2380</definedName>
    <definedName name="comp090508">'[23]assemblies F _ K'!$B$2382:$H$2391</definedName>
    <definedName name="comp090511">'[23]assemblies F _ K'!$B$1790:$H$1799</definedName>
    <definedName name="comp090512">'[23]assemblies F _ K'!$B$1801:$H$1810</definedName>
    <definedName name="comp090513">'[23]assemblies F _ K'!$B$1812:$H$1821</definedName>
    <definedName name="comp090514">'[23]assemblies F _ K'!$B$1823:$H$1832</definedName>
    <definedName name="comp090515">'[23]assemblies F _ K'!$B$1834:$H$1843</definedName>
    <definedName name="comp090516">'[23]assemblies F _ K'!$B$1845:$H$1854</definedName>
    <definedName name="comp090517">'[23]assemblies F _ K'!$B$1856:$H$1865</definedName>
    <definedName name="comp090518">'[23]assemblies F _ K'!$B$1867:$H$1876</definedName>
    <definedName name="comp090519">'[23]assemblies F _ K'!$B$1878:$H$1887</definedName>
    <definedName name="comp090520">'[23]assemblies F _ K'!$B$1889:$H$1898</definedName>
    <definedName name="comp090521">'[23]assemblies F _ K'!$B$1900:$H$1909</definedName>
    <definedName name="comp090522">'[23]assemblies F _ K'!$B$1911:$H$1920</definedName>
    <definedName name="comp090601">'[23]assemblies F _ K'!$B$2011:$H$2019</definedName>
    <definedName name="comp090602">'[23]assemblies F _ K'!$B$2021:$H$2029</definedName>
    <definedName name="comp090603">'[23]assemblies F _ K'!$B$2031:$H$2039</definedName>
    <definedName name="comp090611">'[23]assemblies F _ K'!$B$2041:$H$2049</definedName>
    <definedName name="comp090612">'[23]assemblies F _ K'!$B$2051:$H$2059</definedName>
    <definedName name="comp090613">'[23]assemblies F _ K'!$B$2061:$H$2069</definedName>
    <definedName name="comp090614">'[23]assemblies F _ K'!$B$2071:$H$2079</definedName>
    <definedName name="comp090615">'[23]assemblies F _ K'!$B$2081:$H$2089</definedName>
    <definedName name="comp090616">'[23]assemblies F _ K'!$B$2091:$H$2099</definedName>
    <definedName name="comp090617">'[23]assemblies F _ K'!$B$2101:$H$2109</definedName>
    <definedName name="comp090618">'[23]assemblies F _ K'!$B$2111:$H$2119</definedName>
    <definedName name="comp090619">'[23]assemblies F _ K'!$B$2121:$H$2129</definedName>
    <definedName name="comp090620">'[23]assemblies F _ K'!$B$2131:$H$2139</definedName>
    <definedName name="comp090621">'[23]assemblies F _ K'!$B$2141:$H$2149</definedName>
    <definedName name="comp090631">'[23]assemblies F _ K'!$B$2151:$H$2159</definedName>
    <definedName name="comp090632">'[23]assemblies F _ K'!$B$2161:$H$2169</definedName>
    <definedName name="comp090633">'[23]assemblies F _ K'!$B$2171:$H$2179</definedName>
    <definedName name="comp090634">'[23]assemblies F _ K'!$B$2181:$H$2189</definedName>
    <definedName name="comp090635">'[23]assemblies F _ K'!$B$2191:$H$2199</definedName>
    <definedName name="comp090636">'[23]assemblies F _ K'!$B$2201:$H$2209</definedName>
    <definedName name="comp090637">'[23]assemblies F _ K'!$B$2211:$H$2219</definedName>
    <definedName name="comp090638">'[23]assemblies F _ K'!$B$2221:$H$2229</definedName>
    <definedName name="comp090639">'[23]assemblies F _ K'!$B$2231:$H$2239</definedName>
    <definedName name="comp090640">'[23]assemblies F _ K'!$B$2241:$H$2249</definedName>
    <definedName name="comp090641">'[23]assemblies F _ K'!$B$2251:$H$2259</definedName>
    <definedName name="comp091001">'[23]assemblies F _ K'!$B$1922:$H$1930</definedName>
    <definedName name="comp091002">'[23]assemblies F _ K'!$B$1932:$H$1940</definedName>
    <definedName name="comp091003">'[23]assemblies F _ K'!$B$1942:$H$1950</definedName>
    <definedName name="comp091004">'[23]assemblies F _ K'!$B$1952:$H$1960</definedName>
    <definedName name="comp091101">'[23]assemblies F _ K'!$B$2621:$H$2629</definedName>
    <definedName name="comp091102">'[23]assemblies F _ K'!$B$2403:$H$2411</definedName>
    <definedName name="comp091103">'[23]assemblies F _ K'!$B$2413:$H$2421</definedName>
    <definedName name="comp091104">'[23]assemblies F _ K'!$B$2423:$H$2431</definedName>
    <definedName name="comp091105">'[23]assemblies F _ K'!$B$2433:$H$2441</definedName>
    <definedName name="comp091106">'[23]assemblies F _ K'!$B$2443:$H$2451</definedName>
    <definedName name="comp091201">'[23]assemblies F _ K'!$B$2712:$H$2720</definedName>
    <definedName name="comp091202">'[23]assemblies F _ K'!$B$2722:$H$2730</definedName>
    <definedName name="comp091203">'[23]assemblies F _ K'!$B$2732:$H$2740</definedName>
    <definedName name="comp091204">'[23]assemblies F _ K'!$B$2742:$H$2750</definedName>
    <definedName name="comp091301">'[23]assemblies F _ K'!$B$2569:$H$2577</definedName>
    <definedName name="comp091302">'[23]assemblies F _ K'!$B$2579:$H$2587</definedName>
    <definedName name="comp091401">'[23]assemblies F _ K'!$B$2465:$H$2473</definedName>
    <definedName name="comp091402">'[23]assemblies F _ K'!$B$2475:$H$2483</definedName>
    <definedName name="comp091403">'[23]assemblies F _ K'!$B$2485:$H$2493</definedName>
    <definedName name="comp091404">'[23]assemblies F _ K'!$B$2495:$H$2503</definedName>
    <definedName name="comp091405">'[23]assemblies F _ K'!$B$2516:$H$2525</definedName>
    <definedName name="comp091406">'[23]assemblies F _ K'!$B$2527:$H$2536</definedName>
    <definedName name="comp091407">'[23]assemblies F _ K'!$B$2505:$H$2514</definedName>
    <definedName name="comp091501">'[23]assemblies F _ K'!$B$2701:$H$2710</definedName>
    <definedName name="comp091510">'[23]assemblies F _ K'!$B$2589:$H$2603</definedName>
    <definedName name="comp091511">'[23]assemblies F _ K'!$B$2605:$H$2619</definedName>
    <definedName name="comp091601">'[23]assemblies F _ K'!$B$1962:$H$1970</definedName>
    <definedName name="comp091701">'[20]assemblies A _ E'!$B$1139:$H$1142</definedName>
    <definedName name="comp092101">'[23]assemblies F _ K'!$B$1777:$H$1788</definedName>
    <definedName name="comp092102">'[23]assemblies F _ K'!$B$2393:$H$2401</definedName>
    <definedName name="comp093101">'[23]assemblies F _ K'!$B$2549:$H$2557</definedName>
    <definedName name="comp093102">'[23]assemblies F _ K'!$B$2559:$H$2567</definedName>
    <definedName name="comp093110">'[23]assemblies F _ K'!$B$2538:$H$2547</definedName>
    <definedName name="comp093115">'[23]assemblies F _ K'!$B$1999:$H$2009</definedName>
    <definedName name="comp093119">'[23]assemblies F _ K'!$B$2752:$H$2761</definedName>
    <definedName name="comp094101">'[20]assemblies A _ E'!$B$1144:$H$1154</definedName>
    <definedName name="comp094102">'[20]assemblies A _ E'!$B$1156:$H$1166</definedName>
    <definedName name="comp094103">'[20]assemblies A _ E'!$B$1180:$H$1190</definedName>
    <definedName name="comp094104">'[20]assemblies A _ E'!$B$1168:$H$1178</definedName>
    <definedName name="comp094105">'[20]assemblies A _ E'!$B$1192:$H$1202</definedName>
    <definedName name="comp094201">'[20]assemblies A _ E'!$B$1122:$H$1137</definedName>
    <definedName name="comp100101">'[23]assemblies F _ K'!$B$1626:$H$1629</definedName>
    <definedName name="comp100201">'[23]assemblies F _ K'!$B$1631:$H$1634</definedName>
    <definedName name="comp100210">'[22]assemblies R _ Z'!$B$808:$H$811</definedName>
    <definedName name="comp100301">'[23]assemblies F _ K'!$B$1636:$H$1639</definedName>
    <definedName name="comp110101">'[23]assemblies F _ K'!$B$1728:$H$1736</definedName>
    <definedName name="comp110201">'[23]assemblies F _ K'!$B$1738:$H$1745</definedName>
    <definedName name="comp120101">'[20]assemblies A _ E'!$B$1526:$H$1540</definedName>
    <definedName name="comp120102">'[20]assemblies A _ E'!$B$1510:$H$1524</definedName>
    <definedName name="comp120201">'[20]assemblies A _ E'!$B$2053:$H$2068</definedName>
    <definedName name="comp120301">'[22]assemblies R _ Z'!$B$102:$H$117</definedName>
    <definedName name="comp120302">'[22]assemblies R _ Z'!$B$119:$H$134</definedName>
    <definedName name="comp120303">'[22]assemblies R _ Z'!$B$136:$H$151</definedName>
    <definedName name="comp120401">'[22]assemblies R _ Z'!$B$527:$H$541</definedName>
    <definedName name="comp120402">'[22]assemblies R _ Z'!$B$561:$H$577</definedName>
    <definedName name="comp120403">'[22]assemblies R _ Z'!$B$543:$H$559</definedName>
    <definedName name="comp120404">'[22]assemblies R _ Z'!$B$579:$H$595</definedName>
    <definedName name="comp120501">'[20]assemblies A _ E'!$B$739:$H$751</definedName>
    <definedName name="comp120502">'[20]assemblies A _ E'!$B$753:$H$765</definedName>
    <definedName name="comp120503">'[20]assemblies A _ E'!$B$767:$H$779</definedName>
    <definedName name="comp120511">'[22]assemblies R _ Z'!$B$485:$H$497</definedName>
    <definedName name="comp120512">'[22]assemblies R _ Z'!$B$499:$H$511</definedName>
    <definedName name="comp120513">'[22]assemblies R _ Z'!$B$513:$H$525</definedName>
    <definedName name="comp120521">'[22]assemblies R _ Z'!$B$597:$H$608</definedName>
    <definedName name="comp120531">'[22]assemblies R _ Z'!$B$610:$H$620</definedName>
    <definedName name="comp120541">'[21]assemblies L _ Q'!$B$1299:$H$1316</definedName>
    <definedName name="comp120542">'[21]assemblies L _ Q'!$B$1318:$H$1333</definedName>
    <definedName name="comp120601">'[20]assemblies A _ E'!$B$1464:$H$1467</definedName>
    <definedName name="comp121101">'[23]assemblies F _ K'!$B$770:$H$779</definedName>
    <definedName name="comp121102">'[23]assemblies F _ K'!$B$781:$H$790</definedName>
    <definedName name="comp130001">'[21]assemblies L _ Q'!$B$88:$H$100</definedName>
    <definedName name="comp130002">'[21]assemblies L _ Q'!$B$102:$H$118</definedName>
    <definedName name="comp130003">'[21]assemblies L _ Q'!$B$120:$H$131</definedName>
    <definedName name="comp130004">'[21]assemblies L _ Q'!$B$133:$H$148</definedName>
    <definedName name="comp130005">'[21]assemblies L _ Q'!$B$150:$H$162</definedName>
    <definedName name="comp130006">'[21]assemblies L _ Q'!$B$164:$H$180</definedName>
    <definedName name="comp130007">'[21]assemblies L _ Q'!$B$182:$H$194</definedName>
    <definedName name="comp130008">'[21]assemblies L _ Q'!$B$196:$H$212</definedName>
    <definedName name="comp130009">'[21]assemblies L _ Q'!$B$214:$H$226</definedName>
    <definedName name="comp130010">'[21]assemblies L _ Q'!$B$228:$H$244</definedName>
    <definedName name="comp130011">'[21]assemblies L _ Q'!$B$246:$H$258</definedName>
    <definedName name="comp130012">'[21]assemblies L _ Q'!$B$260:$H$276</definedName>
    <definedName name="comp130013">'[21]assemblies L _ Q'!$B$278:$H$289</definedName>
    <definedName name="comp130014">'[21]assemblies L _ Q'!$B$291:$H$306</definedName>
    <definedName name="comp130015">'[21]assemblies L _ Q'!$B$308:$H$319</definedName>
    <definedName name="comp130016">'[21]assemblies L _ Q'!$B$321:$H$336</definedName>
    <definedName name="comp130017">'[21]assemblies L _ Q'!$B$338:$H$349</definedName>
    <definedName name="comp130018">'[21]assemblies L _ Q'!$B$351:$H$366</definedName>
    <definedName name="comp130019">'[21]assemblies L _ Q'!$B$368:$H$379</definedName>
    <definedName name="comp130020">'[21]assemblies L _ Q'!$B$381:$H$396</definedName>
    <definedName name="comp130101">'[22]assemblies R _ Z'!$B$383:$H$393</definedName>
    <definedName name="comp130102">'[22]assemblies R _ Z'!$B$371:$H$381</definedName>
    <definedName name="comp130103">'[22]assemblies R _ Z'!$B$347:$H$357</definedName>
    <definedName name="comp130104">'[22]assemblies R _ Z'!$B$359:$H$369</definedName>
    <definedName name="comp130201">'[21]assemblies L _ Q'!$B$1182:$H$1196</definedName>
    <definedName name="comp130202">'[21]assemblies L _ Q'!$B$1198:$H$1213</definedName>
    <definedName name="comp130211">'[21]assemblies L _ Q'!$B$1294:$H$1297</definedName>
    <definedName name="comp130221">'[21]assemblies L _ Q'!$B$1169:$H$1180</definedName>
    <definedName name="comp130231">'[21]assemblies L _ Q'!$B$1215:$H$1230</definedName>
    <definedName name="comp130241">'[21]assemblies L _ Q'!$B$1232:$H$1235</definedName>
    <definedName name="comp130251">'[21]assemblies L _ Q'!$B$1255:$H$1270</definedName>
    <definedName name="comp130252">'[21]assemblies L _ Q'!$B$1272:$H$1287</definedName>
    <definedName name="comp130261">'[21]assemblies L _ Q'!$B$1237:$H$1253</definedName>
    <definedName name="comp130271">'[21]assemblies L _ Q'!$B$1289:$H$1292</definedName>
    <definedName name="comp130311">'[22]assemblies R _ Z'!$B$709:$H$712</definedName>
    <definedName name="comp130321">'[22]assemblies R _ Z'!$B$672:$H$683</definedName>
    <definedName name="comp130351">'[22]assemblies R _ Z'!$B$685:$H$695</definedName>
    <definedName name="comp130352">'[22]assemblies R _ Z'!$B$697:$H$707</definedName>
    <definedName name="comp130361">'[22]assemblies R _ Z'!$B$714:$H$725</definedName>
    <definedName name="comp130402">'[22]assemblies R _ Z'!$B$863:$H$873</definedName>
    <definedName name="comp130451">'[22]assemblies R _ Z'!$B$875:$H$890</definedName>
    <definedName name="comp130501">'[20]assemblies A _ E'!$B$1216:$H$1237</definedName>
    <definedName name="comp130601">'[22]assemblies R _ Z'!$B$153:$H$157</definedName>
    <definedName name="comp130602">'[22]assemblies R _ Z'!$B$159:$H$163</definedName>
    <definedName name="comp130603">'[22]assemblies R _ Z'!$B$165:$H$169</definedName>
    <definedName name="comp140101">'[22]assemblies R _ Z'!$B$1420:$H$1423</definedName>
    <definedName name="comp140201">'[22]assemblies R _ Z'!$B$1430:$H$1433</definedName>
    <definedName name="comp140301">'[22]assemblies R _ Z'!$B$1425:$H$1428</definedName>
    <definedName name="comp140401">'[22]assemblies R _ Z'!$B$1435:$H$1438</definedName>
    <definedName name="comp140501">'[20]assemblies A _ E'!$B$2522:$H$2525</definedName>
    <definedName name="comp150201">'[20]assemblies A _ E'!$B$1996:$H$2005</definedName>
    <definedName name="comp150202">'[20]assemblies A _ E'!$B$2007:$H$2016</definedName>
    <definedName name="comp150203">'[20]assemblies A _ E'!$B$2018:$H$2027</definedName>
    <definedName name="comp150204">'[20]assemblies A _ E'!$B$2029:$H$2038</definedName>
    <definedName name="comp150301">'[21]assemblies L _ Q'!$B$956:$H$966</definedName>
    <definedName name="comp150302">'[21]assemblies L _ Q'!$B$968:$H$979</definedName>
    <definedName name="comp150303">'[21]assemblies L _ Q'!$B$981:$H$993</definedName>
    <definedName name="comp150304">'[21]assemblies L _ Q'!$B$995:$H$1007</definedName>
    <definedName name="comp150305">'[21]assemblies L _ Q'!$B$1009:$H$1019</definedName>
    <definedName name="comp150306">'[21]assemblies L _ Q'!$B$1021:$H$1030</definedName>
    <definedName name="comp150307">'[21]assemblies L _ Q'!$B$1032:$H$1042</definedName>
    <definedName name="comp150308">'[21]assemblies L _ Q'!$B$1044:$H$1053</definedName>
    <definedName name="comp150309">'[21]assemblies L _ Q'!$B$1055:$H$1067</definedName>
    <definedName name="comp150310">'[21]assemblies L _ Q'!$B$1069:$H$1077</definedName>
    <definedName name="comp150311">'[21]assemblies L _ Q'!$B$1107:$H$1117</definedName>
    <definedName name="comp150312">'[21]assemblies L _ Q'!$B$1119:$H$1128</definedName>
    <definedName name="comp150313">'[21]assemblies L _ Q'!$B$1130:$H$1142</definedName>
    <definedName name="comp150314">'[21]assemblies L _ Q'!$B$1144:$H$1154</definedName>
    <definedName name="comp150315">'[21]assemblies L _ Q'!$B$1156:$H$1167</definedName>
    <definedName name="comp150316">'[21]assemblies L _ Q'!$B$1079:$H$1091</definedName>
    <definedName name="comp150317">'[21]assemblies L _ Q'!$B$1093:$H$1105</definedName>
    <definedName name="comp160101">'[20]assemblies A _ E'!$B$2175:$H$2181</definedName>
    <definedName name="comp160102">'[20]assemblies A _ E'!$B$2259:$H$2262</definedName>
    <definedName name="comp160103">'[20]assemblies A _ E'!$B$2517:$H$2520</definedName>
    <definedName name="comp160104">'[20]assemblies A _ E'!$B$1590:$H$1593</definedName>
    <definedName name="comp160105">'[20]assemblies A _ E'!$B$1595:$H$1598</definedName>
    <definedName name="comp160110">'[20]assemblies A _ E'!$B$979:$H$982</definedName>
    <definedName name="comp160111">'[20]assemblies A _ E'!$B$984:$H$988</definedName>
    <definedName name="comp160121">'[21]assemblies L _ Q'!$B$1789:$H$1798</definedName>
    <definedName name="comp160122">'[22]assemblies R _ Z'!$B$416:$H$420</definedName>
    <definedName name="comp160123">'[22]assemblies R _ Z'!$B$395:$H$414</definedName>
    <definedName name="comp160131">'[21]assemblies L _ Q'!$B$79:$H$86</definedName>
    <definedName name="comp160132">'[21]assemblies L _ Q'!$B$70:$H$77</definedName>
    <definedName name="comp160141">'[22]assemblies R _ Z'!$B$813:$H$832</definedName>
    <definedName name="comp160142">'[21]assemblies L _ Q'!$B$500:$H$514</definedName>
    <definedName name="comp160151">'[22]assemblies R _ Z'!$B$433:$H$437</definedName>
    <definedName name="comp160201">'[21]assemblies L _ Q'!$B$811:$H$819</definedName>
    <definedName name="comp160211">'[20]assemblies A _ E'!$B$522:$H$537</definedName>
    <definedName name="comp160212">'[21]assemblies L _ Q'!$B$615:$H$631</definedName>
    <definedName name="comp160213">'[21]assemblies L _ Q'!$B$561:$H$577</definedName>
    <definedName name="comp160214">'[20]assemblies A _ E'!$B$505:$H$520</definedName>
    <definedName name="comp160215">'[21]assemblies L _ Q'!$B$579:$H$595</definedName>
    <definedName name="comp160216">'[21]assemblies L _ Q'!$B$597:$H$613</definedName>
    <definedName name="comp160221">'[20]assemblies A _ E'!$B$539:$H$549</definedName>
    <definedName name="comp160222">'[21]assemblies L _ Q'!$B$798:$H$809</definedName>
    <definedName name="comp160223">'[21]assemblies L _ Q'!$B$701:$H$710</definedName>
    <definedName name="comp160224">'[21]assemblies L _ Q'!$B$712:$H$721</definedName>
    <definedName name="comp160225">'[21]assemblies L _ Q'!$B$723:$H$732</definedName>
    <definedName name="comp160226">'[21]assemblies L _ Q'!$B$734:$H$748</definedName>
    <definedName name="comp160227">'[21]assemblies L _ Q'!$B$750:$H$764</definedName>
    <definedName name="comp160228">'[21]assemblies L _ Q'!$B$766:$H$780</definedName>
    <definedName name="comp160229">'[21]assemblies L _ Q'!$B$782:$H$796</definedName>
    <definedName name="comp160241">'[21]assemblies L _ Q'!$B$649:$H$659</definedName>
    <definedName name="comp160301">'[23]assemblies F _ K'!$B$1747:$H$1750</definedName>
    <definedName name="comp160302">'[23]assemblies F _ K'!$B$1752:$H$1755</definedName>
    <definedName name="comp160310">'[22]assemblies R _ Z'!$B$622:$H$625</definedName>
    <definedName name="comp160311">'[22]assemblies R _ Z'!$B$627:$H$630</definedName>
    <definedName name="comp160312">'[22]assemblies R _ Z'!$B$632:$H$635</definedName>
    <definedName name="comp160401">'[20]assemblies A _ E'!$B$913:$H$922</definedName>
    <definedName name="comp170101">'[21]assemblies L _ Q'!$B$2199:$H$2203</definedName>
    <definedName name="comp170102">'[23]assemblies F _ K'!$B$1719:$H$1726</definedName>
    <definedName name="comp170103">'[20]assemblies A _ E'!$B$113:$H$131</definedName>
    <definedName name="comp170104">'[20]assemblies A _ E'!$B$895:$H$911</definedName>
    <definedName name="comp170105">'[20]assemblies A _ E'!$B$1764:$H$1773</definedName>
    <definedName name="comp170106">'[20]assemblies A _ E'!$B$2165:$H$2168</definedName>
    <definedName name="comp170107">'[20]assemblies A _ E'!$B$2170:$H$2173</definedName>
    <definedName name="comp170108">'[20]assemblies A _ E'!$B$93:$H$111</definedName>
    <definedName name="comp170109">'[20]assemblies A _ E'!$B$73:$H$91</definedName>
    <definedName name="comp170110">'[20]assemblies A _ E'!$B$133:$H$151</definedName>
    <definedName name="comp170111">'[20]assemblies A _ E'!$B$2716:$H$2725</definedName>
    <definedName name="comp170121">'[23]assemblies F _ K'!$B$1671:$H$1674</definedName>
    <definedName name="comp170201">'[20]assemblies A _ E'!$B$1474:$H$1489</definedName>
    <definedName name="comp170202">'[20]assemblies A _ E'!$B$1491:$H$1503</definedName>
    <definedName name="comp170211">'[20]assemblies A _ E'!$B$1469:$H$1472</definedName>
    <definedName name="comp170231">'[20]assemblies A _ E'!$B$354:$H$357</definedName>
    <definedName name="comp170232">'[20]assemblies A _ E'!$B$68:$H$71</definedName>
    <definedName name="comp170301">'[20]assemblies A _ E'!$B$858:$H$874</definedName>
    <definedName name="comp170311">'[20]assemblies A _ E'!$B$876:$H$879</definedName>
    <definedName name="comp170401">'[20]assemblies A _ E'!$B$1505:$H$1508</definedName>
    <definedName name="comp170402">'[23]assemblies F _ K'!$B$1676:$H$1692</definedName>
    <definedName name="comp170411">'[20]assemblies A _ E'!$B$1600:$H$1603</definedName>
    <definedName name="comp170421">'[20]assemblies A _ E'!$B$990:$H$993</definedName>
    <definedName name="comp170501">'[21]assemblies L _ Q'!$B$2235:$H$2263</definedName>
    <definedName name="comp170601">'[22]assemblies R _ Z'!$B$428:$H$431</definedName>
    <definedName name="comp170602">'[22]assemblies R _ Z'!$B$450:$H$453</definedName>
    <definedName name="comp170702">'[20]assemblies A _ E'!$B$635:$H$645</definedName>
    <definedName name="comp170801">'[20]assemblies A _ E'!$B$2589:$H$2600</definedName>
    <definedName name="comp170811">'[23]assemblies F _ K'!$B$1699:$H$1702</definedName>
    <definedName name="comp170812">'[23]assemblies F _ K'!$B$1704:$H$1707</definedName>
    <definedName name="comp171101">'[21]assemblies L _ Q'!$B$495:$H$498</definedName>
    <definedName name="comp203201">'[20]assemblies A _ E'!$B$1254:$H$1261</definedName>
    <definedName name="comp203202">'[20]assemblies A _ E'!$B$1263:$H$1272</definedName>
    <definedName name="comp203203">'[20]assemblies A _ E'!$B$1274:$H$1281</definedName>
    <definedName name="comp203204">'[20]assemblies A _ E'!$B$1283:$H$1292</definedName>
    <definedName name="comp203205">'[20]assemblies A _ E'!$B$1294:$H$1301</definedName>
    <definedName name="comp203206">'[20]assemblies A _ E'!$B$1303:$H$1312</definedName>
    <definedName name="comp203207">'[20]assemblies A _ E'!$B$1314:$H$1321</definedName>
    <definedName name="comp203208">'[20]assemblies A _ E'!$B$1323:$H$1332</definedName>
    <definedName name="comp203209">'[20]assemblies A _ E'!$B$1334:$H$1341</definedName>
    <definedName name="comp203210">'[20]assemblies A _ E'!$B$1343:$H$1352</definedName>
    <definedName name="comp203211">'[20]assemblies A _ E'!$B$1354:$H$1361</definedName>
    <definedName name="comp203212">'[20]assemblies A _ E'!$B$1363:$H$1372</definedName>
    <definedName name="comp203213">'[20]assemblies A _ E'!$B$1374:$H$1381</definedName>
    <definedName name="comp203214">'[20]assemblies A _ E'!$B$1383:$H$1392</definedName>
    <definedName name="comp203301">'[20]assemblies A _ E'!$B$1404:$H$1411</definedName>
    <definedName name="comp203302">'[20]assemblies A _ E'!$B$1413:$H$1422</definedName>
    <definedName name="comp203303">'[20]assemblies A _ E'!$B$1424:$H$1431</definedName>
    <definedName name="comp203304">'[20]assemblies A _ E'!$B$1433:$H$1442</definedName>
    <definedName name="comp203305">'[20]assemblies A _ E'!$B$1444:$H$1451</definedName>
    <definedName name="comp203306">'[20]assemblies A _ E'!$B$1453:$H$1462</definedName>
    <definedName name="comp203501">'[20]assemblies A _ E'!$B$1645:$H$1652</definedName>
    <definedName name="comp203502">'[20]assemblies A _ E'!$B$1654:$H$1663</definedName>
    <definedName name="comp203601">'[20]assemblies A _ E'!$B$1605:$H$1612</definedName>
    <definedName name="comp203602">'[20]assemblies A _ E'!$B$1614:$H$1623</definedName>
    <definedName name="comp203603">'[20]assemblies A _ E'!$B$1625:$H$1632</definedName>
    <definedName name="comp203604">'[20]assemblies A _ E'!$B$1634:$H$1643</definedName>
    <definedName name="comp204101">'[20]assemblies A _ E'!$B$1960:$H$1967</definedName>
    <definedName name="comp204102">'[20]assemblies A _ E'!$B$1969:$H$1978</definedName>
    <definedName name="comp205101">'[20]assemblies A _ E'!$B$2439:$H$2446</definedName>
    <definedName name="comp205102">'[20]assemblies A _ E'!$B$2448:$H$2457</definedName>
    <definedName name="comp205103">'[20]assemblies A _ E'!$B$2459:$H$2466</definedName>
    <definedName name="comp205104">'[20]assemblies A _ E'!$B$2468:$H$2477</definedName>
    <definedName name="comp207201">'[23]assemblies F _ K'!$B$1641:$H$1647</definedName>
    <definedName name="comp207202">'[23]assemblies F _ K'!$B$1649:$H$1656</definedName>
    <definedName name="comp212201">'[21]assemblies L _ Q'!$B$670:$H$679</definedName>
    <definedName name="comp212301">'[21]assemblies L _ Q'!$B$681:$H$688</definedName>
    <definedName name="comp212302">'[21]assemblies L _ Q'!$B$690:$H$699</definedName>
    <definedName name="comp215101">'[21]assemblies L _ Q'!$B$881:$H$888</definedName>
    <definedName name="comp215102">'[21]assemblies L _ Q'!$B$890:$H$898</definedName>
    <definedName name="comp217201">'[22]assemblies R _ Z'!$B$465:$H$472</definedName>
    <definedName name="comp217202">'[22]assemblies R _ Z'!$B$474:$H$483</definedName>
    <definedName name="comp217301">'[22]assemblies R _ Z'!$B$747:$H$754</definedName>
    <definedName name="comp217302">'[22]assemblies R _ Z'!$B$756:$H$765</definedName>
    <definedName name="comp217303">'[22]assemblies R _ Z'!$B$767:$H$774</definedName>
    <definedName name="comp217304">'[22]assemblies R _ Z'!$B$776:$H$785</definedName>
    <definedName name="comp217305">'[22]assemblies R _ Z'!$B$727:$H$734</definedName>
    <definedName name="comp217306">'[22]assemblies R _ Z'!$B$736:$H$745</definedName>
    <definedName name="comp219201">'[22]assemblies R _ Z'!$B$1081:$H$1088</definedName>
    <definedName name="comp219202">'[22]assemblies R _ Z'!$B$1090:$H$1099</definedName>
    <definedName name="comp219203">'[22]assemblies R _ Z'!$B$1101:$H$1108</definedName>
    <definedName name="comp219204">'[22]assemblies R _ Z'!$B$1110:$H$1119</definedName>
    <definedName name="comp219205">'[22]assemblies R _ Z'!$B$1121:$H$1125</definedName>
    <definedName name="comp219206">'[22]assemblies R _ Z'!$B$1127:$H$1131</definedName>
    <definedName name="comp219207">'[22]assemblies R _ Z'!$B$1133:$H$1140</definedName>
    <definedName name="comp219208">'[22]assemblies R _ Z'!$B$1142:$H$1151</definedName>
    <definedName name="comp219209">'[22]assemblies R _ Z'!$B$1153:$H$1160</definedName>
    <definedName name="comp219210">'[22]assemblies R _ Z'!$B$1162:$H$1171</definedName>
    <definedName name="COMPRA" localSheetId="5">#REF!</definedName>
    <definedName name="COMPRA">#REF!</definedName>
    <definedName name="COMPRAS" localSheetId="5">#REF!</definedName>
    <definedName name="COMPRAS">#REF!</definedName>
    <definedName name="COMPRIM" localSheetId="5">#REF!</definedName>
    <definedName name="COMPRIM">#REF!</definedName>
    <definedName name="comprimento">'[5]DADOS COLETATO'!$E$11</definedName>
    <definedName name="Comprimento_Equivalente" localSheetId="5">#REF!</definedName>
    <definedName name="Comprimento_Equivalente">#REF!</definedName>
    <definedName name="concreto" localSheetId="5">#REF!</definedName>
    <definedName name="concreto">#REF!</definedName>
    <definedName name="Construcao_Casa_Maq_Plano_Inclinado" localSheetId="5">#REF!</definedName>
    <definedName name="Construcao_Casa_Maq_Plano_Inclinado">#REF!</definedName>
    <definedName name="Construcao_de_Acesso_a_Estacao_I">'[24]12.1'!$A$8:$F$105</definedName>
    <definedName name="Construcao_do_acesso_a_Estacao_I" localSheetId="5">#REF!</definedName>
    <definedName name="Construcao_do_acesso_a_Estacao_I">#REF!</definedName>
    <definedName name="Construcao_Escadaria_Apoio" localSheetId="5">#REF!</definedName>
    <definedName name="Construcao_Escadaria_Apoio">#REF!</definedName>
    <definedName name="contador" localSheetId="5">#REF!</definedName>
    <definedName name="contador">#REF!</definedName>
    <definedName name="Contencao" localSheetId="5">#REF!</definedName>
    <definedName name="Contencao">#REF!</definedName>
    <definedName name="Contencao_" localSheetId="5">#REF!</definedName>
    <definedName name="Contencao_">#REF!</definedName>
    <definedName name="contratada" localSheetId="5">#REF!</definedName>
    <definedName name="contratada">#REF!</definedName>
    <definedName name="COTAÇÕES" localSheetId="5">#REF!</definedName>
    <definedName name="COTAÇÕES">#REF!</definedName>
    <definedName name="COTAS" localSheetId="5">#REF!</definedName>
    <definedName name="COTAS">#REF!</definedName>
    <definedName name="cpu" localSheetId="5">[1]PLMUSEU!#REF!</definedName>
    <definedName name="cpu">[1]PLMUSEU!#REF!</definedName>
    <definedName name="CPU_021" localSheetId="5">#REF!</definedName>
    <definedName name="CPU_021">#REF!</definedName>
    <definedName name="CPU111111111111" localSheetId="5">#REF!</definedName>
    <definedName name="CPU111111111111">#REF!</definedName>
    <definedName name="cronomodificado" localSheetId="5">'[25]Planilha PROJETISTA'!#REF!</definedName>
    <definedName name="cronomodificado">'[25]Planilha PROJETISTA'!#REF!</definedName>
    <definedName name="CS">'[26]CS#'!$A$3:$K$12</definedName>
    <definedName name="CURRENCY" localSheetId="5">#REF!</definedName>
    <definedName name="CURRENCY">#REF!</definedName>
    <definedName name="curva" localSheetId="5">#REF!</definedName>
    <definedName name="curva">#REF!</definedName>
    <definedName name="custo" localSheetId="5">#REF!</definedName>
    <definedName name="custo">#REF!</definedName>
    <definedName name="cvrd" localSheetId="5" hidden="1">{#N/A,#N/A,TRUE,"CAPA";#N/A,#N/A,TRUE,"S7-300";#N/A,#N/A,TRUE,"S7-400";#N/A,#N/A,TRUE,"ET200";#N/A,#N/A,TRUE,"C7";#N/A,#N/A,TRUE,"SW";#N/A,#N/A,TRUE,"PG"}</definedName>
    <definedName name="cvrd" hidden="1">{#N/A,#N/A,TRUE,"CAPA";#N/A,#N/A,TRUE,"S7-300";#N/A,#N/A,TRUE,"S7-400";#N/A,#N/A,TRUE,"ET200";#N/A,#N/A,TRUE,"C7";#N/A,#N/A,TRUE,"SW";#N/A,#N/A,TRUE,"PG"}</definedName>
    <definedName name="d" localSheetId="5">#REF!</definedName>
    <definedName name="d">#REF!</definedName>
    <definedName name="DA" localSheetId="5" hidden="1">#REF!</definedName>
    <definedName name="DA" hidden="1">#REF!</definedName>
    <definedName name="dadinho" localSheetId="5">#REF!</definedName>
    <definedName name="dadinho">#REF!</definedName>
    <definedName name="dado008" localSheetId="5">#REF!</definedName>
    <definedName name="dado008">#REF!</definedName>
    <definedName name="DADOS" localSheetId="5">#REF!</definedName>
    <definedName name="DADOS">#REF!</definedName>
    <definedName name="dados009" localSheetId="5">#REF!</definedName>
    <definedName name="dados009">#REF!</definedName>
    <definedName name="DATA" localSheetId="5">#REF!</definedName>
    <definedName name="DATA">#REF!</definedName>
    <definedName name="Data_Final" localSheetId="5">#REF!</definedName>
    <definedName name="Data_Final">#REF!</definedName>
    <definedName name="Data_Início" localSheetId="5">#REF!</definedName>
    <definedName name="Data_Início">#REF!</definedName>
    <definedName name="DDDDD" localSheetId="5">#REF!</definedName>
    <definedName name="DDDDD">#REF!</definedName>
    <definedName name="definitivo" localSheetId="5">#REF!</definedName>
    <definedName name="definitivo">#REF!</definedName>
    <definedName name="Dem_Lavanderia" localSheetId="5">#REF!</definedName>
    <definedName name="Dem_Lavanderia">#REF!</definedName>
    <definedName name="Demolicao_de_Guarita_Consulta" localSheetId="5">#REF!</definedName>
    <definedName name="Demolicao_de_Guarita_Consulta">#REF!</definedName>
    <definedName name="Demolicao_Lavanderia_Existente" localSheetId="5">#REF!</definedName>
    <definedName name="Demolicao_Lavanderia_Existente">#REF!</definedName>
    <definedName name="desarenador" localSheetId="5">#REF!</definedName>
    <definedName name="desarenador">#REF!</definedName>
    <definedName name="Descricao" localSheetId="5">#REF!</definedName>
    <definedName name="Descricao">#REF!</definedName>
    <definedName name="desejo" localSheetId="5">#REF!</definedName>
    <definedName name="desejo">#REF!</definedName>
    <definedName name="desti" localSheetId="5">#REF!</definedName>
    <definedName name="desti">#REF!</definedName>
    <definedName name="destino" localSheetId="5">#REF!</definedName>
    <definedName name="destino">#REF!</definedName>
    <definedName name="DEZEMBRO06" localSheetId="5">#REF!</definedName>
    <definedName name="DEZEMBRO06">#REF!</definedName>
    <definedName name="dfdfsdf">#REF!</definedName>
    <definedName name="DFH" localSheetId="5">#REF!</definedName>
    <definedName name="DFH">#REF!</definedName>
    <definedName name="DFHG" localSheetId="5">#REF!</definedName>
    <definedName name="DFHG">#REF!</definedName>
    <definedName name="DFJO" localSheetId="5">#REF!</definedName>
    <definedName name="DFJO">#REF!</definedName>
    <definedName name="DFSGSG" localSheetId="5">#REF!</definedName>
    <definedName name="DFSGSG">#REF!</definedName>
    <definedName name="DGA" localSheetId="5">'[8]PRO-08'!#REF!</definedName>
    <definedName name="DGA">'[8]PRO-08'!#REF!</definedName>
    <definedName name="DGD" localSheetId="5">#REF!</definedName>
    <definedName name="DGD">#REF!</definedName>
    <definedName name="dial01" localSheetId="5">#REF!</definedName>
    <definedName name="dial01">#REF!</definedName>
    <definedName name="dialogo" localSheetId="5">#REF!</definedName>
    <definedName name="dialogo">#REF!</definedName>
    <definedName name="DIAMETRO" localSheetId="5">#REF!</definedName>
    <definedName name="DIAMETRO">#REF!</definedName>
    <definedName name="dizer01" localSheetId="5">#REF!</definedName>
    <definedName name="dizer01">#REF!</definedName>
    <definedName name="DJ" localSheetId="5">#REF!</definedName>
    <definedName name="DJ">#REF!</definedName>
    <definedName name="dnfgjkfdcnkb" localSheetId="5">#REF!</definedName>
    <definedName name="dnfgjkfdcnkb">#REF!</definedName>
    <definedName name="dois" localSheetId="5">#REF!</definedName>
    <definedName name="dois">#REF!</definedName>
    <definedName name="dp" localSheetId="5">#REF!</definedName>
    <definedName name="dp">#REF!</definedName>
    <definedName name="DRENAGEM" localSheetId="5">#REF!</definedName>
    <definedName name="DRENAGEM">#REF!</definedName>
    <definedName name="DRRT111" localSheetId="5">#REF!</definedName>
    <definedName name="DRRT111">#REF!</definedName>
    <definedName name="dsd" localSheetId="5">#REF!</definedName>
    <definedName name="dsd">#REF!</definedName>
    <definedName name="DSG" localSheetId="5">#REF!</definedName>
    <definedName name="DSG">#REF!</definedName>
    <definedName name="dsh" localSheetId="5">#REF!</definedName>
    <definedName name="dsh">#REF!</definedName>
    <definedName name="DSRG" localSheetId="5">#REF!</definedName>
    <definedName name="DSRG">#REF!</definedName>
    <definedName name="DTEE" localSheetId="5">#REF!</definedName>
    <definedName name="DTEE">#REF!</definedName>
    <definedName name="DTEP" localSheetId="5">#REF!</definedName>
    <definedName name="DTEP">#REF!</definedName>
    <definedName name="DTET" localSheetId="5">#REF!</definedName>
    <definedName name="DTET">#REF!</definedName>
    <definedName name="DTFE" localSheetId="5">#REF!</definedName>
    <definedName name="DTFE">#REF!</definedName>
    <definedName name="DTFM" localSheetId="5">#REF!</definedName>
    <definedName name="DTFM">#REF!</definedName>
    <definedName name="DTL" localSheetId="5">#REF!</definedName>
    <definedName name="DTL">#REF!</definedName>
    <definedName name="E" localSheetId="5">#REF!</definedName>
    <definedName name="E">#REF!</definedName>
    <definedName name="ECJ" localSheetId="5">#REF!</definedName>
    <definedName name="ECJ">#REF!</definedName>
    <definedName name="edital" localSheetId="5">#REF!</definedName>
    <definedName name="edital">#REF!</definedName>
    <definedName name="EER" localSheetId="5">#REF!</definedName>
    <definedName name="EER">#REF!</definedName>
    <definedName name="EJ" localSheetId="5">#REF!</definedName>
    <definedName name="EJ">#REF!</definedName>
    <definedName name="ELEMVS07" localSheetId="5">#REF!</definedName>
    <definedName name="ELEMVS07">#REF!</definedName>
    <definedName name="ELEVATÓRIAS" localSheetId="5">#REF!</definedName>
    <definedName name="ELEVATÓRIAS">#REF!</definedName>
    <definedName name="EMBAL" localSheetId="5">#REF!</definedName>
    <definedName name="EMBAL">#REF!</definedName>
    <definedName name="Embalagem" localSheetId="5">#REF!</definedName>
    <definedName name="Embalagem">#REF!</definedName>
    <definedName name="empolamento">'[5]DADOS COLETATO'!$I$41</definedName>
    <definedName name="EMPRESA">[16]IDENTIFICACAO!$D$12</definedName>
    <definedName name="energia" localSheetId="5">#REF!</definedName>
    <definedName name="energia">#REF!</definedName>
    <definedName name="ENG" localSheetId="5">#REF!</definedName>
    <definedName name="ENG">#REF!</definedName>
    <definedName name="engenharia" localSheetId="5">#REF!</definedName>
    <definedName name="engenharia">#REF!</definedName>
    <definedName name="equip" localSheetId="5">#REF!</definedName>
    <definedName name="equip">#REF!</definedName>
    <definedName name="ERERERERERE">#REF!</definedName>
    <definedName name="erica" localSheetId="5">#REF!</definedName>
    <definedName name="erica">#REF!</definedName>
    <definedName name="erro01" localSheetId="5">#REF!</definedName>
    <definedName name="erro01">#REF!</definedName>
    <definedName name="Escadaria" localSheetId="5">#REF!</definedName>
    <definedName name="Escadaria">#REF!</definedName>
    <definedName name="escav" localSheetId="5">#REF!</definedName>
    <definedName name="escav">#REF!</definedName>
    <definedName name="escavar" localSheetId="5">#REF!</definedName>
    <definedName name="escavar">#REF!</definedName>
    <definedName name="ESCMAN" localSheetId="5">#REF!</definedName>
    <definedName name="ESCMAN">#REF!</definedName>
    <definedName name="ESCRITÓRIO" localSheetId="5">#REF!</definedName>
    <definedName name="ESCRITÓRIO">#REF!</definedName>
    <definedName name="esgoto" localSheetId="5">#REF!</definedName>
    <definedName name="esgoto">#REF!</definedName>
    <definedName name="ESSENCIAIS" localSheetId="5">'[27]BLOCOS ANCORAGEM'!#REF!</definedName>
    <definedName name="ESSENCIAIS">'[27]BLOCOS ANCORAGEM'!#REF!</definedName>
    <definedName name="EstacaFinal" localSheetId="5">#REF!</definedName>
    <definedName name="EstacaFinal">#REF!</definedName>
    <definedName name="EstacaInicial" localSheetId="5">#REF!</definedName>
    <definedName name="EstacaInicial">#REF!</definedName>
    <definedName name="Estacao_01" localSheetId="5">#REF!</definedName>
    <definedName name="Estacao_01">#REF!</definedName>
    <definedName name="Estacao_02" localSheetId="5">#REF!</definedName>
    <definedName name="Estacao_02">#REF!</definedName>
    <definedName name="Estacao_03" localSheetId="5">#REF!</definedName>
    <definedName name="Estacao_03">#REF!</definedName>
    <definedName name="Estacao_04" localSheetId="5">#REF!</definedName>
    <definedName name="Estacao_04">#REF!</definedName>
    <definedName name="Estacao_05" localSheetId="5">#REF!</definedName>
    <definedName name="Estacao_05">#REF!</definedName>
    <definedName name="estava01" localSheetId="5">#REF!</definedName>
    <definedName name="estava01">#REF!</definedName>
    <definedName name="ETA" localSheetId="5">#REF!</definedName>
    <definedName name="ETA">#REF!</definedName>
    <definedName name="ETE" localSheetId="5">#REF!</definedName>
    <definedName name="ETE">#REF!</definedName>
    <definedName name="EWEWEWE">#REF!</definedName>
    <definedName name="EWWEW">#REF!</definedName>
    <definedName name="EXA" localSheetId="5">'[8]PRO-08'!#REF!</definedName>
    <definedName name="EXA">'[8]PRO-08'!#REF!</definedName>
    <definedName name="Excel" localSheetId="5">#REF!</definedName>
    <definedName name="Excel">#REF!</definedName>
    <definedName name="Excel_BuiltIn__FilterDatabase_1" localSheetId="5">#REF!</definedName>
    <definedName name="Excel_BuiltIn__FilterDatabase_1">#REF!</definedName>
    <definedName name="Excel_BuiltIn_Print_Area_1" localSheetId="5">#REF!</definedName>
    <definedName name="Excel_BuiltIn_Print_Area_1">#REF!</definedName>
    <definedName name="Excel_BuiltIn_Print_Area_2_1" localSheetId="5">#REF!</definedName>
    <definedName name="Excel_BuiltIn_Print_Area_2_1">#REF!</definedName>
    <definedName name="Excel_BuiltIn_Print_Area_4" localSheetId="5">#REF!</definedName>
    <definedName name="Excel_BuiltIn_Print_Area_4">#REF!</definedName>
    <definedName name="Excel_BuiltIn_Print_Area_4_1" localSheetId="5">#REF!</definedName>
    <definedName name="Excel_BuiltIn_Print_Area_4_1">#REF!</definedName>
    <definedName name="Excel_BuiltIn_Print_Area_6_1" localSheetId="5">#REF!</definedName>
    <definedName name="Excel_BuiltIn_Print_Area_6_1">#REF!</definedName>
    <definedName name="Excel_BuiltIn_Print_Titles_1" localSheetId="5">#REF!</definedName>
    <definedName name="Excel_BuiltIn_Print_Titles_1">#REF!</definedName>
    <definedName name="Excel_BuiltIn_Print_Titles_6_1" localSheetId="5">#REF!</definedName>
    <definedName name="Excel_BuiltIn_Print_Titles_6_1">#REF!</definedName>
    <definedName name="Execucao_Fundacoes_Plano_Inclinado" localSheetId="5">#REF!</definedName>
    <definedName name="Execucao_Fundacoes_Plano_Inclinado">#REF!</definedName>
    <definedName name="Exist" localSheetId="5">#REF!</definedName>
    <definedName name="Exist">#REF!</definedName>
    <definedName name="EXT" localSheetId="5">'[28]QUADRA POLIESPORTIVA'!#REF!</definedName>
    <definedName name="EXT">'[28]QUADRA POLIESPORTIVA'!#REF!</definedName>
    <definedName name="extensao" localSheetId="5">#REF!</definedName>
    <definedName name="extensao">#REF!</definedName>
    <definedName name="Extenso">[6]!Extenso</definedName>
    <definedName name="F" localSheetId="5">#REF!</definedName>
    <definedName name="F">#REF!</definedName>
    <definedName name="F_01_120" localSheetId="5">#REF!</definedName>
    <definedName name="F_01_120">#REF!</definedName>
    <definedName name="F_01_150" localSheetId="5">#REF!</definedName>
    <definedName name="F_01_150">#REF!</definedName>
    <definedName name="F_01_180" localSheetId="5">#REF!</definedName>
    <definedName name="F_01_180">#REF!</definedName>
    <definedName name="F_01_210" localSheetId="5">#REF!</definedName>
    <definedName name="F_01_210">#REF!</definedName>
    <definedName name="F_01_240" localSheetId="5">#REF!</definedName>
    <definedName name="F_01_240">#REF!</definedName>
    <definedName name="F_01_270" localSheetId="5">#REF!</definedName>
    <definedName name="F_01_270">#REF!</definedName>
    <definedName name="F_01_30" localSheetId="5">#REF!</definedName>
    <definedName name="F_01_30">#REF!</definedName>
    <definedName name="F_01_300" localSheetId="5">#REF!</definedName>
    <definedName name="F_01_300">#REF!</definedName>
    <definedName name="F_01_330" localSheetId="5">#REF!</definedName>
    <definedName name="F_01_330">#REF!</definedName>
    <definedName name="F_01_360" localSheetId="5">#REF!</definedName>
    <definedName name="F_01_360">#REF!</definedName>
    <definedName name="F_01_390" localSheetId="5">#REF!</definedName>
    <definedName name="F_01_390">#REF!</definedName>
    <definedName name="F_01_420" localSheetId="5">#REF!</definedName>
    <definedName name="F_01_420">#REF!</definedName>
    <definedName name="F_01_450" localSheetId="5">#REF!</definedName>
    <definedName name="F_01_450">#REF!</definedName>
    <definedName name="F_01_480" localSheetId="5">#REF!</definedName>
    <definedName name="F_01_480">#REF!</definedName>
    <definedName name="F_01_510" localSheetId="5">#REF!</definedName>
    <definedName name="F_01_510">#REF!</definedName>
    <definedName name="F_01_540" localSheetId="5">#REF!</definedName>
    <definedName name="F_01_540">#REF!</definedName>
    <definedName name="F_01_570" localSheetId="5">#REF!</definedName>
    <definedName name="F_01_570">#REF!</definedName>
    <definedName name="F_01_60" localSheetId="5">#REF!</definedName>
    <definedName name="F_01_60">#REF!</definedName>
    <definedName name="F_01_600" localSheetId="5">#REF!</definedName>
    <definedName name="F_01_600">#REF!</definedName>
    <definedName name="F_01_630" localSheetId="5">#REF!</definedName>
    <definedName name="F_01_630">#REF!</definedName>
    <definedName name="F_01_660" localSheetId="5">#REF!</definedName>
    <definedName name="F_01_660">#REF!</definedName>
    <definedName name="F_01_690" localSheetId="5">#REF!</definedName>
    <definedName name="F_01_690">#REF!</definedName>
    <definedName name="F_01_720" localSheetId="5">#REF!</definedName>
    <definedName name="F_01_720">#REF!</definedName>
    <definedName name="F_01_90" localSheetId="5">#REF!</definedName>
    <definedName name="F_01_90">#REF!</definedName>
    <definedName name="F_02_120" localSheetId="5">#REF!</definedName>
    <definedName name="F_02_120">#REF!</definedName>
    <definedName name="F_02_150" localSheetId="5">#REF!</definedName>
    <definedName name="F_02_150">#REF!</definedName>
    <definedName name="F_02_180" localSheetId="5">#REF!</definedName>
    <definedName name="F_02_180">#REF!</definedName>
    <definedName name="F_02_210" localSheetId="5">#REF!</definedName>
    <definedName name="F_02_210">#REF!</definedName>
    <definedName name="F_02_240" localSheetId="5">#REF!</definedName>
    <definedName name="F_02_240">#REF!</definedName>
    <definedName name="F_02_270" localSheetId="5">#REF!</definedName>
    <definedName name="F_02_270">#REF!</definedName>
    <definedName name="F_02_30" localSheetId="5">#REF!</definedName>
    <definedName name="F_02_30">#REF!</definedName>
    <definedName name="F_02_300" localSheetId="5">#REF!</definedName>
    <definedName name="F_02_300">#REF!</definedName>
    <definedName name="F_02_330" localSheetId="5">#REF!</definedName>
    <definedName name="F_02_330">#REF!</definedName>
    <definedName name="F_02_360" localSheetId="5">#REF!</definedName>
    <definedName name="F_02_360">#REF!</definedName>
    <definedName name="F_02_390" localSheetId="5">#REF!</definedName>
    <definedName name="F_02_390">#REF!</definedName>
    <definedName name="F_02_420" localSheetId="5">#REF!</definedName>
    <definedName name="F_02_420">#REF!</definedName>
    <definedName name="F_02_450" localSheetId="5">#REF!</definedName>
    <definedName name="F_02_450">#REF!</definedName>
    <definedName name="F_02_480" localSheetId="5">#REF!</definedName>
    <definedName name="F_02_480">#REF!</definedName>
    <definedName name="F_02_510" localSheetId="5">#REF!</definedName>
    <definedName name="F_02_510">#REF!</definedName>
    <definedName name="F_02_540" localSheetId="5">#REF!</definedName>
    <definedName name="F_02_540">#REF!</definedName>
    <definedName name="F_02_570" localSheetId="5">#REF!</definedName>
    <definedName name="F_02_570">#REF!</definedName>
    <definedName name="F_02_60" localSheetId="5">#REF!</definedName>
    <definedName name="F_02_60">#REF!</definedName>
    <definedName name="F_02_600" localSheetId="5">#REF!</definedName>
    <definedName name="F_02_600">#REF!</definedName>
    <definedName name="F_02_630" localSheetId="5">#REF!</definedName>
    <definedName name="F_02_630">#REF!</definedName>
    <definedName name="F_02_660" localSheetId="5">#REF!</definedName>
    <definedName name="F_02_660">#REF!</definedName>
    <definedName name="F_02_690" localSheetId="5">#REF!</definedName>
    <definedName name="F_02_690">#REF!</definedName>
    <definedName name="F_02_720" localSheetId="5">#REF!</definedName>
    <definedName name="F_02_720">#REF!</definedName>
    <definedName name="F_02_90" localSheetId="5">#REF!</definedName>
    <definedName name="F_02_90">#REF!</definedName>
    <definedName name="F_03_120" localSheetId="5">#REF!</definedName>
    <definedName name="F_03_120">#REF!</definedName>
    <definedName name="F_03_150" localSheetId="5">#REF!</definedName>
    <definedName name="F_03_150">#REF!</definedName>
    <definedName name="F_03_180" localSheetId="5">#REF!</definedName>
    <definedName name="F_03_180">#REF!</definedName>
    <definedName name="F_03_210" localSheetId="5">#REF!</definedName>
    <definedName name="F_03_210">#REF!</definedName>
    <definedName name="F_03_240" localSheetId="5">#REF!</definedName>
    <definedName name="F_03_240">#REF!</definedName>
    <definedName name="F_03_270" localSheetId="5">#REF!</definedName>
    <definedName name="F_03_270">#REF!</definedName>
    <definedName name="F_03_30" localSheetId="5">#REF!</definedName>
    <definedName name="F_03_30">#REF!</definedName>
    <definedName name="F_03_300" localSheetId="5">#REF!</definedName>
    <definedName name="F_03_300">#REF!</definedName>
    <definedName name="F_03_330" localSheetId="5">#REF!</definedName>
    <definedName name="F_03_330">#REF!</definedName>
    <definedName name="F_03_360" localSheetId="5">#REF!</definedName>
    <definedName name="F_03_360">#REF!</definedName>
    <definedName name="F_03_390" localSheetId="5">#REF!</definedName>
    <definedName name="F_03_390">#REF!</definedName>
    <definedName name="F_03_420" localSheetId="5">#REF!</definedName>
    <definedName name="F_03_420">#REF!</definedName>
    <definedName name="F_03_450" localSheetId="5">#REF!</definedName>
    <definedName name="F_03_450">#REF!</definedName>
    <definedName name="F_03_480" localSheetId="5">#REF!</definedName>
    <definedName name="F_03_480">#REF!</definedName>
    <definedName name="F_03_510" localSheetId="5">#REF!</definedName>
    <definedName name="F_03_510">#REF!</definedName>
    <definedName name="F_03_540" localSheetId="5">#REF!</definedName>
    <definedName name="F_03_540">#REF!</definedName>
    <definedName name="F_03_570" localSheetId="5">#REF!</definedName>
    <definedName name="F_03_570">#REF!</definedName>
    <definedName name="F_03_60" localSheetId="5">#REF!</definedName>
    <definedName name="F_03_60">#REF!</definedName>
    <definedName name="F_03_600" localSheetId="5">#REF!</definedName>
    <definedName name="F_03_600">#REF!</definedName>
    <definedName name="F_03_630" localSheetId="5">#REF!</definedName>
    <definedName name="F_03_630">#REF!</definedName>
    <definedName name="F_03_660" localSheetId="5">#REF!</definedName>
    <definedName name="F_03_660">#REF!</definedName>
    <definedName name="F_03_690" localSheetId="5">#REF!</definedName>
    <definedName name="F_03_690">#REF!</definedName>
    <definedName name="F_03_720" localSheetId="5">#REF!</definedName>
    <definedName name="F_03_720">#REF!</definedName>
    <definedName name="F_03_90" localSheetId="5">#REF!</definedName>
    <definedName name="F_03_90">#REF!</definedName>
    <definedName name="F_04_120" localSheetId="5">#REF!</definedName>
    <definedName name="F_04_120">#REF!</definedName>
    <definedName name="F_04_150" localSheetId="5">#REF!</definedName>
    <definedName name="F_04_150">#REF!</definedName>
    <definedName name="F_04_180" localSheetId="5">#REF!</definedName>
    <definedName name="F_04_180">#REF!</definedName>
    <definedName name="F_04_210" localSheetId="5">#REF!</definedName>
    <definedName name="F_04_210">#REF!</definedName>
    <definedName name="F_04_240" localSheetId="5">#REF!</definedName>
    <definedName name="F_04_240">#REF!</definedName>
    <definedName name="F_04_270" localSheetId="5">#REF!</definedName>
    <definedName name="F_04_270">#REF!</definedName>
    <definedName name="F_04_30" localSheetId="5">#REF!</definedName>
    <definedName name="F_04_30">#REF!</definedName>
    <definedName name="F_04_300" localSheetId="5">#REF!</definedName>
    <definedName name="F_04_300">#REF!</definedName>
    <definedName name="F_04_330" localSheetId="5">#REF!</definedName>
    <definedName name="F_04_330">#REF!</definedName>
    <definedName name="F_04_360" localSheetId="5">#REF!</definedName>
    <definedName name="F_04_360">#REF!</definedName>
    <definedName name="F_04_390" localSheetId="5">#REF!</definedName>
    <definedName name="F_04_390">#REF!</definedName>
    <definedName name="F_04_420" localSheetId="5">#REF!</definedName>
    <definedName name="F_04_420">#REF!</definedName>
    <definedName name="F_04_450" localSheetId="5">#REF!</definedName>
    <definedName name="F_04_450">#REF!</definedName>
    <definedName name="F_04_480" localSheetId="5">#REF!</definedName>
    <definedName name="F_04_480">#REF!</definedName>
    <definedName name="F_04_510" localSheetId="5">#REF!</definedName>
    <definedName name="F_04_510">#REF!</definedName>
    <definedName name="F_04_540" localSheetId="5">#REF!</definedName>
    <definedName name="F_04_540">#REF!</definedName>
    <definedName name="F_04_570" localSheetId="5">#REF!</definedName>
    <definedName name="F_04_570">#REF!</definedName>
    <definedName name="F_04_60" localSheetId="5">#REF!</definedName>
    <definedName name="F_04_60">#REF!</definedName>
    <definedName name="F_04_600" localSheetId="5">#REF!</definedName>
    <definedName name="F_04_600">#REF!</definedName>
    <definedName name="F_04_630" localSheetId="5">#REF!</definedName>
    <definedName name="F_04_630">#REF!</definedName>
    <definedName name="F_04_660" localSheetId="5">#REF!</definedName>
    <definedName name="F_04_660">#REF!</definedName>
    <definedName name="F_04_690" localSheetId="5">#REF!</definedName>
    <definedName name="F_04_690">#REF!</definedName>
    <definedName name="F_04_720" localSheetId="5">#REF!</definedName>
    <definedName name="F_04_720">#REF!</definedName>
    <definedName name="F_04_90" localSheetId="5">#REF!</definedName>
    <definedName name="F_04_90">#REF!</definedName>
    <definedName name="F_05_120" localSheetId="5">#REF!</definedName>
    <definedName name="F_05_120">#REF!</definedName>
    <definedName name="F_05_150" localSheetId="5">#REF!</definedName>
    <definedName name="F_05_150">#REF!</definedName>
    <definedName name="F_05_180" localSheetId="5">#REF!</definedName>
    <definedName name="F_05_180">#REF!</definedName>
    <definedName name="F_05_210" localSheetId="5">#REF!</definedName>
    <definedName name="F_05_210">#REF!</definedName>
    <definedName name="F_05_240" localSheetId="5">#REF!</definedName>
    <definedName name="F_05_240">#REF!</definedName>
    <definedName name="F_05_270" localSheetId="5">#REF!</definedName>
    <definedName name="F_05_270">#REF!</definedName>
    <definedName name="F_05_30" localSheetId="5">#REF!</definedName>
    <definedName name="F_05_30">#REF!</definedName>
    <definedName name="F_05_300" localSheetId="5">#REF!</definedName>
    <definedName name="F_05_300">#REF!</definedName>
    <definedName name="F_05_330" localSheetId="5">#REF!</definedName>
    <definedName name="F_05_330">#REF!</definedName>
    <definedName name="F_05_360" localSheetId="5">#REF!</definedName>
    <definedName name="F_05_360">#REF!</definedName>
    <definedName name="F_05_390" localSheetId="5">#REF!</definedName>
    <definedName name="F_05_390">#REF!</definedName>
    <definedName name="F_05_420" localSheetId="5">#REF!</definedName>
    <definedName name="F_05_420">#REF!</definedName>
    <definedName name="F_05_450" localSheetId="5">#REF!</definedName>
    <definedName name="F_05_450">#REF!</definedName>
    <definedName name="F_05_480" localSheetId="5">#REF!</definedName>
    <definedName name="F_05_480">#REF!</definedName>
    <definedName name="F_05_510" localSheetId="5">#REF!</definedName>
    <definedName name="F_05_510">#REF!</definedName>
    <definedName name="F_05_540" localSheetId="5">#REF!</definedName>
    <definedName name="F_05_540">#REF!</definedName>
    <definedName name="F_05_570" localSheetId="5">#REF!</definedName>
    <definedName name="F_05_570">#REF!</definedName>
    <definedName name="F_05_60" localSheetId="5">#REF!</definedName>
    <definedName name="F_05_60">#REF!</definedName>
    <definedName name="F_05_600" localSheetId="5">#REF!</definedName>
    <definedName name="F_05_600">#REF!</definedName>
    <definedName name="F_05_630" localSheetId="5">#REF!</definedName>
    <definedName name="F_05_630">#REF!</definedName>
    <definedName name="F_05_660" localSheetId="5">#REF!</definedName>
    <definedName name="F_05_660">#REF!</definedName>
    <definedName name="F_05_690" localSheetId="5">#REF!</definedName>
    <definedName name="F_05_690">#REF!</definedName>
    <definedName name="F_05_720" localSheetId="5">#REF!</definedName>
    <definedName name="F_05_720">#REF!</definedName>
    <definedName name="F_05_90" localSheetId="5">#REF!</definedName>
    <definedName name="F_05_90">#REF!</definedName>
    <definedName name="F_06_120" localSheetId="5">#REF!</definedName>
    <definedName name="F_06_120">#REF!</definedName>
    <definedName name="F_06_150" localSheetId="5">#REF!</definedName>
    <definedName name="F_06_150">#REF!</definedName>
    <definedName name="F_06_180" localSheetId="5">#REF!</definedName>
    <definedName name="F_06_180">#REF!</definedName>
    <definedName name="F_06_210" localSheetId="5">#REF!</definedName>
    <definedName name="F_06_210">#REF!</definedName>
    <definedName name="F_06_240" localSheetId="5">#REF!</definedName>
    <definedName name="F_06_240">#REF!</definedName>
    <definedName name="F_06_270" localSheetId="5">#REF!</definedName>
    <definedName name="F_06_270">#REF!</definedName>
    <definedName name="F_06_30" localSheetId="5">#REF!</definedName>
    <definedName name="F_06_30">#REF!</definedName>
    <definedName name="F_06_300" localSheetId="5">#REF!</definedName>
    <definedName name="F_06_300">#REF!</definedName>
    <definedName name="F_06_330" localSheetId="5">#REF!</definedName>
    <definedName name="F_06_330">#REF!</definedName>
    <definedName name="F_06_360" localSheetId="5">#REF!</definedName>
    <definedName name="F_06_360">#REF!</definedName>
    <definedName name="F_06_390" localSheetId="5">#REF!</definedName>
    <definedName name="F_06_390">#REF!</definedName>
    <definedName name="F_06_420" localSheetId="5">#REF!</definedName>
    <definedName name="F_06_420">#REF!</definedName>
    <definedName name="F_06_450" localSheetId="5">#REF!</definedName>
    <definedName name="F_06_450">#REF!</definedName>
    <definedName name="F_06_480" localSheetId="5">#REF!</definedName>
    <definedName name="F_06_480">#REF!</definedName>
    <definedName name="F_06_510" localSheetId="5">#REF!</definedName>
    <definedName name="F_06_510">#REF!</definedName>
    <definedName name="F_06_540" localSheetId="5">#REF!</definedName>
    <definedName name="F_06_540">#REF!</definedName>
    <definedName name="F_06_570" localSheetId="5">#REF!</definedName>
    <definedName name="F_06_570">#REF!</definedName>
    <definedName name="F_06_60" localSheetId="5">#REF!</definedName>
    <definedName name="F_06_60">#REF!</definedName>
    <definedName name="F_06_600" localSheetId="5">#REF!</definedName>
    <definedName name="F_06_600">#REF!</definedName>
    <definedName name="F_06_630" localSheetId="5">#REF!</definedName>
    <definedName name="F_06_630">#REF!</definedName>
    <definedName name="F_06_660" localSheetId="5">#REF!</definedName>
    <definedName name="F_06_660">#REF!</definedName>
    <definedName name="F_06_690" localSheetId="5">#REF!</definedName>
    <definedName name="F_06_690">#REF!</definedName>
    <definedName name="F_06_720" localSheetId="5">#REF!</definedName>
    <definedName name="F_06_720">#REF!</definedName>
    <definedName name="F_06_90" localSheetId="5">#REF!</definedName>
    <definedName name="F_06_90">#REF!</definedName>
    <definedName name="F_07_120" localSheetId="5">#REF!</definedName>
    <definedName name="F_07_120">#REF!</definedName>
    <definedName name="F_07_150" localSheetId="5">#REF!</definedName>
    <definedName name="F_07_150">#REF!</definedName>
    <definedName name="F_07_180" localSheetId="5">#REF!</definedName>
    <definedName name="F_07_180">#REF!</definedName>
    <definedName name="F_07_210" localSheetId="5">#REF!</definedName>
    <definedName name="F_07_210">#REF!</definedName>
    <definedName name="F_07_240" localSheetId="5">#REF!</definedName>
    <definedName name="F_07_240">#REF!</definedName>
    <definedName name="F_07_270" localSheetId="5">#REF!</definedName>
    <definedName name="F_07_270">#REF!</definedName>
    <definedName name="F_07_30" localSheetId="5">#REF!</definedName>
    <definedName name="F_07_30">#REF!</definedName>
    <definedName name="F_07_300" localSheetId="5">#REF!</definedName>
    <definedName name="F_07_300">#REF!</definedName>
    <definedName name="F_07_330" localSheetId="5">#REF!</definedName>
    <definedName name="F_07_330">#REF!</definedName>
    <definedName name="F_07_360" localSheetId="5">#REF!</definedName>
    <definedName name="F_07_360">#REF!</definedName>
    <definedName name="F_07_390" localSheetId="5">#REF!</definedName>
    <definedName name="F_07_390">#REF!</definedName>
    <definedName name="F_07_420" localSheetId="5">#REF!</definedName>
    <definedName name="F_07_420">#REF!</definedName>
    <definedName name="F_07_450" localSheetId="5">#REF!</definedName>
    <definedName name="F_07_450">#REF!</definedName>
    <definedName name="F_07_480" localSheetId="5">#REF!</definedName>
    <definedName name="F_07_480">#REF!</definedName>
    <definedName name="F_07_510" localSheetId="5">#REF!</definedName>
    <definedName name="F_07_510">#REF!</definedName>
    <definedName name="F_07_540" localSheetId="5">#REF!</definedName>
    <definedName name="F_07_540">#REF!</definedName>
    <definedName name="F_07_570" localSheetId="5">#REF!</definedName>
    <definedName name="F_07_570">#REF!</definedName>
    <definedName name="F_07_60" localSheetId="5">#REF!</definedName>
    <definedName name="F_07_60">#REF!</definedName>
    <definedName name="F_07_600" localSheetId="5">#REF!</definedName>
    <definedName name="F_07_600">#REF!</definedName>
    <definedName name="F_07_630" localSheetId="5">#REF!</definedName>
    <definedName name="F_07_630">#REF!</definedName>
    <definedName name="F_07_660" localSheetId="5">#REF!</definedName>
    <definedName name="F_07_660">#REF!</definedName>
    <definedName name="F_07_690" localSheetId="5">#REF!</definedName>
    <definedName name="F_07_690">#REF!</definedName>
    <definedName name="F_07_720" localSheetId="5">#REF!</definedName>
    <definedName name="F_07_720">#REF!</definedName>
    <definedName name="F_07_90" localSheetId="5">#REF!</definedName>
    <definedName name="F_07_90">#REF!</definedName>
    <definedName name="F_08_120" localSheetId="5">#REF!</definedName>
    <definedName name="F_08_120">#REF!</definedName>
    <definedName name="F_08_150" localSheetId="5">#REF!</definedName>
    <definedName name="F_08_150">#REF!</definedName>
    <definedName name="F_08_180" localSheetId="5">#REF!</definedName>
    <definedName name="F_08_180">#REF!</definedName>
    <definedName name="F_08_210" localSheetId="5">#REF!</definedName>
    <definedName name="F_08_210">#REF!</definedName>
    <definedName name="F_08_240" localSheetId="5">#REF!</definedName>
    <definedName name="F_08_240">#REF!</definedName>
    <definedName name="F_08_270" localSheetId="5">#REF!</definedName>
    <definedName name="F_08_270">#REF!</definedName>
    <definedName name="F_08_30" localSheetId="5">#REF!</definedName>
    <definedName name="F_08_30">#REF!</definedName>
    <definedName name="F_08_300" localSheetId="5">#REF!</definedName>
    <definedName name="F_08_300">#REF!</definedName>
    <definedName name="F_08_330" localSheetId="5">#REF!</definedName>
    <definedName name="F_08_330">#REF!</definedName>
    <definedName name="F_08_360" localSheetId="5">#REF!</definedName>
    <definedName name="F_08_360">#REF!</definedName>
    <definedName name="F_08_390" localSheetId="5">#REF!</definedName>
    <definedName name="F_08_390">#REF!</definedName>
    <definedName name="F_08_420" localSheetId="5">#REF!</definedName>
    <definedName name="F_08_420">#REF!</definedName>
    <definedName name="F_08_450" localSheetId="5">#REF!</definedName>
    <definedName name="F_08_450">#REF!</definedName>
    <definedName name="F_08_480" localSheetId="5">#REF!</definedName>
    <definedName name="F_08_480">#REF!</definedName>
    <definedName name="F_08_510" localSheetId="5">#REF!</definedName>
    <definedName name="F_08_510">#REF!</definedName>
    <definedName name="F_08_540" localSheetId="5">#REF!</definedName>
    <definedName name="F_08_540">#REF!</definedName>
    <definedName name="F_08_570" localSheetId="5">#REF!</definedName>
    <definedName name="F_08_570">#REF!</definedName>
    <definedName name="F_08_60" localSheetId="5">#REF!</definedName>
    <definedName name="F_08_60">#REF!</definedName>
    <definedName name="F_08_600" localSheetId="5">#REF!</definedName>
    <definedName name="F_08_600">#REF!</definedName>
    <definedName name="F_08_630" localSheetId="5">#REF!</definedName>
    <definedName name="F_08_630">#REF!</definedName>
    <definedName name="F_08_660" localSheetId="5">#REF!</definedName>
    <definedName name="F_08_660">#REF!</definedName>
    <definedName name="F_08_690" localSheetId="5">#REF!</definedName>
    <definedName name="F_08_690">#REF!</definedName>
    <definedName name="F_08_720" localSheetId="5">#REF!</definedName>
    <definedName name="F_08_720">#REF!</definedName>
    <definedName name="F_08_90" localSheetId="5">#REF!</definedName>
    <definedName name="F_08_90">#REF!</definedName>
    <definedName name="F_09_120" localSheetId="5">#REF!</definedName>
    <definedName name="F_09_120">#REF!</definedName>
    <definedName name="F_09_150" localSheetId="5">#REF!</definedName>
    <definedName name="F_09_150">#REF!</definedName>
    <definedName name="F_09_180" localSheetId="5">#REF!</definedName>
    <definedName name="F_09_180">#REF!</definedName>
    <definedName name="F_09_210" localSheetId="5">#REF!</definedName>
    <definedName name="F_09_210">#REF!</definedName>
    <definedName name="F_09_240" localSheetId="5">#REF!</definedName>
    <definedName name="F_09_240">#REF!</definedName>
    <definedName name="F_09_270" localSheetId="5">#REF!</definedName>
    <definedName name="F_09_270">#REF!</definedName>
    <definedName name="F_09_30" localSheetId="5">#REF!</definedName>
    <definedName name="F_09_30">#REF!</definedName>
    <definedName name="F_09_300" localSheetId="5">#REF!</definedName>
    <definedName name="F_09_300">#REF!</definedName>
    <definedName name="F_09_330" localSheetId="5">#REF!</definedName>
    <definedName name="F_09_330">#REF!</definedName>
    <definedName name="F_09_360" localSheetId="5">#REF!</definedName>
    <definedName name="F_09_360">#REF!</definedName>
    <definedName name="F_09_390" localSheetId="5">#REF!</definedName>
    <definedName name="F_09_390">#REF!</definedName>
    <definedName name="F_09_420" localSheetId="5">#REF!</definedName>
    <definedName name="F_09_420">#REF!</definedName>
    <definedName name="F_09_450" localSheetId="5">#REF!</definedName>
    <definedName name="F_09_450">#REF!</definedName>
    <definedName name="F_09_480" localSheetId="5">#REF!</definedName>
    <definedName name="F_09_480">#REF!</definedName>
    <definedName name="F_09_510" localSheetId="5">#REF!</definedName>
    <definedName name="F_09_510">#REF!</definedName>
    <definedName name="F_09_540" localSheetId="5">#REF!</definedName>
    <definedName name="F_09_540">#REF!</definedName>
    <definedName name="F_09_570" localSheetId="5">#REF!</definedName>
    <definedName name="F_09_570">#REF!</definedName>
    <definedName name="F_09_60" localSheetId="5">#REF!</definedName>
    <definedName name="F_09_60">#REF!</definedName>
    <definedName name="F_09_600" localSheetId="5">#REF!</definedName>
    <definedName name="F_09_600">#REF!</definedName>
    <definedName name="F_09_630" localSheetId="5">#REF!</definedName>
    <definedName name="F_09_630">#REF!</definedName>
    <definedName name="F_09_660" localSheetId="5">#REF!</definedName>
    <definedName name="F_09_660">#REF!</definedName>
    <definedName name="F_09_690" localSheetId="5">#REF!</definedName>
    <definedName name="F_09_690">#REF!</definedName>
    <definedName name="F_09_720" localSheetId="5">#REF!</definedName>
    <definedName name="F_09_720">#REF!</definedName>
    <definedName name="F_09_90" localSheetId="5">#REF!</definedName>
    <definedName name="F_09_90">#REF!</definedName>
    <definedName name="F_10_120" localSheetId="5">#REF!</definedName>
    <definedName name="F_10_120">#REF!</definedName>
    <definedName name="F_10_150" localSheetId="5">#REF!</definedName>
    <definedName name="F_10_150">#REF!</definedName>
    <definedName name="F_10_180" localSheetId="5">#REF!</definedName>
    <definedName name="F_10_180">#REF!</definedName>
    <definedName name="F_10_210" localSheetId="5">#REF!</definedName>
    <definedName name="F_10_210">#REF!</definedName>
    <definedName name="F_10_240" localSheetId="5">#REF!</definedName>
    <definedName name="F_10_240">#REF!</definedName>
    <definedName name="F_10_270" localSheetId="5">#REF!</definedName>
    <definedName name="F_10_270">#REF!</definedName>
    <definedName name="F_10_30" localSheetId="5">#REF!</definedName>
    <definedName name="F_10_30">#REF!</definedName>
    <definedName name="F_10_300" localSheetId="5">#REF!</definedName>
    <definedName name="F_10_300">#REF!</definedName>
    <definedName name="F_10_330" localSheetId="5">#REF!</definedName>
    <definedName name="F_10_330">#REF!</definedName>
    <definedName name="F_10_360" localSheetId="5">#REF!</definedName>
    <definedName name="F_10_360">#REF!</definedName>
    <definedName name="F_10_390" localSheetId="5">#REF!</definedName>
    <definedName name="F_10_390">#REF!</definedName>
    <definedName name="F_10_420" localSheetId="5">#REF!</definedName>
    <definedName name="F_10_420">#REF!</definedName>
    <definedName name="F_10_450" localSheetId="5">#REF!</definedName>
    <definedName name="F_10_450">#REF!</definedName>
    <definedName name="F_10_480" localSheetId="5">#REF!</definedName>
    <definedName name="F_10_480">#REF!</definedName>
    <definedName name="F_10_510" localSheetId="5">#REF!</definedName>
    <definedName name="F_10_510">#REF!</definedName>
    <definedName name="F_10_540" localSheetId="5">#REF!</definedName>
    <definedName name="F_10_540">#REF!</definedName>
    <definedName name="F_10_570" localSheetId="5">#REF!</definedName>
    <definedName name="F_10_570">#REF!</definedName>
    <definedName name="F_10_60" localSheetId="5">#REF!</definedName>
    <definedName name="F_10_60">#REF!</definedName>
    <definedName name="F_10_600" localSheetId="5">#REF!</definedName>
    <definedName name="F_10_600">#REF!</definedName>
    <definedName name="F_10_630" localSheetId="5">#REF!</definedName>
    <definedName name="F_10_630">#REF!</definedName>
    <definedName name="F_10_660" localSheetId="5">#REF!</definedName>
    <definedName name="F_10_660">#REF!</definedName>
    <definedName name="F_10_690" localSheetId="5">#REF!</definedName>
    <definedName name="F_10_690">#REF!</definedName>
    <definedName name="F_10_720" localSheetId="5">#REF!</definedName>
    <definedName name="F_10_720">#REF!</definedName>
    <definedName name="F_10_90" localSheetId="5">#REF!</definedName>
    <definedName name="F_10_90">#REF!</definedName>
    <definedName name="F_11_120" localSheetId="5">#REF!</definedName>
    <definedName name="F_11_120">#REF!</definedName>
    <definedName name="F_11_150" localSheetId="5">#REF!</definedName>
    <definedName name="F_11_150">#REF!</definedName>
    <definedName name="F_11_180" localSheetId="5">#REF!</definedName>
    <definedName name="F_11_180">#REF!</definedName>
    <definedName name="F_11_210" localSheetId="5">#REF!</definedName>
    <definedName name="F_11_210">#REF!</definedName>
    <definedName name="F_11_240" localSheetId="5">#REF!</definedName>
    <definedName name="F_11_240">#REF!</definedName>
    <definedName name="F_11_270" localSheetId="5">#REF!</definedName>
    <definedName name="F_11_270">#REF!</definedName>
    <definedName name="F_11_30" localSheetId="5">#REF!</definedName>
    <definedName name="F_11_30">#REF!</definedName>
    <definedName name="F_11_300" localSheetId="5">#REF!</definedName>
    <definedName name="F_11_300">#REF!</definedName>
    <definedName name="F_11_330" localSheetId="5">#REF!</definedName>
    <definedName name="F_11_330">#REF!</definedName>
    <definedName name="F_11_360" localSheetId="5">#REF!</definedName>
    <definedName name="F_11_360">#REF!</definedName>
    <definedName name="F_11_390" localSheetId="5">#REF!</definedName>
    <definedName name="F_11_390">#REF!</definedName>
    <definedName name="F_11_420" localSheetId="5">#REF!</definedName>
    <definedName name="F_11_420">#REF!</definedName>
    <definedName name="F_11_450" localSheetId="5">#REF!</definedName>
    <definedName name="F_11_450">#REF!</definedName>
    <definedName name="F_11_480" localSheetId="5">#REF!</definedName>
    <definedName name="F_11_480">#REF!</definedName>
    <definedName name="F_11_510" localSheetId="5">#REF!</definedName>
    <definedName name="F_11_510">#REF!</definedName>
    <definedName name="F_11_540" localSheetId="5">#REF!</definedName>
    <definedName name="F_11_540">#REF!</definedName>
    <definedName name="F_11_570" localSheetId="5">#REF!</definedName>
    <definedName name="F_11_570">#REF!</definedName>
    <definedName name="F_11_60" localSheetId="5">#REF!</definedName>
    <definedName name="F_11_60">#REF!</definedName>
    <definedName name="F_11_600" localSheetId="5">#REF!</definedName>
    <definedName name="F_11_600">#REF!</definedName>
    <definedName name="F_11_630" localSheetId="5">#REF!</definedName>
    <definedName name="F_11_630">#REF!</definedName>
    <definedName name="F_11_660" localSheetId="5">#REF!</definedName>
    <definedName name="F_11_660">#REF!</definedName>
    <definedName name="F_11_690" localSheetId="5">#REF!</definedName>
    <definedName name="F_11_690">#REF!</definedName>
    <definedName name="F_11_720" localSheetId="5">#REF!</definedName>
    <definedName name="F_11_720">#REF!</definedName>
    <definedName name="F_11_90" localSheetId="5">#REF!</definedName>
    <definedName name="F_11_90">#REF!</definedName>
    <definedName name="F_12_120" localSheetId="5">#REF!</definedName>
    <definedName name="F_12_120">#REF!</definedName>
    <definedName name="F_12_150" localSheetId="5">#REF!</definedName>
    <definedName name="F_12_150">#REF!</definedName>
    <definedName name="F_12_180" localSheetId="5">#REF!</definedName>
    <definedName name="F_12_180">#REF!</definedName>
    <definedName name="F_12_210" localSheetId="5">#REF!</definedName>
    <definedName name="F_12_210">#REF!</definedName>
    <definedName name="F_12_240" localSheetId="5">#REF!</definedName>
    <definedName name="F_12_240">#REF!</definedName>
    <definedName name="F_12_270" localSheetId="5">#REF!</definedName>
    <definedName name="F_12_270">#REF!</definedName>
    <definedName name="F_12_30" localSheetId="5">#REF!</definedName>
    <definedName name="F_12_30">#REF!</definedName>
    <definedName name="F_12_300" localSheetId="5">#REF!</definedName>
    <definedName name="F_12_300">#REF!</definedName>
    <definedName name="F_12_330" localSheetId="5">#REF!</definedName>
    <definedName name="F_12_330">#REF!</definedName>
    <definedName name="F_12_360" localSheetId="5">#REF!</definedName>
    <definedName name="F_12_360">#REF!</definedName>
    <definedName name="F_12_390" localSheetId="5">#REF!</definedName>
    <definedName name="F_12_390">#REF!</definedName>
    <definedName name="F_12_420" localSheetId="5">#REF!</definedName>
    <definedName name="F_12_420">#REF!</definedName>
    <definedName name="F_12_450" localSheetId="5">#REF!</definedName>
    <definedName name="F_12_450">#REF!</definedName>
    <definedName name="F_12_480" localSheetId="5">#REF!</definedName>
    <definedName name="F_12_480">#REF!</definedName>
    <definedName name="F_12_510" localSheetId="5">#REF!</definedName>
    <definedName name="F_12_510">#REF!</definedName>
    <definedName name="F_12_540" localSheetId="5">#REF!</definedName>
    <definedName name="F_12_540">#REF!</definedName>
    <definedName name="F_12_570" localSheetId="5">#REF!</definedName>
    <definedName name="F_12_570">#REF!</definedName>
    <definedName name="F_12_60" localSheetId="5">#REF!</definedName>
    <definedName name="F_12_60">#REF!</definedName>
    <definedName name="F_12_600" localSheetId="5">#REF!</definedName>
    <definedName name="F_12_600">#REF!</definedName>
    <definedName name="F_12_630" localSheetId="5">#REF!</definedName>
    <definedName name="F_12_630">#REF!</definedName>
    <definedName name="F_12_660" localSheetId="5">#REF!</definedName>
    <definedName name="F_12_660">#REF!</definedName>
    <definedName name="F_12_690" localSheetId="5">#REF!</definedName>
    <definedName name="F_12_690">#REF!</definedName>
    <definedName name="F_12_720" localSheetId="5">#REF!</definedName>
    <definedName name="F_12_720">#REF!</definedName>
    <definedName name="F_12_90" localSheetId="5">#REF!</definedName>
    <definedName name="F_12_90">#REF!</definedName>
    <definedName name="F_13_120" localSheetId="5">#REF!</definedName>
    <definedName name="F_13_120">#REF!</definedName>
    <definedName name="F_13_150" localSheetId="5">#REF!</definedName>
    <definedName name="F_13_150">#REF!</definedName>
    <definedName name="F_13_180" localSheetId="5">#REF!</definedName>
    <definedName name="F_13_180">#REF!</definedName>
    <definedName name="F_13_210" localSheetId="5">#REF!</definedName>
    <definedName name="F_13_210">#REF!</definedName>
    <definedName name="F_13_240" localSheetId="5">#REF!</definedName>
    <definedName name="F_13_240">#REF!</definedName>
    <definedName name="F_13_270" localSheetId="5">#REF!</definedName>
    <definedName name="F_13_270">#REF!</definedName>
    <definedName name="F_13_30" localSheetId="5">#REF!</definedName>
    <definedName name="F_13_30">#REF!</definedName>
    <definedName name="F_13_300" localSheetId="5">#REF!</definedName>
    <definedName name="F_13_300">#REF!</definedName>
    <definedName name="F_13_330" localSheetId="5">#REF!</definedName>
    <definedName name="F_13_330">#REF!</definedName>
    <definedName name="F_13_360" localSheetId="5">#REF!</definedName>
    <definedName name="F_13_360">#REF!</definedName>
    <definedName name="F_13_390" localSheetId="5">#REF!</definedName>
    <definedName name="F_13_390">#REF!</definedName>
    <definedName name="F_13_420" localSheetId="5">#REF!</definedName>
    <definedName name="F_13_420">#REF!</definedName>
    <definedName name="F_13_450" localSheetId="5">#REF!</definedName>
    <definedName name="F_13_450">#REF!</definedName>
    <definedName name="F_13_480" localSheetId="5">#REF!</definedName>
    <definedName name="F_13_480">#REF!</definedName>
    <definedName name="F_13_510" localSheetId="5">#REF!</definedName>
    <definedName name="F_13_510">#REF!</definedName>
    <definedName name="F_13_540" localSheetId="5">#REF!</definedName>
    <definedName name="F_13_540">#REF!</definedName>
    <definedName name="F_13_570" localSheetId="5">#REF!</definedName>
    <definedName name="F_13_570">#REF!</definedName>
    <definedName name="F_13_60" localSheetId="5">#REF!</definedName>
    <definedName name="F_13_60">#REF!</definedName>
    <definedName name="F_13_600" localSheetId="5">#REF!</definedName>
    <definedName name="F_13_600">#REF!</definedName>
    <definedName name="F_13_630" localSheetId="5">#REF!</definedName>
    <definedName name="F_13_630">#REF!</definedName>
    <definedName name="F_13_660" localSheetId="5">#REF!</definedName>
    <definedName name="F_13_660">#REF!</definedName>
    <definedName name="F_13_690" localSheetId="5">#REF!</definedName>
    <definedName name="F_13_690">#REF!</definedName>
    <definedName name="F_13_720" localSheetId="5">#REF!</definedName>
    <definedName name="F_13_720">#REF!</definedName>
    <definedName name="F_13_90" localSheetId="5">#REF!</definedName>
    <definedName name="F_13_90">#REF!</definedName>
    <definedName name="F_14_120" localSheetId="5">#REF!</definedName>
    <definedName name="F_14_120">#REF!</definedName>
    <definedName name="F_14_150" localSheetId="5">#REF!</definedName>
    <definedName name="F_14_150">#REF!</definedName>
    <definedName name="F_14_180" localSheetId="5">#REF!</definedName>
    <definedName name="F_14_180">#REF!</definedName>
    <definedName name="F_14_210" localSheetId="5">#REF!</definedName>
    <definedName name="F_14_210">#REF!</definedName>
    <definedName name="F_14_240" localSheetId="5">#REF!</definedName>
    <definedName name="F_14_240">#REF!</definedName>
    <definedName name="F_14_270" localSheetId="5">#REF!</definedName>
    <definedName name="F_14_270">#REF!</definedName>
    <definedName name="F_14_30" localSheetId="5">#REF!</definedName>
    <definedName name="F_14_30">#REF!</definedName>
    <definedName name="F_14_300" localSheetId="5">#REF!</definedName>
    <definedName name="F_14_300">#REF!</definedName>
    <definedName name="F_14_330" localSheetId="5">#REF!</definedName>
    <definedName name="F_14_330">#REF!</definedName>
    <definedName name="F_14_360" localSheetId="5">#REF!</definedName>
    <definedName name="F_14_360">#REF!</definedName>
    <definedName name="F_14_390" localSheetId="5">#REF!</definedName>
    <definedName name="F_14_390">#REF!</definedName>
    <definedName name="F_14_420" localSheetId="5">#REF!</definedName>
    <definedName name="F_14_420">#REF!</definedName>
    <definedName name="F_14_450" localSheetId="5">#REF!</definedName>
    <definedName name="F_14_450">#REF!</definedName>
    <definedName name="F_14_480" localSheetId="5">#REF!</definedName>
    <definedName name="F_14_480">#REF!</definedName>
    <definedName name="F_14_510" localSheetId="5">#REF!</definedName>
    <definedName name="F_14_510">#REF!</definedName>
    <definedName name="F_14_540" localSheetId="5">#REF!</definedName>
    <definedName name="F_14_540">#REF!</definedName>
    <definedName name="F_14_570" localSheetId="5">#REF!</definedName>
    <definedName name="F_14_570">#REF!</definedName>
    <definedName name="F_14_60" localSheetId="5">#REF!</definedName>
    <definedName name="F_14_60">#REF!</definedName>
    <definedName name="F_14_600" localSheetId="5">#REF!</definedName>
    <definedName name="F_14_600">#REF!</definedName>
    <definedName name="F_14_630" localSheetId="5">#REF!</definedName>
    <definedName name="F_14_630">#REF!</definedName>
    <definedName name="F_14_660" localSheetId="5">#REF!</definedName>
    <definedName name="F_14_660">#REF!</definedName>
    <definedName name="F_14_690" localSheetId="5">#REF!</definedName>
    <definedName name="F_14_690">#REF!</definedName>
    <definedName name="F_14_720" localSheetId="5">#REF!</definedName>
    <definedName name="F_14_720">#REF!</definedName>
    <definedName name="F_14_90" localSheetId="5">#REF!</definedName>
    <definedName name="F_14_90">#REF!</definedName>
    <definedName name="F_15_120" localSheetId="5">#REF!</definedName>
    <definedName name="F_15_120">#REF!</definedName>
    <definedName name="F_15_150" localSheetId="5">#REF!</definedName>
    <definedName name="F_15_150">#REF!</definedName>
    <definedName name="F_15_180" localSheetId="5">#REF!</definedName>
    <definedName name="F_15_180">#REF!</definedName>
    <definedName name="F_15_210" localSheetId="5">#REF!</definedName>
    <definedName name="F_15_210">#REF!</definedName>
    <definedName name="F_15_240" localSheetId="5">#REF!</definedName>
    <definedName name="F_15_240">#REF!</definedName>
    <definedName name="F_15_270" localSheetId="5">#REF!</definedName>
    <definedName name="F_15_270">#REF!</definedName>
    <definedName name="F_15_30" localSheetId="5">#REF!</definedName>
    <definedName name="F_15_30">#REF!</definedName>
    <definedName name="F_15_300" localSheetId="5">#REF!</definedName>
    <definedName name="F_15_300">#REF!</definedName>
    <definedName name="F_15_330" localSheetId="5">#REF!</definedName>
    <definedName name="F_15_330">#REF!</definedName>
    <definedName name="F_15_360" localSheetId="5">#REF!</definedName>
    <definedName name="F_15_360">#REF!</definedName>
    <definedName name="F_15_390" localSheetId="5">#REF!</definedName>
    <definedName name="F_15_390">#REF!</definedName>
    <definedName name="F_15_420" localSheetId="5">#REF!</definedName>
    <definedName name="F_15_420">#REF!</definedName>
    <definedName name="F_15_450" localSheetId="5">#REF!</definedName>
    <definedName name="F_15_450">#REF!</definedName>
    <definedName name="F_15_480" localSheetId="5">#REF!</definedName>
    <definedName name="F_15_480">#REF!</definedName>
    <definedName name="F_15_510" localSheetId="5">#REF!</definedName>
    <definedName name="F_15_510">#REF!</definedName>
    <definedName name="F_15_540" localSheetId="5">#REF!</definedName>
    <definedName name="F_15_540">#REF!</definedName>
    <definedName name="F_15_570" localSheetId="5">#REF!</definedName>
    <definedName name="F_15_570">#REF!</definedName>
    <definedName name="F_15_60" localSheetId="5">#REF!</definedName>
    <definedName name="F_15_60">#REF!</definedName>
    <definedName name="F_15_600" localSheetId="5">#REF!</definedName>
    <definedName name="F_15_600">#REF!</definedName>
    <definedName name="F_15_630" localSheetId="5">#REF!</definedName>
    <definedName name="F_15_630">#REF!</definedName>
    <definedName name="F_15_660" localSheetId="5">#REF!</definedName>
    <definedName name="F_15_660">#REF!</definedName>
    <definedName name="F_15_690" localSheetId="5">#REF!</definedName>
    <definedName name="F_15_690">#REF!</definedName>
    <definedName name="F_15_720" localSheetId="5">#REF!</definedName>
    <definedName name="F_15_720">#REF!</definedName>
    <definedName name="F_15_90" localSheetId="5">#REF!</definedName>
    <definedName name="F_15_90">#REF!</definedName>
    <definedName name="F_16_120" localSheetId="5">#REF!</definedName>
    <definedName name="F_16_120">#REF!</definedName>
    <definedName name="F_16_150" localSheetId="5">#REF!</definedName>
    <definedName name="F_16_150">#REF!</definedName>
    <definedName name="F_16_180" localSheetId="5">#REF!</definedName>
    <definedName name="F_16_180">#REF!</definedName>
    <definedName name="F_16_210" localSheetId="5">#REF!</definedName>
    <definedName name="F_16_210">#REF!</definedName>
    <definedName name="F_16_240" localSheetId="5">#REF!</definedName>
    <definedName name="F_16_240">#REF!</definedName>
    <definedName name="F_16_270" localSheetId="5">#REF!</definedName>
    <definedName name="F_16_270">#REF!</definedName>
    <definedName name="F_16_30" localSheetId="5">#REF!</definedName>
    <definedName name="F_16_30">#REF!</definedName>
    <definedName name="F_16_300" localSheetId="5">#REF!</definedName>
    <definedName name="F_16_300">#REF!</definedName>
    <definedName name="F_16_330" localSheetId="5">#REF!</definedName>
    <definedName name="F_16_330">#REF!</definedName>
    <definedName name="F_16_360" localSheetId="5">#REF!</definedName>
    <definedName name="F_16_360">#REF!</definedName>
    <definedName name="F_16_390" localSheetId="5">#REF!</definedName>
    <definedName name="F_16_390">#REF!</definedName>
    <definedName name="F_16_420" localSheetId="5">#REF!</definedName>
    <definedName name="F_16_420">#REF!</definedName>
    <definedName name="F_16_450" localSheetId="5">#REF!</definedName>
    <definedName name="F_16_450">#REF!</definedName>
    <definedName name="F_16_480" localSheetId="5">#REF!</definedName>
    <definedName name="F_16_480">#REF!</definedName>
    <definedName name="F_16_510" localSheetId="5">#REF!</definedName>
    <definedName name="F_16_510">#REF!</definedName>
    <definedName name="F_16_540" localSheetId="5">#REF!</definedName>
    <definedName name="F_16_540">#REF!</definedName>
    <definedName name="F_16_570" localSheetId="5">#REF!</definedName>
    <definedName name="F_16_570">#REF!</definedName>
    <definedName name="F_16_60" localSheetId="5">#REF!</definedName>
    <definedName name="F_16_60">#REF!</definedName>
    <definedName name="F_16_600" localSheetId="5">#REF!</definedName>
    <definedName name="F_16_600">#REF!</definedName>
    <definedName name="F_16_630" localSheetId="5">#REF!</definedName>
    <definedName name="F_16_630">#REF!</definedName>
    <definedName name="F_16_660" localSheetId="5">#REF!</definedName>
    <definedName name="F_16_660">#REF!</definedName>
    <definedName name="F_16_690" localSheetId="5">#REF!</definedName>
    <definedName name="F_16_690">#REF!</definedName>
    <definedName name="F_16_720" localSheetId="5">#REF!</definedName>
    <definedName name="F_16_720">#REF!</definedName>
    <definedName name="F_16_90" localSheetId="5">#REF!</definedName>
    <definedName name="F_16_90">#REF!</definedName>
    <definedName name="F_17_120" localSheetId="5">#REF!</definedName>
    <definedName name="F_17_120">#REF!</definedName>
    <definedName name="F_17_150" localSheetId="5">#REF!</definedName>
    <definedName name="F_17_150">#REF!</definedName>
    <definedName name="F_17_180" localSheetId="5">#REF!</definedName>
    <definedName name="F_17_180">#REF!</definedName>
    <definedName name="F_17_210" localSheetId="5">#REF!</definedName>
    <definedName name="F_17_210">#REF!</definedName>
    <definedName name="F_17_240" localSheetId="5">#REF!</definedName>
    <definedName name="F_17_240">#REF!</definedName>
    <definedName name="F_17_270" localSheetId="5">#REF!</definedName>
    <definedName name="F_17_270">#REF!</definedName>
    <definedName name="F_17_30" localSheetId="5">#REF!</definedName>
    <definedName name="F_17_30">#REF!</definedName>
    <definedName name="F_17_300" localSheetId="5">#REF!</definedName>
    <definedName name="F_17_300">#REF!</definedName>
    <definedName name="F_17_330" localSheetId="5">#REF!</definedName>
    <definedName name="F_17_330">#REF!</definedName>
    <definedName name="F_17_360" localSheetId="5">#REF!</definedName>
    <definedName name="F_17_360">#REF!</definedName>
    <definedName name="F_17_390" localSheetId="5">#REF!</definedName>
    <definedName name="F_17_390">#REF!</definedName>
    <definedName name="F_17_420" localSheetId="5">#REF!</definedName>
    <definedName name="F_17_420">#REF!</definedName>
    <definedName name="F_17_450" localSheetId="5">#REF!</definedName>
    <definedName name="F_17_450">#REF!</definedName>
    <definedName name="F_17_480" localSheetId="5">#REF!</definedName>
    <definedName name="F_17_480">#REF!</definedName>
    <definedName name="F_17_510" localSheetId="5">#REF!</definedName>
    <definedName name="F_17_510">#REF!</definedName>
    <definedName name="F_17_540" localSheetId="5">#REF!</definedName>
    <definedName name="F_17_540">#REF!</definedName>
    <definedName name="F_17_570" localSheetId="5">#REF!</definedName>
    <definedName name="F_17_570">#REF!</definedName>
    <definedName name="F_17_60" localSheetId="5">#REF!</definedName>
    <definedName name="F_17_60">#REF!</definedName>
    <definedName name="F_17_600" localSheetId="5">#REF!</definedName>
    <definedName name="F_17_600">#REF!</definedName>
    <definedName name="F_17_630" localSheetId="5">#REF!</definedName>
    <definedName name="F_17_630">#REF!</definedName>
    <definedName name="F_17_660" localSheetId="5">#REF!</definedName>
    <definedName name="F_17_660">#REF!</definedName>
    <definedName name="F_17_690" localSheetId="5">#REF!</definedName>
    <definedName name="F_17_690">#REF!</definedName>
    <definedName name="F_17_720" localSheetId="5">#REF!</definedName>
    <definedName name="F_17_720">#REF!</definedName>
    <definedName name="F_17_90" localSheetId="5">#REF!</definedName>
    <definedName name="F_17_90">#REF!</definedName>
    <definedName name="F_18_120" localSheetId="5">#REF!</definedName>
    <definedName name="F_18_120">#REF!</definedName>
    <definedName name="F_18_150" localSheetId="5">#REF!</definedName>
    <definedName name="F_18_150">#REF!</definedName>
    <definedName name="F_18_180" localSheetId="5">#REF!</definedName>
    <definedName name="F_18_180">#REF!</definedName>
    <definedName name="F_18_210" localSheetId="5">#REF!</definedName>
    <definedName name="F_18_210">#REF!</definedName>
    <definedName name="F_18_240" localSheetId="5">#REF!</definedName>
    <definedName name="F_18_240">#REF!</definedName>
    <definedName name="F_18_270" localSheetId="5">#REF!</definedName>
    <definedName name="F_18_270">#REF!</definedName>
    <definedName name="F_18_30" localSheetId="5">#REF!</definedName>
    <definedName name="F_18_30">#REF!</definedName>
    <definedName name="F_18_300" localSheetId="5">#REF!</definedName>
    <definedName name="F_18_300">#REF!</definedName>
    <definedName name="F_18_330" localSheetId="5">#REF!</definedName>
    <definedName name="F_18_330">#REF!</definedName>
    <definedName name="F_18_360" localSheetId="5">#REF!</definedName>
    <definedName name="F_18_360">#REF!</definedName>
    <definedName name="F_18_390" localSheetId="5">#REF!</definedName>
    <definedName name="F_18_390">#REF!</definedName>
    <definedName name="F_18_420" localSheetId="5">#REF!</definedName>
    <definedName name="F_18_420">#REF!</definedName>
    <definedName name="F_18_450" localSheetId="5">#REF!</definedName>
    <definedName name="F_18_450">#REF!</definedName>
    <definedName name="F_18_480" localSheetId="5">#REF!</definedName>
    <definedName name="F_18_480">#REF!</definedName>
    <definedName name="F_18_510" localSheetId="5">#REF!</definedName>
    <definedName name="F_18_510">#REF!</definedName>
    <definedName name="F_18_540" localSheetId="5">#REF!</definedName>
    <definedName name="F_18_540">#REF!</definedName>
    <definedName name="F_18_570" localSheetId="5">#REF!</definedName>
    <definedName name="F_18_570">#REF!</definedName>
    <definedName name="F_18_60" localSheetId="5">#REF!</definedName>
    <definedName name="F_18_60">#REF!</definedName>
    <definedName name="F_18_600" localSheetId="5">#REF!</definedName>
    <definedName name="F_18_600">#REF!</definedName>
    <definedName name="F_18_630" localSheetId="5">#REF!</definedName>
    <definedName name="F_18_630">#REF!</definedName>
    <definedName name="F_18_660" localSheetId="5">#REF!</definedName>
    <definedName name="F_18_660">#REF!</definedName>
    <definedName name="F_18_690" localSheetId="5">#REF!</definedName>
    <definedName name="F_18_690">#REF!</definedName>
    <definedName name="F_18_720" localSheetId="5">#REF!</definedName>
    <definedName name="F_18_720">#REF!</definedName>
    <definedName name="F_18_90" localSheetId="5">#REF!</definedName>
    <definedName name="F_18_90">#REF!</definedName>
    <definedName name="F_19_120" localSheetId="5">#REF!</definedName>
    <definedName name="F_19_120">#REF!</definedName>
    <definedName name="F_19_150" localSheetId="5">#REF!</definedName>
    <definedName name="F_19_150">#REF!</definedName>
    <definedName name="F_19_180" localSheetId="5">#REF!</definedName>
    <definedName name="F_19_180">#REF!</definedName>
    <definedName name="F_19_210" localSheetId="5">#REF!</definedName>
    <definedName name="F_19_210">#REF!</definedName>
    <definedName name="F_19_240" localSheetId="5">#REF!</definedName>
    <definedName name="F_19_240">#REF!</definedName>
    <definedName name="F_19_270" localSheetId="5">#REF!</definedName>
    <definedName name="F_19_270">#REF!</definedName>
    <definedName name="F_19_30" localSheetId="5">#REF!</definedName>
    <definedName name="F_19_30">#REF!</definedName>
    <definedName name="F_19_300" localSheetId="5">#REF!</definedName>
    <definedName name="F_19_300">#REF!</definedName>
    <definedName name="F_19_330" localSheetId="5">#REF!</definedName>
    <definedName name="F_19_330">#REF!</definedName>
    <definedName name="F_19_360" localSheetId="5">#REF!</definedName>
    <definedName name="F_19_360">#REF!</definedName>
    <definedName name="F_19_390" localSheetId="5">#REF!</definedName>
    <definedName name="F_19_390">#REF!</definedName>
    <definedName name="F_19_420" localSheetId="5">#REF!</definedName>
    <definedName name="F_19_420">#REF!</definedName>
    <definedName name="F_19_450" localSheetId="5">#REF!</definedName>
    <definedName name="F_19_450">#REF!</definedName>
    <definedName name="F_19_480" localSheetId="5">#REF!</definedName>
    <definedName name="F_19_480">#REF!</definedName>
    <definedName name="F_19_510" localSheetId="5">#REF!</definedName>
    <definedName name="F_19_510">#REF!</definedName>
    <definedName name="F_19_540" localSheetId="5">#REF!</definedName>
    <definedName name="F_19_540">#REF!</definedName>
    <definedName name="F_19_570" localSheetId="5">#REF!</definedName>
    <definedName name="F_19_570">#REF!</definedName>
    <definedName name="F_19_60" localSheetId="5">#REF!</definedName>
    <definedName name="F_19_60">#REF!</definedName>
    <definedName name="F_19_600" localSheetId="5">#REF!</definedName>
    <definedName name="F_19_600">#REF!</definedName>
    <definedName name="F_19_630" localSheetId="5">#REF!</definedName>
    <definedName name="F_19_630">#REF!</definedName>
    <definedName name="F_19_660" localSheetId="5">#REF!</definedName>
    <definedName name="F_19_660">#REF!</definedName>
    <definedName name="F_19_690" localSheetId="5">#REF!</definedName>
    <definedName name="F_19_690">#REF!</definedName>
    <definedName name="F_19_720" localSheetId="5">#REF!</definedName>
    <definedName name="F_19_720">#REF!</definedName>
    <definedName name="F_19_90" localSheetId="5">#REF!</definedName>
    <definedName name="F_19_90">#REF!</definedName>
    <definedName name="F_20_120" localSheetId="5">#REF!</definedName>
    <definedName name="F_20_120">#REF!</definedName>
    <definedName name="F_20_150" localSheetId="5">#REF!</definedName>
    <definedName name="F_20_150">#REF!</definedName>
    <definedName name="F_20_180" localSheetId="5">#REF!</definedName>
    <definedName name="F_20_180">#REF!</definedName>
    <definedName name="F_20_210" localSheetId="5">#REF!</definedName>
    <definedName name="F_20_210">#REF!</definedName>
    <definedName name="F_20_240" localSheetId="5">#REF!</definedName>
    <definedName name="F_20_240">#REF!</definedName>
    <definedName name="F_20_270" localSheetId="5">#REF!</definedName>
    <definedName name="F_20_270">#REF!</definedName>
    <definedName name="F_20_30" localSheetId="5">#REF!</definedName>
    <definedName name="F_20_30">#REF!</definedName>
    <definedName name="F_20_300" localSheetId="5">#REF!</definedName>
    <definedName name="F_20_300">#REF!</definedName>
    <definedName name="F_20_330" localSheetId="5">#REF!</definedName>
    <definedName name="F_20_330">#REF!</definedName>
    <definedName name="F_20_360" localSheetId="5">#REF!</definedName>
    <definedName name="F_20_360">#REF!</definedName>
    <definedName name="F_20_390" localSheetId="5">#REF!</definedName>
    <definedName name="F_20_390">#REF!</definedName>
    <definedName name="F_20_420" localSheetId="5">#REF!</definedName>
    <definedName name="F_20_420">#REF!</definedName>
    <definedName name="F_20_450" localSheetId="5">#REF!</definedName>
    <definedName name="F_20_450">#REF!</definedName>
    <definedName name="F_20_480" localSheetId="5">#REF!</definedName>
    <definedName name="F_20_480">#REF!</definedName>
    <definedName name="F_20_510" localSheetId="5">#REF!</definedName>
    <definedName name="F_20_510">#REF!</definedName>
    <definedName name="F_20_540" localSheetId="5">#REF!</definedName>
    <definedName name="F_20_540">#REF!</definedName>
    <definedName name="F_20_570" localSheetId="5">#REF!</definedName>
    <definedName name="F_20_570">#REF!</definedName>
    <definedName name="F_20_60" localSheetId="5">#REF!</definedName>
    <definedName name="F_20_60">#REF!</definedName>
    <definedName name="F_20_600" localSheetId="5">#REF!</definedName>
    <definedName name="F_20_600">#REF!</definedName>
    <definedName name="F_20_630" localSheetId="5">#REF!</definedName>
    <definedName name="F_20_630">#REF!</definedName>
    <definedName name="F_20_660" localSheetId="5">#REF!</definedName>
    <definedName name="F_20_660">#REF!</definedName>
    <definedName name="F_20_690" localSheetId="5">#REF!</definedName>
    <definedName name="F_20_690">#REF!</definedName>
    <definedName name="F_20_720" localSheetId="5">#REF!</definedName>
    <definedName name="F_20_720">#REF!</definedName>
    <definedName name="F_20_90" localSheetId="5">#REF!</definedName>
    <definedName name="F_20_90">#REF!</definedName>
    <definedName name="FATOR_1" localSheetId="5">[17]RESUMO!#REF!</definedName>
    <definedName name="FATOR_1">[17]RESUMO!#REF!</definedName>
    <definedName name="fc1a" localSheetId="5">'[8]PRO-08'!#REF!</definedName>
    <definedName name="fc1a">'[8]PRO-08'!#REF!</definedName>
    <definedName name="FC2A" localSheetId="5">'[8]PRO-08'!#REF!</definedName>
    <definedName name="FC2A">'[8]PRO-08'!#REF!</definedName>
    <definedName name="FC3A" localSheetId="5">'[8]PRO-08'!#REF!</definedName>
    <definedName name="FC3A">'[8]PRO-08'!#REF!</definedName>
    <definedName name="fd" localSheetId="5">[1]PLMUSEU!#REF!</definedName>
    <definedName name="fd">[1]PLMUSEU!#REF!</definedName>
    <definedName name="fe" localSheetId="5">#REF!</definedName>
    <definedName name="fe">#REF!</definedName>
    <definedName name="fechar" localSheetId="5">#REF!</definedName>
    <definedName name="fechar">#REF!</definedName>
    <definedName name="feliz" localSheetId="5">#REF!</definedName>
    <definedName name="feliz">#REF!</definedName>
    <definedName name="feliz12222" localSheetId="5">#REF!</definedName>
    <definedName name="feliz12222">#REF!</definedName>
    <definedName name="FFE" localSheetId="5">#REF!</definedName>
    <definedName name="FFE">#REF!</definedName>
    <definedName name="fgo" localSheetId="5">#REF!</definedName>
    <definedName name="fgo">#REF!</definedName>
    <definedName name="FGV">[29]SCO0504!$B:$E</definedName>
    <definedName name="FGVC">[29]SCO0504!$A:$E</definedName>
    <definedName name="FGVC0504" localSheetId="5">#REF!</definedName>
    <definedName name="FGVC0504">#REF!</definedName>
    <definedName name="FGVSER" localSheetId="5">#REF!</definedName>
    <definedName name="FGVSER">#REF!</definedName>
    <definedName name="firma1" localSheetId="5">#REF!</definedName>
    <definedName name="firma1">#REF!</definedName>
    <definedName name="firma2" localSheetId="5">#REF!</definedName>
    <definedName name="firma2">#REF!</definedName>
    <definedName name="fkfkfkfkfkf" localSheetId="5">#REF!</definedName>
    <definedName name="fkfkfkfkfkf">#REF!</definedName>
    <definedName name="FKJ" localSheetId="5">#REF!</definedName>
    <definedName name="FKJ">#REF!</definedName>
    <definedName name="fluxo" localSheetId="5">'[30]450'!#REF!</definedName>
    <definedName name="fluxo">'[30]450'!#REF!</definedName>
    <definedName name="folha02" localSheetId="5">#REF!</definedName>
    <definedName name="folha02">#REF!</definedName>
    <definedName name="fooll" localSheetId="5">#REF!</definedName>
    <definedName name="fooll">#REF!</definedName>
    <definedName name="forca" localSheetId="5">#REF!</definedName>
    <definedName name="forca">#REF!</definedName>
    <definedName name="Format" localSheetId="5">#REF!</definedName>
    <definedName name="Format">#REF!</definedName>
    <definedName name="FORNECIMENTO">'[31]TABELA DE RECURSOS'!$B$5:$AJ$5000</definedName>
    <definedName name="Fundacao_Plano_Inclinado" localSheetId="5">#REF!</definedName>
    <definedName name="Fundacao_Plano_Inclinado">#REF!</definedName>
    <definedName name="FXG" localSheetId="5">#REF!</definedName>
    <definedName name="FXG">#REF!</definedName>
    <definedName name="G" localSheetId="5">#REF!</definedName>
    <definedName name="G">#REF!</definedName>
    <definedName name="G_01_1" localSheetId="5">[17]RESUMO!#REF!</definedName>
    <definedName name="G_01_1">[17]RESUMO!#REF!</definedName>
    <definedName name="G_02_1" localSheetId="5">[17]RESUMO!#REF!</definedName>
    <definedName name="G_02_1">[17]RESUMO!#REF!</definedName>
    <definedName name="G_03_1" localSheetId="5">[17]RESUMO!#REF!</definedName>
    <definedName name="G_03_1">[17]RESUMO!#REF!</definedName>
    <definedName name="G_04_1" localSheetId="5">[17]RESUMO!#REF!</definedName>
    <definedName name="G_04_1">[17]RESUMO!#REF!</definedName>
    <definedName name="G_05_1" localSheetId="5">[17]RESUMO!#REF!</definedName>
    <definedName name="G_05_1">[17]RESUMO!#REF!</definedName>
    <definedName name="G_06_1" localSheetId="5">[17]RESUMO!#REF!</definedName>
    <definedName name="G_06_1">[17]RESUMO!#REF!</definedName>
    <definedName name="G_07_1" localSheetId="5">[17]RESUMO!#REF!</definedName>
    <definedName name="G_07_1">[17]RESUMO!#REF!</definedName>
    <definedName name="G_08_1" localSheetId="5">[17]RESUMO!#REF!</definedName>
    <definedName name="G_08_1">[17]RESUMO!#REF!</definedName>
    <definedName name="G_09_1" localSheetId="5">[17]RESUMO!#REF!</definedName>
    <definedName name="G_09_1">[17]RESUMO!#REF!</definedName>
    <definedName name="G_10_1" localSheetId="5">[17]RESUMO!#REF!</definedName>
    <definedName name="G_10_1">[17]RESUMO!#REF!</definedName>
    <definedName name="G_11_1" localSheetId="5">[17]RESUMO!#REF!</definedName>
    <definedName name="G_11_1">[17]RESUMO!#REF!</definedName>
    <definedName name="G_12_1" localSheetId="5">[17]RESUMO!#REF!</definedName>
    <definedName name="G_12_1">[17]RESUMO!#REF!</definedName>
    <definedName name="G_13_1" localSheetId="5">[17]RESUMO!#REF!</definedName>
    <definedName name="G_13_1">[17]RESUMO!#REF!</definedName>
    <definedName name="G_14_1" localSheetId="5">[17]RESUMO!#REF!</definedName>
    <definedName name="G_14_1">[17]RESUMO!#REF!</definedName>
    <definedName name="G_15_1" localSheetId="5">[17]RESUMO!#REF!</definedName>
    <definedName name="G_15_1">[17]RESUMO!#REF!</definedName>
    <definedName name="G_16_1" localSheetId="5">[17]RESUMO!#REF!</definedName>
    <definedName name="G_16_1">[17]RESUMO!#REF!</definedName>
    <definedName name="G_17_1" localSheetId="5">[17]RESUMO!#REF!</definedName>
    <definedName name="G_17_1">[17]RESUMO!#REF!</definedName>
    <definedName name="G_18_1" localSheetId="5">[17]RESUMO!#REF!</definedName>
    <definedName name="G_18_1">[17]RESUMO!#REF!</definedName>
    <definedName name="G_19_1" localSheetId="5">[17]RESUMO!#REF!</definedName>
    <definedName name="G_19_1">[17]RESUMO!#REF!</definedName>
    <definedName name="G_20_1" localSheetId="5">[17]RESUMO!#REF!</definedName>
    <definedName name="G_20_1">[17]RESUMO!#REF!</definedName>
    <definedName name="gh" localSheetId="5">#REF!</definedName>
    <definedName name="gh">#REF!</definedName>
    <definedName name="goias" localSheetId="5">#REF!</definedName>
    <definedName name="goias">#REF!</definedName>
    <definedName name="graf" localSheetId="5">'[32]FLUXO - EXECUÇÃO PRÓPRIA'!#REF!</definedName>
    <definedName name="graf">'[32]FLUXO - EXECUÇÃO PRÓPRIA'!#REF!</definedName>
    <definedName name="HAHA" localSheetId="5">#REF!</definedName>
    <definedName name="HAHA">#REF!</definedName>
    <definedName name="Header" localSheetId="5">#REF!</definedName>
    <definedName name="Header">#REF!</definedName>
    <definedName name="hi" localSheetId="5">#REF!</definedName>
    <definedName name="hi">#REF!</definedName>
    <definedName name="HJKBJ" localSheetId="5">#REF!</definedName>
    <definedName name="HJKBJ">#REF!</definedName>
    <definedName name="HJNIPIO" localSheetId="5">#REF!</definedName>
    <definedName name="HJNIPIO">#REF!</definedName>
    <definedName name="I" localSheetId="5">#REF!</definedName>
    <definedName name="I">#REF!</definedName>
    <definedName name="ICMS" localSheetId="5">#REF!</definedName>
    <definedName name="ICMS">#REF!</definedName>
    <definedName name="ideia01" localSheetId="5">#REF!</definedName>
    <definedName name="ideia01">#REF!</definedName>
    <definedName name="igreja" localSheetId="5">#REF!</definedName>
    <definedName name="igreja">#REF!</definedName>
    <definedName name="IM" localSheetId="5">#REF!</definedName>
    <definedName name="IM">#REF!</definedName>
    <definedName name="Implantacao_Consulta" localSheetId="5">#REF!</definedName>
    <definedName name="Implantacao_Consulta">#REF!</definedName>
    <definedName name="inserir" localSheetId="5">#REF!</definedName>
    <definedName name="inserir">#REF!</definedName>
    <definedName name="INTERCEPTORES___EMISSÁRIOS" localSheetId="5">#REF!</definedName>
    <definedName name="INTERCEPTORES___EMISSÁRIOS">#REF!</definedName>
    <definedName name="ip" localSheetId="5">#REF!</definedName>
    <definedName name="ip">#REF!</definedName>
    <definedName name="Item" localSheetId="5">#REF!</definedName>
    <definedName name="Item">#REF!</definedName>
    <definedName name="itmemtietmeitrmekkejtriejtri" localSheetId="5">#REF!</definedName>
    <definedName name="itmemtietmeitrmekkejtriejtri">#REF!</definedName>
    <definedName name="J" localSheetId="5">#REF!</definedName>
    <definedName name="J" localSheetId="2">#REF!</definedName>
    <definedName name="J">#N/A</definedName>
    <definedName name="Jacareacanga" localSheetId="5">#REF!</definedName>
    <definedName name="Jacareacanga">#REF!</definedName>
    <definedName name="jazida5">#REF!</definedName>
    <definedName name="jazida6">#REF!</definedName>
    <definedName name="Jazidas" localSheetId="5">#REF!</definedName>
    <definedName name="Jazidas">#REF!</definedName>
    <definedName name="jjjjkkkk222" localSheetId="5">#REF!</definedName>
    <definedName name="jjjjkkkk222">#REF!</definedName>
    <definedName name="julio" localSheetId="5">#REF!</definedName>
    <definedName name="julio">#REF!</definedName>
    <definedName name="K" localSheetId="5">#REF!</definedName>
    <definedName name="K">#REF!</definedName>
    <definedName name="K1_" localSheetId="5">#REF!</definedName>
    <definedName name="K1_">#REF!</definedName>
    <definedName name="K2_" localSheetId="5">#REF!</definedName>
    <definedName name="K2_">#REF!</definedName>
    <definedName name="K3_" localSheetId="5">#REF!</definedName>
    <definedName name="K3_">#REF!</definedName>
    <definedName name="kkkkkkk333" localSheetId="5">#REF!</definedName>
    <definedName name="kkkkkkk333">#REF!</definedName>
    <definedName name="Kvenda" localSheetId="5">#REF!</definedName>
    <definedName name="Kvenda">#REF!</definedName>
    <definedName name="lalalala" localSheetId="5">#REF!</definedName>
    <definedName name="lalalala">#REF!</definedName>
    <definedName name="lapis" localSheetId="5">#REF!</definedName>
    <definedName name="lapis">#REF!</definedName>
    <definedName name="LARANJEIRAS">'[33]CUSTO LARANJEIRAS'!$A$3:$N$5</definedName>
    <definedName name="LARGURA" localSheetId="5">#REF!</definedName>
    <definedName name="LARGURA">#REF!</definedName>
    <definedName name="Largura_da_Faixa_de_Tráfego___..........." localSheetId="5">#REF!</definedName>
    <definedName name="Largura_da_Faixa_de_Tráfego___...........">#REF!</definedName>
    <definedName name="lata" localSheetId="5">#REF!</definedName>
    <definedName name="lata">#REF!</definedName>
    <definedName name="lata1" localSheetId="5">#REF!</definedName>
    <definedName name="lata1">#REF!</definedName>
    <definedName name="lata1111111" localSheetId="5">#REF!</definedName>
    <definedName name="lata1111111">#REF!</definedName>
    <definedName name="Leopoldina" localSheetId="5">#REF!</definedName>
    <definedName name="Leopoldina">#REF!</definedName>
    <definedName name="leve" localSheetId="5">#REF!</definedName>
    <definedName name="leve">#REF!</definedName>
    <definedName name="lia" localSheetId="5">#REF!</definedName>
    <definedName name="lia">#REF!</definedName>
    <definedName name="LILASDRENA" localSheetId="5">#REF!</definedName>
    <definedName name="LILASDRENA">#REF!</definedName>
    <definedName name="limpeza" localSheetId="5">#REF!</definedName>
    <definedName name="limpeza">#REF!</definedName>
    <definedName name="linha" localSheetId="5">#REF!</definedName>
    <definedName name="linha">#REF!</definedName>
    <definedName name="linha11111111111" localSheetId="5">#REF!</definedName>
    <definedName name="linha11111111111">#REF!</definedName>
    <definedName name="linha23333" localSheetId="5">#REF!</definedName>
    <definedName name="linha23333">#REF!</definedName>
    <definedName name="LINHAS_DE_RECALQUE" localSheetId="5">#REF!</definedName>
    <definedName name="LINHAS_DE_RECALQUE">#REF!</definedName>
    <definedName name="lista" localSheetId="5">#REF!</definedName>
    <definedName name="lista">#REF!</definedName>
    <definedName name="lista.coluna" localSheetId="5">#REF!</definedName>
    <definedName name="lista.coluna">#REF!</definedName>
    <definedName name="lista.linha" localSheetId="5">#REF!</definedName>
    <definedName name="lista.linha">#REF!</definedName>
    <definedName name="livre30" localSheetId="5">#REF!</definedName>
    <definedName name="livre30">#REF!</definedName>
    <definedName name="livro" localSheetId="5">#REF!</definedName>
    <definedName name="livro">#REF!</definedName>
    <definedName name="llll333" localSheetId="5">#REF!</definedName>
    <definedName name="llll333">#REF!</definedName>
    <definedName name="LOGO_PREFEITURA">INDEX(#REF!,MATCH(#REF!,#REF!,0),2)</definedName>
    <definedName name="lote" localSheetId="5">#REF!</definedName>
    <definedName name="lote">#REF!</definedName>
    <definedName name="LOTES" localSheetId="5">#REF!</definedName>
    <definedName name="LOTES">#REF!</definedName>
    <definedName name="LRANJA">'[34]CUSTO ZONA SUL'!$A$3:$N$21</definedName>
    <definedName name="ls">#REF!</definedName>
    <definedName name="lub">#REF!</definedName>
    <definedName name="m_01" localSheetId="5">#REF!</definedName>
    <definedName name="m_01">#REF!</definedName>
    <definedName name="mãodeobra" localSheetId="5">#REF!</definedName>
    <definedName name="mãodeobra">#REF!</definedName>
    <definedName name="maraba" localSheetId="5">#REF!</definedName>
    <definedName name="maraba">#REF!</definedName>
    <definedName name="materiais" localSheetId="5">#REF!</definedName>
    <definedName name="materiais">#REF!</definedName>
    <definedName name="MED" localSheetId="5">#REF!</definedName>
    <definedName name="MED">#REF!</definedName>
    <definedName name="Medição" localSheetId="5">#REF!</definedName>
    <definedName name="Medição">#REF!</definedName>
    <definedName name="meio">#REF!</definedName>
    <definedName name="meiofio">'[5]DADOS COLETATO'!$E$12</definedName>
    <definedName name="memo04" localSheetId="5">#REF!</definedName>
    <definedName name="memo04">#REF!</definedName>
    <definedName name="memo05" localSheetId="5">#REF!</definedName>
    <definedName name="memo05">#REF!</definedName>
    <definedName name="memoria30" localSheetId="5">#REF!</definedName>
    <definedName name="memoria30">#REF!</definedName>
    <definedName name="meom06" localSheetId="5">#REF!</definedName>
    <definedName name="meom06">#REF!</definedName>
    <definedName name="mes" localSheetId="5">#REF!</definedName>
    <definedName name="mes">#REF!</definedName>
    <definedName name="metro" localSheetId="5">#REF!</definedName>
    <definedName name="metro">#REF!</definedName>
    <definedName name="Meu" localSheetId="5">#REF!</definedName>
    <definedName name="Meu">#REF!</definedName>
    <definedName name="Mob" localSheetId="5">#REF!</definedName>
    <definedName name="Mob">#REF!</definedName>
    <definedName name="módulo1.Extenso">[6]!módulo1.Extenso</definedName>
    <definedName name="momento01" localSheetId="5">#REF!</definedName>
    <definedName name="momento01">#REF!</definedName>
    <definedName name="MONTAGEM">[31]PLANILHA!$B$1:$AI$5001</definedName>
    <definedName name="N" localSheetId="5">#REF!</definedName>
    <definedName name="N">#REF!</definedName>
    <definedName name="N." localSheetId="5">#REF!</definedName>
    <definedName name="N.">#REF!</definedName>
    <definedName name="na" localSheetId="5">#REF!</definedName>
    <definedName name="na">#REF!</definedName>
    <definedName name="nada" localSheetId="5">#REF!</definedName>
    <definedName name="nada">#REF!</definedName>
    <definedName name="nada11111111111111111" localSheetId="5">#REF!</definedName>
    <definedName name="nada11111111111111111">#REF!</definedName>
    <definedName name="nananananana" localSheetId="5">#REF!</definedName>
    <definedName name="nananananana">#REF!</definedName>
    <definedName name="natal" localSheetId="5">#REF!</definedName>
    <definedName name="natal">#REF!</definedName>
    <definedName name="NColunas" localSheetId="5">#REF!</definedName>
    <definedName name="NColunas">#REF!</definedName>
    <definedName name="negar058" localSheetId="5">#REF!</definedName>
    <definedName name="negar058">#REF!</definedName>
    <definedName name="net" localSheetId="5">#REF!</definedName>
    <definedName name="net">#REF!</definedName>
    <definedName name="net1b1b1b1b1" localSheetId="5">#REF!</definedName>
    <definedName name="net1b1b1b1b1">#REF!</definedName>
    <definedName name="nil" localSheetId="5">#REF!</definedName>
    <definedName name="nil">#REF!</definedName>
    <definedName name="NLinhasPagina" localSheetId="5">#REF!</definedName>
    <definedName name="NLinhasPagina">#REF!</definedName>
    <definedName name="NLinhasRodape" localSheetId="5">#REF!</definedName>
    <definedName name="NLinhasRodape">#REF!</definedName>
    <definedName name="noite" localSheetId="5">#REF!</definedName>
    <definedName name="noite">#REF!</definedName>
    <definedName name="nome01" localSheetId="5">#REF!</definedName>
    <definedName name="nome01">#REF!</definedName>
    <definedName name="nome02" localSheetId="5">#REF!</definedName>
    <definedName name="nome02">#REF!</definedName>
    <definedName name="nome05" localSheetId="5">#REF!</definedName>
    <definedName name="nome05">#REF!</definedName>
    <definedName name="nomeinfinito" localSheetId="5">#REF!</definedName>
    <definedName name="nomeinfinito">#REF!</definedName>
    <definedName name="nonenonenone" localSheetId="5">#REF!</definedName>
    <definedName name="nonenonenone">#REF!</definedName>
    <definedName name="nonononononono" localSheetId="5">#REF!</definedName>
    <definedName name="nonononononono">#REF!</definedName>
    <definedName name="nosmsieeisiakfjkajfk" localSheetId="5">#REF!</definedName>
    <definedName name="nosmsieeisiakfjkajfk">#REF!</definedName>
    <definedName name="nove" localSheetId="5">#REF!</definedName>
    <definedName name="nove">#REF!</definedName>
    <definedName name="novo" localSheetId="5">#REF!</definedName>
    <definedName name="novo">#REF!</definedName>
    <definedName name="novov04" localSheetId="5">#REF!</definedName>
    <definedName name="novov04">#REF!</definedName>
    <definedName name="nsnsnsnsns" localSheetId="5">#REF!</definedName>
    <definedName name="nsnsnsnsns">#REF!</definedName>
    <definedName name="nsososososo" localSheetId="5">#REF!</definedName>
    <definedName name="nsososososo">#REF!</definedName>
    <definedName name="NTEI" localSheetId="5">'[8]PRO-08'!#REF!</definedName>
    <definedName name="NTEI">'[8]PRO-08'!#REF!</definedName>
    <definedName name="o">'[31] A+E classificada 1'!$A$12:$AI$5000</definedName>
    <definedName name="oculos" localSheetId="5">#REF!</definedName>
    <definedName name="oculos">#REF!</definedName>
    <definedName name="od">#REF!</definedName>
    <definedName name="of">#REF!</definedName>
    <definedName name="OPA" localSheetId="5">'[8]PRO-08'!#REF!</definedName>
    <definedName name="OPA">'[8]PRO-08'!#REF!</definedName>
    <definedName name="ORÇ" localSheetId="5">#REF!</definedName>
    <definedName name="ORÇ">#REF!</definedName>
    <definedName name="Ordem">'[35]Resumo do Consolidado'!$O:$P</definedName>
    <definedName name="OUTROS" localSheetId="5">#REF!</definedName>
    <definedName name="OUTROS">#REF!</definedName>
    <definedName name="P">[36]IDENTIFICACAO!$D$12</definedName>
    <definedName name="pagina" localSheetId="5">#REF!</definedName>
    <definedName name="pagina">#REF!</definedName>
    <definedName name="pagina223cdgg" localSheetId="5">#REF!</definedName>
    <definedName name="pagina223cdgg">#REF!</definedName>
    <definedName name="Paisagismo_Consulta" localSheetId="5">#REF!</definedName>
    <definedName name="Paisagismo_Consulta">#REF!</definedName>
    <definedName name="parametros" localSheetId="5">#REF!</definedName>
    <definedName name="parametros">#REF!</definedName>
    <definedName name="parar01" localSheetId="5">#REF!</definedName>
    <definedName name="parar01">#REF!</definedName>
    <definedName name="parar02" localSheetId="5">#REF!</definedName>
    <definedName name="parar02">#REF!</definedName>
    <definedName name="PassaExtenso" localSheetId="5">[37]!PassaExtenso</definedName>
    <definedName name="PassaExtenso" localSheetId="3">[37]!PassaExtenso</definedName>
    <definedName name="PassaExtenso">[37]!PassaExtenso</definedName>
    <definedName name="PAVIMENTAÇÃO" localSheetId="5">#REF!</definedName>
    <definedName name="PAVIMENTAÇÃO">#REF!</definedName>
    <definedName name="Payment_Needed">"Pagamento necessário"</definedName>
    <definedName name="pb" localSheetId="5">#REF!</definedName>
    <definedName name="pb">#REF!</definedName>
    <definedName name="pbpbpb" localSheetId="5">#REF!</definedName>
    <definedName name="pbpbpb">#REF!</definedName>
    <definedName name="pbpbpbpbpbpbpbpbpbpb2000" localSheetId="5">#REF!</definedName>
    <definedName name="pbpbpbpbpbpbpbpbpbpb2000">#REF!</definedName>
    <definedName name="PBR" localSheetId="5">#REF!</definedName>
    <definedName name="PBR">#REF!</definedName>
    <definedName name="pdm">#REF!</definedName>
    <definedName name="pe" localSheetId="5">#REF!</definedName>
    <definedName name="pe">#REF!</definedName>
    <definedName name="pe05555555" localSheetId="5">#REF!</definedName>
    <definedName name="pe05555555">#REF!</definedName>
    <definedName name="pedra">#REF!</definedName>
    <definedName name="pedreira">'[5]DADOS COLETATO'!$C$41</definedName>
    <definedName name="pepep" localSheetId="5">#REF!</definedName>
    <definedName name="pepep">#REF!</definedName>
    <definedName name="pepepepepep02" localSheetId="5">#REF!</definedName>
    <definedName name="pepepepepep02">#REF!</definedName>
    <definedName name="PERCAPITA" localSheetId="5">#REF!</definedName>
    <definedName name="PERCAPITA">#REF!</definedName>
    <definedName name="perdes" localSheetId="5">#REF!</definedName>
    <definedName name="perdes">#REF!</definedName>
    <definedName name="perdesera" localSheetId="5">#REF!</definedName>
    <definedName name="perdesera">#REF!</definedName>
    <definedName name="peso01" localSheetId="5">#REF!</definedName>
    <definedName name="peso01">#REF!</definedName>
    <definedName name="pesobrita">'[5]DADOS COLETATO'!$I$42</definedName>
    <definedName name="pesoespecifico">'[5]DADOS COLETATO'!$I$40</definedName>
    <definedName name="pespspspspsp123456" localSheetId="5">#REF!</definedName>
    <definedName name="pespspspspsp123456">#REF!</definedName>
    <definedName name="pesquisa" localSheetId="5">#REF!</definedName>
    <definedName name="pesquisa">#REF!</definedName>
    <definedName name="picui" localSheetId="5">#REF!</definedName>
    <definedName name="picui">#REF!</definedName>
    <definedName name="picuiab" localSheetId="5">#REF!</definedName>
    <definedName name="picuiab">#REF!</definedName>
    <definedName name="PL" localSheetId="5">#REF!</definedName>
    <definedName name="PL">#REF!</definedName>
    <definedName name="plan02" localSheetId="5">#REF!</definedName>
    <definedName name="plan02">#REF!</definedName>
    <definedName name="plan03" localSheetId="5">#REF!</definedName>
    <definedName name="plan03">#REF!</definedName>
    <definedName name="plan09" localSheetId="5">#REF!</definedName>
    <definedName name="plan09">#REF!</definedName>
    <definedName name="plan1" localSheetId="5">#REF!</definedName>
    <definedName name="plan1">#REF!</definedName>
    <definedName name="plan100" localSheetId="5">#REF!</definedName>
    <definedName name="plan100">#REF!</definedName>
    <definedName name="plan222" localSheetId="5">#REF!</definedName>
    <definedName name="plan222">#REF!</definedName>
    <definedName name="plan400" localSheetId="5">#REF!</definedName>
    <definedName name="plan400">#REF!</definedName>
    <definedName name="plan500" localSheetId="5">#REF!</definedName>
    <definedName name="plan500">#REF!</definedName>
    <definedName name="plan54" localSheetId="5">#REF!</definedName>
    <definedName name="plan54">#REF!</definedName>
    <definedName name="plan600" localSheetId="5">#REF!</definedName>
    <definedName name="plan600">#REF!</definedName>
    <definedName name="plan600c" localSheetId="5">#REF!</definedName>
    <definedName name="plan600c">#REF!</definedName>
    <definedName name="plani" localSheetId="5">#REF!</definedName>
    <definedName name="plani">#REF!</definedName>
    <definedName name="PlanilhasOriginais" localSheetId="5">#REF!</definedName>
    <definedName name="PlanilhasOriginais">#REF!</definedName>
    <definedName name="Ponte">[6]!Ponte</definedName>
    <definedName name="por" localSheetId="5">#REF!</definedName>
    <definedName name="por">#REF!</definedName>
    <definedName name="port">#REF!</definedName>
    <definedName name="Poste" localSheetId="5">#REF!</definedName>
    <definedName name="Poste">#REF!</definedName>
    <definedName name="praia" localSheetId="5">#REF!</definedName>
    <definedName name="praia">#REF!</definedName>
    <definedName name="Preco" localSheetId="5">#REF!</definedName>
    <definedName name="Preco">#REF!</definedName>
    <definedName name="Preço_Unitário_1" localSheetId="5">[17]RESUMO!#REF!</definedName>
    <definedName name="Preço_Unitário_1">[17]RESUMO!#REF!</definedName>
    <definedName name="Predio_02_andares_Consulta">[38]Predio_02_andares!$A$8:$F$723</definedName>
    <definedName name="PREF">#REF!</definedName>
    <definedName name="Preparo_Terreno" localSheetId="5">#REF!</definedName>
    <definedName name="Preparo_Terreno">#REF!</definedName>
    <definedName name="Print" localSheetId="5">[39]QuQuant!#REF!</definedName>
    <definedName name="Print">[39]QuQuant!#REF!</definedName>
    <definedName name="Print_Area_MI" localSheetId="5">[40]qorcamentodnerL1!#REF!</definedName>
    <definedName name="Print_Area_MI">[40]qorcamentodnerL1!#REF!</definedName>
    <definedName name="processo" localSheetId="5">#REF!</definedName>
    <definedName name="processo">#REF!</definedName>
    <definedName name="PROJ" localSheetId="5">#REF!</definedName>
    <definedName name="PROJ">#REF!</definedName>
    <definedName name="PRT" localSheetId="5">#REF!</definedName>
    <definedName name="PRT">#REF!</definedName>
    <definedName name="pv" localSheetId="5">#REF!</definedName>
    <definedName name="pv">#REF!</definedName>
    <definedName name="Q" localSheetId="5">#REF!</definedName>
    <definedName name="Q">#REF!</definedName>
    <definedName name="qp" localSheetId="5">#REF!</definedName>
    <definedName name="qp">#REF!</definedName>
    <definedName name="QQ_2">[6]!QQ_2</definedName>
    <definedName name="QUANT" localSheetId="5">#REF!</definedName>
    <definedName name="QUANT">#REF!</definedName>
    <definedName name="Quantidade_1" localSheetId="5">[17]RESUMO!#REF!</definedName>
    <definedName name="Quantidade_1">[17]RESUMO!#REF!</definedName>
    <definedName name="quatro" localSheetId="5">#REF!</definedName>
    <definedName name="quatro">#REF!</definedName>
    <definedName name="rafael" localSheetId="5">#REF!</definedName>
    <definedName name="rafael">#REF!</definedName>
    <definedName name="ralo">'[5]DADOS COLETATO'!$C$29</definedName>
    <definedName name="RawData" localSheetId="5">#REF!</definedName>
    <definedName name="RawData">#REF!</definedName>
    <definedName name="RawHeader" localSheetId="5">#REF!</definedName>
    <definedName name="RawHeader">#REF!</definedName>
    <definedName name="RBV">[41]Teor!$C$3:$C$7</definedName>
    <definedName name="ré" localSheetId="5">#REF!</definedName>
    <definedName name="ré">#REF!</definedName>
    <definedName name="REATERRO_DE_VALAS_COMPACTADO_MECANICAMENTE" localSheetId="5">#REF!</definedName>
    <definedName name="REATERRO_DE_VALAS_COMPACTADO_MECANICAMENTE">#REF!</definedName>
    <definedName name="REC">'[31]GERAL ESTUDO 2'!$A$12:$V$1386</definedName>
    <definedName name="Recalque" localSheetId="5">#REF!</definedName>
    <definedName name="Recalque">#REF!</definedName>
    <definedName name="REDE" localSheetId="5">#REF!</definedName>
    <definedName name="REDE">#REF!</definedName>
    <definedName name="REDE_COLETORA" localSheetId="5">#REF!</definedName>
    <definedName name="REDE_COLETORA">#REF!</definedName>
    <definedName name="REF_SERVICOS" localSheetId="5">#REF!</definedName>
    <definedName name="REF_SERVICOS">#REF!</definedName>
    <definedName name="refeitorio" localSheetId="5">#REF!</definedName>
    <definedName name="refeitorio">#REF!</definedName>
    <definedName name="REG" localSheetId="5">#REF!</definedName>
    <definedName name="REG">#REF!</definedName>
    <definedName name="REGULA" localSheetId="5">#REF!</definedName>
    <definedName name="REGULA">#REF!</definedName>
    <definedName name="Reimbursement">"Reembolso"</definedName>
    <definedName name="Reporting_Period" localSheetId="5">#REF!</definedName>
    <definedName name="Reporting_Period">#REF!</definedName>
    <definedName name="REPRESENTANTE">[16]IDENTIFICACAO!$D$13</definedName>
    <definedName name="RESP." localSheetId="5">#REF!</definedName>
    <definedName name="RESP.">#REF!</definedName>
    <definedName name="RESUMO">[6]!RESUMO</definedName>
    <definedName name="RESUMOO" localSheetId="5">#REF!</definedName>
    <definedName name="RESUMOO">#REF!</definedName>
    <definedName name="RMA" localSheetId="5">'[8]PRO-08'!#REF!</definedName>
    <definedName name="RMA">'[8]PRO-08'!#REF!</definedName>
    <definedName name="Rodapé" localSheetId="5">#REF!</definedName>
    <definedName name="Rodapé">#REF!</definedName>
    <definedName name="rodovia" localSheetId="5">#REF!</definedName>
    <definedName name="rodovia">#REF!</definedName>
    <definedName name="Rodovia___................" localSheetId="5">#REF!</definedName>
    <definedName name="Rodovia___................">#REF!</definedName>
    <definedName name="rp" localSheetId="5">#REF!</definedName>
    <definedName name="rp">#REF!</definedName>
    <definedName name="RS" localSheetId="5">#REF!</definedName>
    <definedName name="RS">#REF!</definedName>
    <definedName name="RTL" localSheetId="5">#REF!</definedName>
    <definedName name="RTL">#REF!</definedName>
    <definedName name="ruas">#REF!</definedName>
    <definedName name="ruas3">#REF!</definedName>
    <definedName name="S" localSheetId="5">'[7]Planilha PROJETISTA'!#REF!</definedName>
    <definedName name="S">'[7]Planilha PROJETISTA'!#REF!</definedName>
    <definedName name="sbg" localSheetId="5">#REF!</definedName>
    <definedName name="sbg">#REF!</definedName>
    <definedName name="SBTC" localSheetId="5">#REF!</definedName>
    <definedName name="SBTC">#REF!</definedName>
    <definedName name="sdgs" localSheetId="5">#REF!</definedName>
    <definedName name="sdgs">#REF!</definedName>
    <definedName name="SDS" localSheetId="5">#REF!</definedName>
    <definedName name="SDS">#REF!</definedName>
    <definedName name="se">#REF!</definedName>
    <definedName name="SE_02_14" localSheetId="5">'[7]Planilha PROJETISTA'!#REF!</definedName>
    <definedName name="SE_02_14">'[7]Planilha PROJETISTA'!#REF!</definedName>
    <definedName name="Sede_Detran_Consulta" localSheetId="5">#REF!</definedName>
    <definedName name="Sede_Detran_Consulta">#REF!</definedName>
    <definedName name="SEINFRA" localSheetId="5">#REF!</definedName>
    <definedName name="SEINFRA">#REF!</definedName>
    <definedName name="semola" localSheetId="5">#REF!</definedName>
    <definedName name="semola">#REF!</definedName>
    <definedName name="serv">'[42]PLAN SERVIÇOS'!$A:$IV</definedName>
    <definedName name="SERVIÇOS">'[31]GERAL ESTUDO 2'!$B$12:$AI$5000</definedName>
    <definedName name="SERVIÇOS_COMPLEMENTARES" localSheetId="5">#REF!</definedName>
    <definedName name="SERVIÇOS_COMPLEMENTARES">#REF!</definedName>
    <definedName name="SERVIÇOS_PRELIMINARES" localSheetId="5">#REF!</definedName>
    <definedName name="SERVIÇOS_PRELIMINARES">#REF!</definedName>
    <definedName name="Servicos_Tecnicos" localSheetId="5">#REF!</definedName>
    <definedName name="Servicos_Tecnicos">#REF!</definedName>
    <definedName name="Servicos_Tecnicos_" localSheetId="5">#REF!</definedName>
    <definedName name="Servicos_Tecnicos_">#REF!</definedName>
    <definedName name="serviçosterceirizados" localSheetId="5">#REF!</definedName>
    <definedName name="serviçosterceirizados">#REF!</definedName>
    <definedName name="SG_01_01_1" localSheetId="5">[17]RESUMO!#REF!</definedName>
    <definedName name="SG_01_01_1">[17]RESUMO!#REF!</definedName>
    <definedName name="SG_01_02_1" localSheetId="5">[17]RESUMO!#REF!</definedName>
    <definedName name="SG_01_02_1">[17]RESUMO!#REF!</definedName>
    <definedName name="SG_01_03_1" localSheetId="5">[17]RESUMO!#REF!</definedName>
    <definedName name="SG_01_03_1">[17]RESUMO!#REF!</definedName>
    <definedName name="SG_01_04" localSheetId="5">'[7]Planilha PROJETISTA'!#REF!</definedName>
    <definedName name="SG_01_04">'[7]Planilha PROJETISTA'!#REF!</definedName>
    <definedName name="SG_01_04_1" localSheetId="5">[17]RESUMO!#REF!</definedName>
    <definedName name="SG_01_04_1">[17]RESUMO!#REF!</definedName>
    <definedName name="SG_01_05" localSheetId="5">'[7]Planilha PROJETISTA'!#REF!</definedName>
    <definedName name="SG_01_05">'[7]Planilha PROJETISTA'!#REF!</definedName>
    <definedName name="SG_01_05_1" localSheetId="5">[17]RESUMO!#REF!</definedName>
    <definedName name="SG_01_05_1">[17]RESUMO!#REF!</definedName>
    <definedName name="SG_01_06" localSheetId="5">'[7]Planilha PROJETISTA'!#REF!</definedName>
    <definedName name="SG_01_06">'[7]Planilha PROJETISTA'!#REF!</definedName>
    <definedName name="SG_01_06_1" localSheetId="5">[17]RESUMO!#REF!</definedName>
    <definedName name="SG_01_06_1">[17]RESUMO!#REF!</definedName>
    <definedName name="SG_01_07" localSheetId="5">'[7]Planilha PROJETISTA'!#REF!</definedName>
    <definedName name="SG_01_07">'[7]Planilha PROJETISTA'!#REF!</definedName>
    <definedName name="SG_01_07_1" localSheetId="5">[17]RESUMO!#REF!</definedName>
    <definedName name="SG_01_07_1">[17]RESUMO!#REF!</definedName>
    <definedName name="SG_01_08" localSheetId="5">'[7]Planilha PROJETISTA'!#REF!</definedName>
    <definedName name="SG_01_08">'[7]Planilha PROJETISTA'!#REF!</definedName>
    <definedName name="SG_01_08_1" localSheetId="5">[17]RESUMO!#REF!</definedName>
    <definedName name="SG_01_08_1">[17]RESUMO!#REF!</definedName>
    <definedName name="SG_01_09" localSheetId="5">'[7]Planilha PROJETISTA'!#REF!</definedName>
    <definedName name="SG_01_09">'[7]Planilha PROJETISTA'!#REF!</definedName>
    <definedName name="SG_01_09_1" localSheetId="5">[17]RESUMO!#REF!</definedName>
    <definedName name="SG_01_09_1">[17]RESUMO!#REF!</definedName>
    <definedName name="SG_01_10" localSheetId="5">'[7]Planilha PROJETISTA'!#REF!</definedName>
    <definedName name="SG_01_10">'[7]Planilha PROJETISTA'!#REF!</definedName>
    <definedName name="SG_01_10_1" localSheetId="5">[17]RESUMO!#REF!</definedName>
    <definedName name="SG_01_10_1">[17]RESUMO!#REF!</definedName>
    <definedName name="SG_01_11" localSheetId="5">'[7]Planilha PROJETISTA'!#REF!</definedName>
    <definedName name="SG_01_11">'[7]Planilha PROJETISTA'!#REF!</definedName>
    <definedName name="SG_01_11_1" localSheetId="5">[17]RESUMO!#REF!</definedName>
    <definedName name="SG_01_11_1">[17]RESUMO!#REF!</definedName>
    <definedName name="SG_01_12" localSheetId="5">'[7]Planilha PROJETISTA'!#REF!</definedName>
    <definedName name="SG_01_12">'[7]Planilha PROJETISTA'!#REF!</definedName>
    <definedName name="SG_01_12_1" localSheetId="5">[17]RESUMO!#REF!</definedName>
    <definedName name="SG_01_12_1">[17]RESUMO!#REF!</definedName>
    <definedName name="SG_01_13" localSheetId="5">'[7]Planilha PROJETISTA'!#REF!</definedName>
    <definedName name="SG_01_13">'[7]Planilha PROJETISTA'!#REF!</definedName>
    <definedName name="SG_01_13_1" localSheetId="5">[17]RESUMO!#REF!</definedName>
    <definedName name="SG_01_13_1">[17]RESUMO!#REF!</definedName>
    <definedName name="SG_01_14" localSheetId="5">'[7]Planilha PROJETISTA'!#REF!</definedName>
    <definedName name="SG_01_14">'[7]Planilha PROJETISTA'!#REF!</definedName>
    <definedName name="SG_01_14_1" localSheetId="5">[17]RESUMO!#REF!</definedName>
    <definedName name="SG_01_14_1">[17]RESUMO!#REF!</definedName>
    <definedName name="SG_01_15" localSheetId="5">'[7]Planilha PROJETISTA'!#REF!</definedName>
    <definedName name="SG_01_15">'[7]Planilha PROJETISTA'!#REF!</definedName>
    <definedName name="SG_01_15_1" localSheetId="5">[17]RESUMO!#REF!</definedName>
    <definedName name="SG_01_15_1">[17]RESUMO!#REF!</definedName>
    <definedName name="SG_01_16" localSheetId="5">'[7]Planilha PROJETISTA'!#REF!</definedName>
    <definedName name="SG_01_16">'[7]Planilha PROJETISTA'!#REF!</definedName>
    <definedName name="SG_01_16_1" localSheetId="5">[17]RESUMO!#REF!</definedName>
    <definedName name="SG_01_16_1">[17]RESUMO!#REF!</definedName>
    <definedName name="SG_01_17" localSheetId="5">'[7]Planilha PROJETISTA'!#REF!</definedName>
    <definedName name="SG_01_17">'[7]Planilha PROJETISTA'!#REF!</definedName>
    <definedName name="SG_01_17_1" localSheetId="5">[17]RESUMO!#REF!</definedName>
    <definedName name="SG_01_17_1">[17]RESUMO!#REF!</definedName>
    <definedName name="SG_01_18" localSheetId="5">'[7]Planilha PROJETISTA'!#REF!</definedName>
    <definedName name="SG_01_18">'[7]Planilha PROJETISTA'!#REF!</definedName>
    <definedName name="SG_01_18_1" localSheetId="5">[17]RESUMO!#REF!</definedName>
    <definedName name="SG_01_18_1">[17]RESUMO!#REF!</definedName>
    <definedName name="SG_01_19" localSheetId="5">'[7]Planilha PROJETISTA'!#REF!</definedName>
    <definedName name="SG_01_19">'[7]Planilha PROJETISTA'!#REF!</definedName>
    <definedName name="SG_01_19_1" localSheetId="5">[17]RESUMO!#REF!</definedName>
    <definedName name="SG_01_19_1">[17]RESUMO!#REF!</definedName>
    <definedName name="SG_01_20" localSheetId="5">'[7]Planilha PROJETISTA'!#REF!</definedName>
    <definedName name="SG_01_20">'[7]Planilha PROJETISTA'!#REF!</definedName>
    <definedName name="SG_01_20_1" localSheetId="5">[17]RESUMO!#REF!</definedName>
    <definedName name="SG_01_20_1">[17]RESUMO!#REF!</definedName>
    <definedName name="SG_02_01_1" localSheetId="5">[17]RESUMO!#REF!</definedName>
    <definedName name="SG_02_01_1">[17]RESUMO!#REF!</definedName>
    <definedName name="SG_02_02_1" localSheetId="5">[17]RESUMO!#REF!</definedName>
    <definedName name="SG_02_02_1">[17]RESUMO!#REF!</definedName>
    <definedName name="SG_02_03_1" localSheetId="5">[17]RESUMO!#REF!</definedName>
    <definedName name="SG_02_03_1">[17]RESUMO!#REF!</definedName>
    <definedName name="SG_02_04_1" localSheetId="5">[17]RESUMO!#REF!</definedName>
    <definedName name="SG_02_04_1">[17]RESUMO!#REF!</definedName>
    <definedName name="SG_02_05_1" localSheetId="5">[17]RESUMO!#REF!</definedName>
    <definedName name="SG_02_05_1">[17]RESUMO!#REF!</definedName>
    <definedName name="SG_02_06_1" localSheetId="5">[17]RESUMO!#REF!</definedName>
    <definedName name="SG_02_06_1">[17]RESUMO!#REF!</definedName>
    <definedName name="SG_02_07_1" localSheetId="5">[17]RESUMO!#REF!</definedName>
    <definedName name="SG_02_07_1">[17]RESUMO!#REF!</definedName>
    <definedName name="SG_02_08_1" localSheetId="5">[17]RESUMO!#REF!</definedName>
    <definedName name="SG_02_08_1">[17]RESUMO!#REF!</definedName>
    <definedName name="SG_02_09" localSheetId="5">'[7]Planilha PROJETISTA'!#REF!</definedName>
    <definedName name="SG_02_09">'[7]Planilha PROJETISTA'!#REF!</definedName>
    <definedName name="SG_02_09_1" localSheetId="5">[17]RESUMO!#REF!</definedName>
    <definedName name="SG_02_09_1">[17]RESUMO!#REF!</definedName>
    <definedName name="SG_02_10" localSheetId="5">'[7]Planilha PROJETISTA'!#REF!</definedName>
    <definedName name="SG_02_10">'[7]Planilha PROJETISTA'!#REF!</definedName>
    <definedName name="SG_02_10_1" localSheetId="5">[17]RESUMO!#REF!</definedName>
    <definedName name="SG_02_10_1">[17]RESUMO!#REF!</definedName>
    <definedName name="SG_02_11" localSheetId="5">'[7]Planilha PROJETISTA'!#REF!</definedName>
    <definedName name="SG_02_11">'[7]Planilha PROJETISTA'!#REF!</definedName>
    <definedName name="SG_02_11_1" localSheetId="5">[17]RESUMO!#REF!</definedName>
    <definedName name="SG_02_11_1">[17]RESUMO!#REF!</definedName>
    <definedName name="SG_02_12" localSheetId="5">'[7]Planilha PROJETISTA'!#REF!</definedName>
    <definedName name="SG_02_12">'[7]Planilha PROJETISTA'!#REF!</definedName>
    <definedName name="SG_02_12_1" localSheetId="5">[17]RESUMO!#REF!</definedName>
    <definedName name="SG_02_12_1">[17]RESUMO!#REF!</definedName>
    <definedName name="SG_02_13" localSheetId="5">'[7]Planilha PROJETISTA'!#REF!</definedName>
    <definedName name="SG_02_13">'[7]Planilha PROJETISTA'!#REF!</definedName>
    <definedName name="SG_02_13_1" localSheetId="5">[17]RESUMO!#REF!</definedName>
    <definedName name="SG_02_13_1">[17]RESUMO!#REF!</definedName>
    <definedName name="SG_02_14" localSheetId="5">'[7]Planilha PROJETISTA'!#REF!</definedName>
    <definedName name="SG_02_14">'[7]Planilha PROJETISTA'!#REF!</definedName>
    <definedName name="SG_02_14_1" localSheetId="5">[17]RESUMO!#REF!</definedName>
    <definedName name="SG_02_14_1">[17]RESUMO!#REF!</definedName>
    <definedName name="SG_02_15" localSheetId="5">'[7]Planilha PROJETISTA'!#REF!</definedName>
    <definedName name="SG_02_15">'[7]Planilha PROJETISTA'!#REF!</definedName>
    <definedName name="SG_02_15_1" localSheetId="5">[17]RESUMO!#REF!</definedName>
    <definedName name="SG_02_15_1">[17]RESUMO!#REF!</definedName>
    <definedName name="SG_02_16" localSheetId="5">'[7]Planilha PROJETISTA'!#REF!</definedName>
    <definedName name="SG_02_16">'[7]Planilha PROJETISTA'!#REF!</definedName>
    <definedName name="SG_02_16_1" localSheetId="5">[17]RESUMO!#REF!</definedName>
    <definedName name="SG_02_16_1">[17]RESUMO!#REF!</definedName>
    <definedName name="SG_02_17" localSheetId="5">'[7]Planilha PROJETISTA'!#REF!</definedName>
    <definedName name="SG_02_17">'[7]Planilha PROJETISTA'!#REF!</definedName>
    <definedName name="SG_02_17_1" localSheetId="5">[17]RESUMO!#REF!</definedName>
    <definedName name="SG_02_17_1">[17]RESUMO!#REF!</definedName>
    <definedName name="SG_02_18" localSheetId="5">'[7]Planilha PROJETISTA'!#REF!</definedName>
    <definedName name="SG_02_18">'[7]Planilha PROJETISTA'!#REF!</definedName>
    <definedName name="SG_02_18_1" localSheetId="5">[17]RESUMO!#REF!</definedName>
    <definedName name="SG_02_18_1">[17]RESUMO!#REF!</definedName>
    <definedName name="SG_02_19" localSheetId="5">'[7]Planilha PROJETISTA'!#REF!</definedName>
    <definedName name="SG_02_19">'[7]Planilha PROJETISTA'!#REF!</definedName>
    <definedName name="SG_02_19_1" localSheetId="5">[17]RESUMO!#REF!</definedName>
    <definedName name="SG_02_19_1">[17]RESUMO!#REF!</definedName>
    <definedName name="SG_02_20" localSheetId="5">'[7]Planilha PROJETISTA'!#REF!</definedName>
    <definedName name="SG_02_20">'[7]Planilha PROJETISTA'!#REF!</definedName>
    <definedName name="SG_02_20_1" localSheetId="5">[17]RESUMO!#REF!</definedName>
    <definedName name="SG_02_20_1">[17]RESUMO!#REF!</definedName>
    <definedName name="SG_03_01_1" localSheetId="5">[17]RESUMO!#REF!</definedName>
    <definedName name="SG_03_01_1">[17]RESUMO!#REF!</definedName>
    <definedName name="SG_03_02_1" localSheetId="5">[17]RESUMO!#REF!</definedName>
    <definedName name="SG_03_02_1">[17]RESUMO!#REF!</definedName>
    <definedName name="SG_03_03_1" localSheetId="5">[17]RESUMO!#REF!</definedName>
    <definedName name="SG_03_03_1">[17]RESUMO!#REF!</definedName>
    <definedName name="SG_03_04_1" localSheetId="5">[17]RESUMO!#REF!</definedName>
    <definedName name="SG_03_04_1">[17]RESUMO!#REF!</definedName>
    <definedName name="SG_03_05_1" localSheetId="5">[17]RESUMO!#REF!</definedName>
    <definedName name="SG_03_05_1">[17]RESUMO!#REF!</definedName>
    <definedName name="SG_03_06_1" localSheetId="5">[17]RESUMO!#REF!</definedName>
    <definedName name="SG_03_06_1">[17]RESUMO!#REF!</definedName>
    <definedName name="SG_03_07_1" localSheetId="5">[17]RESUMO!#REF!</definedName>
    <definedName name="SG_03_07_1">[17]RESUMO!#REF!</definedName>
    <definedName name="SG_03_08_1" localSheetId="5">[17]RESUMO!#REF!</definedName>
    <definedName name="SG_03_08_1">[17]RESUMO!#REF!</definedName>
    <definedName name="SG_03_09_1" localSheetId="5">[17]RESUMO!#REF!</definedName>
    <definedName name="SG_03_09_1">[17]RESUMO!#REF!</definedName>
    <definedName name="SG_03_10_1" localSheetId="5">[17]RESUMO!#REF!</definedName>
    <definedName name="SG_03_10_1">[17]RESUMO!#REF!</definedName>
    <definedName name="SG_03_11_1" localSheetId="5">[17]RESUMO!#REF!</definedName>
    <definedName name="SG_03_11_1">[17]RESUMO!#REF!</definedName>
    <definedName name="SG_03_12_1" localSheetId="5">[17]RESUMO!#REF!</definedName>
    <definedName name="SG_03_12_1">[17]RESUMO!#REF!</definedName>
    <definedName name="SG_03_13_1" localSheetId="5">[17]RESUMO!#REF!</definedName>
    <definedName name="SG_03_13_1">[17]RESUMO!#REF!</definedName>
    <definedName name="SG_03_14_1" localSheetId="5">[17]RESUMO!#REF!</definedName>
    <definedName name="SG_03_14_1">[17]RESUMO!#REF!</definedName>
    <definedName name="SG_03_15_1" localSheetId="5">[17]RESUMO!#REF!</definedName>
    <definedName name="SG_03_15_1">[17]RESUMO!#REF!</definedName>
    <definedName name="SG_03_16" localSheetId="5">'[7]Planilha PROJETISTA'!#REF!</definedName>
    <definedName name="SG_03_16">'[7]Planilha PROJETISTA'!#REF!</definedName>
    <definedName name="SG_03_16_1" localSheetId="5">[17]RESUMO!#REF!</definedName>
    <definedName name="SG_03_16_1">[17]RESUMO!#REF!</definedName>
    <definedName name="SG_03_17" localSheetId="5">'[7]Planilha PROJETISTA'!#REF!</definedName>
    <definedName name="SG_03_17">'[7]Planilha PROJETISTA'!#REF!</definedName>
    <definedName name="SG_03_17_1" localSheetId="5">[17]RESUMO!#REF!</definedName>
    <definedName name="SG_03_17_1">[17]RESUMO!#REF!</definedName>
    <definedName name="SG_03_18" localSheetId="5">'[7]Planilha PROJETISTA'!#REF!</definedName>
    <definedName name="SG_03_18">'[7]Planilha PROJETISTA'!#REF!</definedName>
    <definedName name="SG_03_18_1" localSheetId="5">[17]RESUMO!#REF!</definedName>
    <definedName name="SG_03_18_1">[17]RESUMO!#REF!</definedName>
    <definedName name="SG_03_19" localSheetId="5">'[7]Planilha PROJETISTA'!#REF!</definedName>
    <definedName name="SG_03_19">'[7]Planilha PROJETISTA'!#REF!</definedName>
    <definedName name="SG_03_19_1" localSheetId="5">[17]RESUMO!#REF!</definedName>
    <definedName name="SG_03_19_1">[17]RESUMO!#REF!</definedName>
    <definedName name="SG_03_20" localSheetId="5">'[7]Planilha PROJETISTA'!#REF!</definedName>
    <definedName name="SG_03_20">'[7]Planilha PROJETISTA'!#REF!</definedName>
    <definedName name="SG_03_20_1" localSheetId="5">[17]RESUMO!#REF!</definedName>
    <definedName name="SG_03_20_1">[17]RESUMO!#REF!</definedName>
    <definedName name="SG_04_01_1" localSheetId="5">[17]RESUMO!#REF!</definedName>
    <definedName name="SG_04_01_1">[17]RESUMO!#REF!</definedName>
    <definedName name="SG_04_02_1" localSheetId="5">[17]RESUMO!#REF!</definedName>
    <definedName name="SG_04_02_1">[17]RESUMO!#REF!</definedName>
    <definedName name="SG_04_03_1" localSheetId="5">[17]RESUMO!#REF!</definedName>
    <definedName name="SG_04_03_1">[17]RESUMO!#REF!</definedName>
    <definedName name="SG_04_04" localSheetId="5">'[7]Planilha PROJETISTA'!#REF!</definedName>
    <definedName name="SG_04_04">'[7]Planilha PROJETISTA'!#REF!</definedName>
    <definedName name="SG_04_04_1" localSheetId="5">[17]RESUMO!#REF!</definedName>
    <definedName name="SG_04_04_1">[17]RESUMO!#REF!</definedName>
    <definedName name="SG_04_05" localSheetId="5">'[7]Planilha PROJETISTA'!#REF!</definedName>
    <definedName name="SG_04_05">'[7]Planilha PROJETISTA'!#REF!</definedName>
    <definedName name="SG_04_05_1" localSheetId="5">[17]RESUMO!#REF!</definedName>
    <definedName name="SG_04_05_1">[17]RESUMO!#REF!</definedName>
    <definedName name="SG_04_06" localSheetId="5">'[7]Planilha PROJETISTA'!#REF!</definedName>
    <definedName name="SG_04_06">'[7]Planilha PROJETISTA'!#REF!</definedName>
    <definedName name="SG_04_06_1" localSheetId="5">[17]RESUMO!#REF!</definedName>
    <definedName name="SG_04_06_1">[17]RESUMO!#REF!</definedName>
    <definedName name="SG_04_07" localSheetId="5">'[7]Planilha PROJETISTA'!#REF!</definedName>
    <definedName name="SG_04_07">'[7]Planilha PROJETISTA'!#REF!</definedName>
    <definedName name="SG_04_07_1" localSheetId="5">[17]RESUMO!#REF!</definedName>
    <definedName name="SG_04_07_1">[17]RESUMO!#REF!</definedName>
    <definedName name="SG_04_08" localSheetId="5">'[7]Planilha PROJETISTA'!#REF!</definedName>
    <definedName name="SG_04_08">'[7]Planilha PROJETISTA'!#REF!</definedName>
    <definedName name="SG_04_08_1" localSheetId="5">[17]RESUMO!#REF!</definedName>
    <definedName name="SG_04_08_1">[17]RESUMO!#REF!</definedName>
    <definedName name="SG_04_09" localSheetId="5">'[7]Planilha PROJETISTA'!#REF!</definedName>
    <definedName name="SG_04_09">'[7]Planilha PROJETISTA'!#REF!</definedName>
    <definedName name="SG_04_09_1" localSheetId="5">[17]RESUMO!#REF!</definedName>
    <definedName name="SG_04_09_1">[17]RESUMO!#REF!</definedName>
    <definedName name="SG_04_10" localSheetId="5">'[7]Planilha PROJETISTA'!#REF!</definedName>
    <definedName name="SG_04_10">'[7]Planilha PROJETISTA'!#REF!</definedName>
    <definedName name="SG_04_10_1" localSheetId="5">[17]RESUMO!#REF!</definedName>
    <definedName name="SG_04_10_1">[17]RESUMO!#REF!</definedName>
    <definedName name="SG_04_11" localSheetId="5">'[7]Planilha PROJETISTA'!#REF!</definedName>
    <definedName name="SG_04_11">'[7]Planilha PROJETISTA'!#REF!</definedName>
    <definedName name="SG_04_11_1" localSheetId="5">[17]RESUMO!#REF!</definedName>
    <definedName name="SG_04_11_1">[17]RESUMO!#REF!</definedName>
    <definedName name="SG_04_12" localSheetId="5">'[7]Planilha PROJETISTA'!#REF!</definedName>
    <definedName name="SG_04_12">'[7]Planilha PROJETISTA'!#REF!</definedName>
    <definedName name="SG_04_12_1" localSheetId="5">[17]RESUMO!#REF!</definedName>
    <definedName name="SG_04_12_1">[17]RESUMO!#REF!</definedName>
    <definedName name="SG_04_13" localSheetId="5">'[7]Planilha PROJETISTA'!#REF!</definedName>
    <definedName name="SG_04_13">'[7]Planilha PROJETISTA'!#REF!</definedName>
    <definedName name="SG_04_13_1" localSheetId="5">[17]RESUMO!#REF!</definedName>
    <definedName name="SG_04_13_1">[17]RESUMO!#REF!</definedName>
    <definedName name="SG_04_14" localSheetId="5">'[7]Planilha PROJETISTA'!#REF!</definedName>
    <definedName name="SG_04_14">'[7]Planilha PROJETISTA'!#REF!</definedName>
    <definedName name="SG_04_14_1" localSheetId="5">[17]RESUMO!#REF!</definedName>
    <definedName name="SG_04_14_1">[17]RESUMO!#REF!</definedName>
    <definedName name="SG_04_15" localSheetId="5">'[7]Planilha PROJETISTA'!#REF!</definedName>
    <definedName name="SG_04_15">'[7]Planilha PROJETISTA'!#REF!</definedName>
    <definedName name="SG_04_15_1" localSheetId="5">[17]RESUMO!#REF!</definedName>
    <definedName name="SG_04_15_1">[17]RESUMO!#REF!</definedName>
    <definedName name="SG_04_16" localSheetId="5">'[7]Planilha PROJETISTA'!#REF!</definedName>
    <definedName name="SG_04_16">'[7]Planilha PROJETISTA'!#REF!</definedName>
    <definedName name="SG_04_16_1" localSheetId="5">[17]RESUMO!#REF!</definedName>
    <definedName name="SG_04_16_1">[17]RESUMO!#REF!</definedName>
    <definedName name="SG_04_17" localSheetId="5">'[7]Planilha PROJETISTA'!#REF!</definedName>
    <definedName name="SG_04_17">'[7]Planilha PROJETISTA'!#REF!</definedName>
    <definedName name="SG_04_17_1" localSheetId="5">[17]RESUMO!#REF!</definedName>
    <definedName name="SG_04_17_1">[17]RESUMO!#REF!</definedName>
    <definedName name="SG_04_18" localSheetId="5">'[7]Planilha PROJETISTA'!#REF!</definedName>
    <definedName name="SG_04_18">'[7]Planilha PROJETISTA'!#REF!</definedName>
    <definedName name="SG_04_18_1" localSheetId="5">[17]RESUMO!#REF!</definedName>
    <definedName name="SG_04_18_1">[17]RESUMO!#REF!</definedName>
    <definedName name="SG_04_19" localSheetId="5">'[7]Planilha PROJETISTA'!#REF!</definedName>
    <definedName name="SG_04_19">'[7]Planilha PROJETISTA'!#REF!</definedName>
    <definedName name="SG_04_19_1" localSheetId="5">[17]RESUMO!#REF!</definedName>
    <definedName name="SG_04_19_1">[17]RESUMO!#REF!</definedName>
    <definedName name="SG_04_20" localSheetId="5">'[7]Planilha PROJETISTA'!#REF!</definedName>
    <definedName name="SG_04_20">'[7]Planilha PROJETISTA'!#REF!</definedName>
    <definedName name="SG_04_20_1" localSheetId="5">[17]RESUMO!#REF!</definedName>
    <definedName name="SG_04_20_1">[17]RESUMO!#REF!</definedName>
    <definedName name="SG_05_01_1" localSheetId="5">[17]RESUMO!#REF!</definedName>
    <definedName name="SG_05_01_1">[17]RESUMO!#REF!</definedName>
    <definedName name="SG_05_02" localSheetId="5">'[7]Planilha PROJETISTA'!#REF!</definedName>
    <definedName name="SG_05_02">'[7]Planilha PROJETISTA'!#REF!</definedName>
    <definedName name="SG_05_02_1" localSheetId="5">[17]RESUMO!#REF!</definedName>
    <definedName name="SG_05_02_1">[17]RESUMO!#REF!</definedName>
    <definedName name="SG_05_03" localSheetId="5">'[7]Planilha PROJETISTA'!#REF!</definedName>
    <definedName name="SG_05_03">'[7]Planilha PROJETISTA'!#REF!</definedName>
    <definedName name="SG_05_03_1" localSheetId="5">[17]RESUMO!#REF!</definedName>
    <definedName name="SG_05_03_1">[17]RESUMO!#REF!</definedName>
    <definedName name="SG_05_04_1" localSheetId="5">[17]RESUMO!#REF!</definedName>
    <definedName name="SG_05_04_1">[17]RESUMO!#REF!</definedName>
    <definedName name="SG_05_05_1" localSheetId="5">[17]RESUMO!#REF!</definedName>
    <definedName name="SG_05_05_1">[17]RESUMO!#REF!</definedName>
    <definedName name="SG_05_06_1" localSheetId="5">[17]RESUMO!#REF!</definedName>
    <definedName name="SG_05_06_1">[17]RESUMO!#REF!</definedName>
    <definedName name="SG_05_07" localSheetId="5">'[7]Planilha PROJETISTA'!#REF!</definedName>
    <definedName name="SG_05_07">'[7]Planilha PROJETISTA'!#REF!</definedName>
    <definedName name="SG_05_07_1" localSheetId="5">[17]RESUMO!#REF!</definedName>
    <definedName name="SG_05_07_1">[17]RESUMO!#REF!</definedName>
    <definedName name="SG_05_08" localSheetId="5">'[7]Planilha PROJETISTA'!#REF!</definedName>
    <definedName name="SG_05_08">'[7]Planilha PROJETISTA'!#REF!</definedName>
    <definedName name="SG_05_08_1" localSheetId="5">[17]RESUMO!#REF!</definedName>
    <definedName name="SG_05_08_1">[17]RESUMO!#REF!</definedName>
    <definedName name="SG_05_09_1" localSheetId="5">[17]RESUMO!#REF!</definedName>
    <definedName name="SG_05_09_1">[17]RESUMO!#REF!</definedName>
    <definedName name="SG_05_10_1" localSheetId="5">[17]RESUMO!#REF!</definedName>
    <definedName name="SG_05_10_1">[17]RESUMO!#REF!</definedName>
    <definedName name="SG_05_11" localSheetId="5">'[7]Planilha PROJETISTA'!#REF!</definedName>
    <definedName name="SG_05_11">'[7]Planilha PROJETISTA'!#REF!</definedName>
    <definedName name="SG_05_11_1" localSheetId="5">[17]RESUMO!#REF!</definedName>
    <definedName name="SG_05_11_1">[17]RESUMO!#REF!</definedName>
    <definedName name="SG_05_12_1" localSheetId="5">[17]RESUMO!#REF!</definedName>
    <definedName name="SG_05_12_1">[17]RESUMO!#REF!</definedName>
    <definedName name="SG_05_13_1" localSheetId="5">[17]RESUMO!#REF!</definedName>
    <definedName name="SG_05_13_1">[17]RESUMO!#REF!</definedName>
    <definedName name="SG_05_14" localSheetId="5">'[7]Planilha PROJETISTA'!#REF!</definedName>
    <definedName name="SG_05_14">'[7]Planilha PROJETISTA'!#REF!</definedName>
    <definedName name="SG_05_14_1" localSheetId="5">[17]RESUMO!#REF!</definedName>
    <definedName name="SG_05_14_1">[17]RESUMO!#REF!</definedName>
    <definedName name="SG_05_15" localSheetId="5">'[7]Planilha PROJETISTA'!#REF!</definedName>
    <definedName name="SG_05_15">'[7]Planilha PROJETISTA'!#REF!</definedName>
    <definedName name="SG_05_15_1" localSheetId="5">[17]RESUMO!#REF!</definedName>
    <definedName name="SG_05_15_1">[17]RESUMO!#REF!</definedName>
    <definedName name="SG_05_16" localSheetId="5">'[7]Planilha PROJETISTA'!#REF!</definedName>
    <definedName name="SG_05_16">'[7]Planilha PROJETISTA'!#REF!</definedName>
    <definedName name="SG_05_16_1" localSheetId="5">[17]RESUMO!#REF!</definedName>
    <definedName name="SG_05_16_1">[17]RESUMO!#REF!</definedName>
    <definedName name="SG_05_17" localSheetId="5">'[7]Planilha PROJETISTA'!#REF!</definedName>
    <definedName name="SG_05_17">'[7]Planilha PROJETISTA'!#REF!</definedName>
    <definedName name="SG_05_17_1" localSheetId="5">[17]RESUMO!#REF!</definedName>
    <definedName name="SG_05_17_1">[17]RESUMO!#REF!</definedName>
    <definedName name="SG_05_18" localSheetId="5">'[7]Planilha PROJETISTA'!#REF!</definedName>
    <definedName name="SG_05_18">'[7]Planilha PROJETISTA'!#REF!</definedName>
    <definedName name="SG_05_18_1" localSheetId="5">[17]RESUMO!#REF!</definedName>
    <definedName name="SG_05_18_1">[17]RESUMO!#REF!</definedName>
    <definedName name="SG_05_19" localSheetId="5">'[7]Planilha PROJETISTA'!#REF!</definedName>
    <definedName name="SG_05_19">'[7]Planilha PROJETISTA'!#REF!</definedName>
    <definedName name="SG_05_19_1" localSheetId="5">[17]RESUMO!#REF!</definedName>
    <definedName name="SG_05_19_1">[17]RESUMO!#REF!</definedName>
    <definedName name="SG_05_20" localSheetId="5">'[7]Planilha PROJETISTA'!#REF!</definedName>
    <definedName name="SG_05_20">'[7]Planilha PROJETISTA'!#REF!</definedName>
    <definedName name="SG_05_20_1" localSheetId="5">[17]RESUMO!#REF!</definedName>
    <definedName name="SG_05_20_1">[17]RESUMO!#REF!</definedName>
    <definedName name="SG_06_01_1" localSheetId="5">[17]RESUMO!#REF!</definedName>
    <definedName name="SG_06_01_1">[17]RESUMO!#REF!</definedName>
    <definedName name="SG_06_02_1" localSheetId="5">[17]RESUMO!#REF!</definedName>
    <definedName name="SG_06_02_1">[17]RESUMO!#REF!</definedName>
    <definedName name="SG_06_03_1" localSheetId="5">[17]RESUMO!#REF!</definedName>
    <definedName name="SG_06_03_1">[17]RESUMO!#REF!</definedName>
    <definedName name="SG_06_04" localSheetId="5">'[7]Planilha PROJETISTA'!#REF!</definedName>
    <definedName name="SG_06_04">'[7]Planilha PROJETISTA'!#REF!</definedName>
    <definedName name="SG_06_04_1" localSheetId="5">[17]RESUMO!#REF!</definedName>
    <definedName name="SG_06_04_1">[17]RESUMO!#REF!</definedName>
    <definedName name="SG_06_05" localSheetId="5">'[7]Planilha PROJETISTA'!#REF!</definedName>
    <definedName name="SG_06_05">'[7]Planilha PROJETISTA'!#REF!</definedName>
    <definedName name="SG_06_05_1" localSheetId="5">[17]RESUMO!#REF!</definedName>
    <definedName name="SG_06_05_1">[17]RESUMO!#REF!</definedName>
    <definedName name="SG_06_06" localSheetId="5">'[7]Planilha PROJETISTA'!#REF!</definedName>
    <definedName name="SG_06_06">'[7]Planilha PROJETISTA'!#REF!</definedName>
    <definedName name="SG_06_06_1" localSheetId="5">[17]RESUMO!#REF!</definedName>
    <definedName name="SG_06_06_1">[17]RESUMO!#REF!</definedName>
    <definedName name="SG_06_07" localSheetId="5">'[7]Planilha PROJETISTA'!#REF!</definedName>
    <definedName name="SG_06_07">'[7]Planilha PROJETISTA'!#REF!</definedName>
    <definedName name="SG_06_07_1" localSheetId="5">[17]RESUMO!#REF!</definedName>
    <definedName name="SG_06_07_1">[17]RESUMO!#REF!</definedName>
    <definedName name="SG_06_08" localSheetId="5">'[7]Planilha PROJETISTA'!#REF!</definedName>
    <definedName name="SG_06_08">'[7]Planilha PROJETISTA'!#REF!</definedName>
    <definedName name="SG_06_08_1" localSheetId="5">[17]RESUMO!#REF!</definedName>
    <definedName name="SG_06_08_1">[17]RESUMO!#REF!</definedName>
    <definedName name="SG_06_09" localSheetId="5">'[7]Planilha PROJETISTA'!#REF!</definedName>
    <definedName name="SG_06_09">'[7]Planilha PROJETISTA'!#REF!</definedName>
    <definedName name="SG_06_09_1" localSheetId="5">[17]RESUMO!#REF!</definedName>
    <definedName name="SG_06_09_1">[17]RESUMO!#REF!</definedName>
    <definedName name="SG_06_10" localSheetId="5">'[7]Planilha PROJETISTA'!#REF!</definedName>
    <definedName name="SG_06_10">'[7]Planilha PROJETISTA'!#REF!</definedName>
    <definedName name="SG_06_10_1" localSheetId="5">[17]RESUMO!#REF!</definedName>
    <definedName name="SG_06_10_1">[17]RESUMO!#REF!</definedName>
    <definedName name="SG_06_11" localSheetId="5">'[7]Planilha PROJETISTA'!#REF!</definedName>
    <definedName name="SG_06_11">'[7]Planilha PROJETISTA'!#REF!</definedName>
    <definedName name="SG_06_11_1" localSheetId="5">[17]RESUMO!#REF!</definedName>
    <definedName name="SG_06_11_1">[17]RESUMO!#REF!</definedName>
    <definedName name="SG_06_12" localSheetId="5">'[7]Planilha PROJETISTA'!#REF!</definedName>
    <definedName name="SG_06_12">'[7]Planilha PROJETISTA'!#REF!</definedName>
    <definedName name="SG_06_12_1" localSheetId="5">[17]RESUMO!#REF!</definedName>
    <definedName name="SG_06_12_1">[17]RESUMO!#REF!</definedName>
    <definedName name="SG_06_13" localSheetId="5">'[7]Planilha PROJETISTA'!#REF!</definedName>
    <definedName name="SG_06_13">'[7]Planilha PROJETISTA'!#REF!</definedName>
    <definedName name="SG_06_13_1" localSheetId="5">[17]RESUMO!#REF!</definedName>
    <definedName name="SG_06_13_1">[17]RESUMO!#REF!</definedName>
    <definedName name="SG_06_14" localSheetId="5">'[7]Planilha PROJETISTA'!#REF!</definedName>
    <definedName name="SG_06_14">'[7]Planilha PROJETISTA'!#REF!</definedName>
    <definedName name="SG_06_14_1" localSheetId="5">[17]RESUMO!#REF!</definedName>
    <definedName name="SG_06_14_1">[17]RESUMO!#REF!</definedName>
    <definedName name="SG_06_15" localSheetId="5">'[7]Planilha PROJETISTA'!#REF!</definedName>
    <definedName name="SG_06_15">'[7]Planilha PROJETISTA'!#REF!</definedName>
    <definedName name="SG_06_15_1" localSheetId="5">[17]RESUMO!#REF!</definedName>
    <definedName name="SG_06_15_1">[17]RESUMO!#REF!</definedName>
    <definedName name="SG_06_16" localSheetId="5">'[7]Planilha PROJETISTA'!#REF!</definedName>
    <definedName name="SG_06_16">'[7]Planilha PROJETISTA'!#REF!</definedName>
    <definedName name="SG_06_16_1" localSheetId="5">[17]RESUMO!#REF!</definedName>
    <definedName name="SG_06_16_1">[17]RESUMO!#REF!</definedName>
    <definedName name="SG_06_17" localSheetId="5">'[7]Planilha PROJETISTA'!#REF!</definedName>
    <definedName name="SG_06_17">'[7]Planilha PROJETISTA'!#REF!</definedName>
    <definedName name="SG_06_17_1" localSheetId="5">[17]RESUMO!#REF!</definedName>
    <definedName name="SG_06_17_1">[17]RESUMO!#REF!</definedName>
    <definedName name="SG_06_18" localSheetId="5">'[7]Planilha PROJETISTA'!#REF!</definedName>
    <definedName name="SG_06_18">'[7]Planilha PROJETISTA'!#REF!</definedName>
    <definedName name="SG_06_18_1" localSheetId="5">[17]RESUMO!#REF!</definedName>
    <definedName name="SG_06_18_1">[17]RESUMO!#REF!</definedName>
    <definedName name="SG_06_19" localSheetId="5">'[7]Planilha PROJETISTA'!#REF!</definedName>
    <definedName name="SG_06_19">'[7]Planilha PROJETISTA'!#REF!</definedName>
    <definedName name="SG_06_19_1" localSheetId="5">[17]RESUMO!#REF!</definedName>
    <definedName name="SG_06_19_1">[17]RESUMO!#REF!</definedName>
    <definedName name="SG_06_20" localSheetId="5">'[7]Planilha PROJETISTA'!#REF!</definedName>
    <definedName name="SG_06_20">'[7]Planilha PROJETISTA'!#REF!</definedName>
    <definedName name="SG_06_20_1" localSheetId="5">[17]RESUMO!#REF!</definedName>
    <definedName name="SG_06_20_1">[17]RESUMO!#REF!</definedName>
    <definedName name="SG_07_01_1" localSheetId="5">[17]RESUMO!#REF!</definedName>
    <definedName name="SG_07_01_1">[17]RESUMO!#REF!</definedName>
    <definedName name="SG_07_02" localSheetId="5">'[7]Planilha PROJETISTA'!#REF!</definedName>
    <definedName name="SG_07_02">'[7]Planilha PROJETISTA'!#REF!</definedName>
    <definedName name="SG_07_02_1" localSheetId="5">[17]RESUMO!#REF!</definedName>
    <definedName name="SG_07_02_1">[17]RESUMO!#REF!</definedName>
    <definedName name="SG_07_03" localSheetId="5">'[7]Planilha PROJETISTA'!#REF!</definedName>
    <definedName name="SG_07_03">'[7]Planilha PROJETISTA'!#REF!</definedName>
    <definedName name="SG_07_03_1" localSheetId="5">[17]RESUMO!#REF!</definedName>
    <definedName name="SG_07_03_1">[17]RESUMO!#REF!</definedName>
    <definedName name="SG_07_04" localSheetId="5">'[7]Planilha PROJETISTA'!#REF!</definedName>
    <definedName name="SG_07_04">'[7]Planilha PROJETISTA'!#REF!</definedName>
    <definedName name="SG_07_04_1" localSheetId="5">[17]RESUMO!#REF!</definedName>
    <definedName name="SG_07_04_1">[17]RESUMO!#REF!</definedName>
    <definedName name="SG_07_05" localSheetId="5">'[7]Planilha PROJETISTA'!#REF!</definedName>
    <definedName name="SG_07_05">'[7]Planilha PROJETISTA'!#REF!</definedName>
    <definedName name="SG_07_05_1" localSheetId="5">[17]RESUMO!#REF!</definedName>
    <definedName name="SG_07_05_1">[17]RESUMO!#REF!</definedName>
    <definedName name="SG_07_06" localSheetId="5">'[7]Planilha PROJETISTA'!#REF!</definedName>
    <definedName name="SG_07_06">'[7]Planilha PROJETISTA'!#REF!</definedName>
    <definedName name="SG_07_06_1" localSheetId="5">[17]RESUMO!#REF!</definedName>
    <definedName name="SG_07_06_1">[17]RESUMO!#REF!</definedName>
    <definedName name="SG_07_07" localSheetId="5">'[7]Planilha PROJETISTA'!#REF!</definedName>
    <definedName name="SG_07_07">'[7]Planilha PROJETISTA'!#REF!</definedName>
    <definedName name="SG_07_07_1" localSheetId="5">[17]RESUMO!#REF!</definedName>
    <definedName name="SG_07_07_1">[17]RESUMO!#REF!</definedName>
    <definedName name="SG_07_08" localSheetId="5">'[7]Planilha PROJETISTA'!#REF!</definedName>
    <definedName name="SG_07_08">'[7]Planilha PROJETISTA'!#REF!</definedName>
    <definedName name="SG_07_08_1" localSheetId="5">[17]RESUMO!#REF!</definedName>
    <definedName name="SG_07_08_1">[17]RESUMO!#REF!</definedName>
    <definedName name="SG_07_09" localSheetId="5">'[7]Planilha PROJETISTA'!#REF!</definedName>
    <definedName name="SG_07_09">'[7]Planilha PROJETISTA'!#REF!</definedName>
    <definedName name="SG_07_09_1" localSheetId="5">[17]RESUMO!#REF!</definedName>
    <definedName name="SG_07_09_1">[17]RESUMO!#REF!</definedName>
    <definedName name="SG_07_10" localSheetId="5">'[7]Planilha PROJETISTA'!#REF!</definedName>
    <definedName name="SG_07_10">'[7]Planilha PROJETISTA'!#REF!</definedName>
    <definedName name="SG_07_10_1" localSheetId="5">[17]RESUMO!#REF!</definedName>
    <definedName name="SG_07_10_1">[17]RESUMO!#REF!</definedName>
    <definedName name="SG_07_11" localSheetId="5">'[7]Planilha PROJETISTA'!#REF!</definedName>
    <definedName name="SG_07_11">'[7]Planilha PROJETISTA'!#REF!</definedName>
    <definedName name="SG_07_11_1" localSheetId="5">[17]RESUMO!#REF!</definedName>
    <definedName name="SG_07_11_1">[17]RESUMO!#REF!</definedName>
    <definedName name="SG_07_12" localSheetId="5">'[7]Planilha PROJETISTA'!#REF!</definedName>
    <definedName name="SG_07_12">'[7]Planilha PROJETISTA'!#REF!</definedName>
    <definedName name="SG_07_12_1" localSheetId="5">[17]RESUMO!#REF!</definedName>
    <definedName name="SG_07_12_1">[17]RESUMO!#REF!</definedName>
    <definedName name="SG_07_13" localSheetId="5">'[7]Planilha PROJETISTA'!#REF!</definedName>
    <definedName name="SG_07_13">'[7]Planilha PROJETISTA'!#REF!</definedName>
    <definedName name="SG_07_13_1" localSheetId="5">[17]RESUMO!#REF!</definedName>
    <definedName name="SG_07_13_1">[17]RESUMO!#REF!</definedName>
    <definedName name="SG_07_14" localSheetId="5">'[7]Planilha PROJETISTA'!#REF!</definedName>
    <definedName name="SG_07_14">'[7]Planilha PROJETISTA'!#REF!</definedName>
    <definedName name="SG_07_14_1" localSheetId="5">[17]RESUMO!#REF!</definedName>
    <definedName name="SG_07_14_1">[17]RESUMO!#REF!</definedName>
    <definedName name="SG_07_15" localSheetId="5">'[7]Planilha PROJETISTA'!#REF!</definedName>
    <definedName name="SG_07_15">'[7]Planilha PROJETISTA'!#REF!</definedName>
    <definedName name="SG_07_15_1" localSheetId="5">[17]RESUMO!#REF!</definedName>
    <definedName name="SG_07_15_1">[17]RESUMO!#REF!</definedName>
    <definedName name="SG_07_16" localSheetId="5">'[7]Planilha PROJETISTA'!#REF!</definedName>
    <definedName name="SG_07_16">'[7]Planilha PROJETISTA'!#REF!</definedName>
    <definedName name="SG_07_16_1" localSheetId="5">[17]RESUMO!#REF!</definedName>
    <definedName name="SG_07_16_1">[17]RESUMO!#REF!</definedName>
    <definedName name="SG_07_17" localSheetId="5">'[7]Planilha PROJETISTA'!#REF!</definedName>
    <definedName name="SG_07_17">'[7]Planilha PROJETISTA'!#REF!</definedName>
    <definedName name="SG_07_17_1" localSheetId="5">[17]RESUMO!#REF!</definedName>
    <definedName name="SG_07_17_1">[17]RESUMO!#REF!</definedName>
    <definedName name="SG_07_18" localSheetId="5">'[7]Planilha PROJETISTA'!#REF!</definedName>
    <definedName name="SG_07_18">'[7]Planilha PROJETISTA'!#REF!</definedName>
    <definedName name="SG_07_18_1" localSheetId="5">[17]RESUMO!#REF!</definedName>
    <definedName name="SG_07_18_1">[17]RESUMO!#REF!</definedName>
    <definedName name="SG_07_19" localSheetId="5">'[7]Planilha PROJETISTA'!#REF!</definedName>
    <definedName name="SG_07_19">'[7]Planilha PROJETISTA'!#REF!</definedName>
    <definedName name="SG_07_19_1" localSheetId="5">[17]RESUMO!#REF!</definedName>
    <definedName name="SG_07_19_1">[17]RESUMO!#REF!</definedName>
    <definedName name="SG_07_20" localSheetId="5">'[7]Planilha PROJETISTA'!#REF!</definedName>
    <definedName name="SG_07_20">'[7]Planilha PROJETISTA'!#REF!</definedName>
    <definedName name="SG_07_20_1" localSheetId="5">[17]RESUMO!#REF!</definedName>
    <definedName name="SG_07_20_1">[17]RESUMO!#REF!</definedName>
    <definedName name="SG_08_01_1" localSheetId="5">[17]RESUMO!#REF!</definedName>
    <definedName name="SG_08_01_1">[17]RESUMO!#REF!</definedName>
    <definedName name="SG_08_02" localSheetId="5">'[7]Planilha PROJETISTA'!#REF!</definedName>
    <definedName name="SG_08_02">'[7]Planilha PROJETISTA'!#REF!</definedName>
    <definedName name="SG_08_02_1" localSheetId="5">[17]RESUMO!#REF!</definedName>
    <definedName name="SG_08_02_1">[17]RESUMO!#REF!</definedName>
    <definedName name="SG_08_03" localSheetId="5">'[7]Planilha PROJETISTA'!#REF!</definedName>
    <definedName name="SG_08_03">'[7]Planilha PROJETISTA'!#REF!</definedName>
    <definedName name="SG_08_03_1" localSheetId="5">[17]RESUMO!#REF!</definedName>
    <definedName name="SG_08_03_1">[17]RESUMO!#REF!</definedName>
    <definedName name="SG_08_04" localSheetId="5">'[7]Planilha PROJETISTA'!#REF!</definedName>
    <definedName name="SG_08_04">'[7]Planilha PROJETISTA'!#REF!</definedName>
    <definedName name="SG_08_04_1" localSheetId="5">[17]RESUMO!#REF!</definedName>
    <definedName name="SG_08_04_1">[17]RESUMO!#REF!</definedName>
    <definedName name="SG_08_05" localSheetId="5">'[7]Planilha PROJETISTA'!#REF!</definedName>
    <definedName name="SG_08_05">'[7]Planilha PROJETISTA'!#REF!</definedName>
    <definedName name="SG_08_05_1" localSheetId="5">[17]RESUMO!#REF!</definedName>
    <definedName name="SG_08_05_1">[17]RESUMO!#REF!</definedName>
    <definedName name="SG_08_06" localSheetId="5">'[7]Planilha PROJETISTA'!#REF!</definedName>
    <definedName name="SG_08_06">'[7]Planilha PROJETISTA'!#REF!</definedName>
    <definedName name="SG_08_06_1" localSheetId="5">[17]RESUMO!#REF!</definedName>
    <definedName name="SG_08_06_1">[17]RESUMO!#REF!</definedName>
    <definedName name="SG_08_07" localSheetId="5">'[7]Planilha PROJETISTA'!#REF!</definedName>
    <definedName name="SG_08_07">'[7]Planilha PROJETISTA'!#REF!</definedName>
    <definedName name="SG_08_07_1" localSheetId="5">[17]RESUMO!#REF!</definedName>
    <definedName name="SG_08_07_1">[17]RESUMO!#REF!</definedName>
    <definedName name="SG_08_08" localSheetId="5">'[7]Planilha PROJETISTA'!#REF!</definedName>
    <definedName name="SG_08_08">'[7]Planilha PROJETISTA'!#REF!</definedName>
    <definedName name="SG_08_08_1" localSheetId="5">[17]RESUMO!#REF!</definedName>
    <definedName name="SG_08_08_1">[17]RESUMO!#REF!</definedName>
    <definedName name="SG_08_09" localSheetId="5">'[7]Planilha PROJETISTA'!#REF!</definedName>
    <definedName name="SG_08_09">'[7]Planilha PROJETISTA'!#REF!</definedName>
    <definedName name="SG_08_09_1" localSheetId="5">[17]RESUMO!#REF!</definedName>
    <definedName name="SG_08_09_1">[17]RESUMO!#REF!</definedName>
    <definedName name="SG_08_10" localSheetId="5">'[7]Planilha PROJETISTA'!#REF!</definedName>
    <definedName name="SG_08_10">'[7]Planilha PROJETISTA'!#REF!</definedName>
    <definedName name="SG_08_10_1" localSheetId="5">[17]RESUMO!#REF!</definedName>
    <definedName name="SG_08_10_1">[17]RESUMO!#REF!</definedName>
    <definedName name="SG_08_11" localSheetId="5">'[7]Planilha PROJETISTA'!#REF!</definedName>
    <definedName name="SG_08_11">'[7]Planilha PROJETISTA'!#REF!</definedName>
    <definedName name="SG_08_11_1" localSheetId="5">[17]RESUMO!#REF!</definedName>
    <definedName name="SG_08_11_1">[17]RESUMO!#REF!</definedName>
    <definedName name="SG_08_12" localSheetId="5">'[7]Planilha PROJETISTA'!#REF!</definedName>
    <definedName name="SG_08_12">'[7]Planilha PROJETISTA'!#REF!</definedName>
    <definedName name="SG_08_12_1" localSheetId="5">[17]RESUMO!#REF!</definedName>
    <definedName name="SG_08_12_1">[17]RESUMO!#REF!</definedName>
    <definedName name="SG_08_13" localSheetId="5">'[7]Planilha PROJETISTA'!#REF!</definedName>
    <definedName name="SG_08_13">'[7]Planilha PROJETISTA'!#REF!</definedName>
    <definedName name="SG_08_13_1" localSheetId="5">[17]RESUMO!#REF!</definedName>
    <definedName name="SG_08_13_1">[17]RESUMO!#REF!</definedName>
    <definedName name="SG_08_14" localSheetId="5">'[7]Planilha PROJETISTA'!#REF!</definedName>
    <definedName name="SG_08_14">'[7]Planilha PROJETISTA'!#REF!</definedName>
    <definedName name="SG_08_14_1" localSheetId="5">[17]RESUMO!#REF!</definedName>
    <definedName name="SG_08_14_1">[17]RESUMO!#REF!</definedName>
    <definedName name="SG_08_15" localSheetId="5">'[7]Planilha PROJETISTA'!#REF!</definedName>
    <definedName name="SG_08_15">'[7]Planilha PROJETISTA'!#REF!</definedName>
    <definedName name="SG_08_15_1" localSheetId="5">[17]RESUMO!#REF!</definedName>
    <definedName name="SG_08_15_1">[17]RESUMO!#REF!</definedName>
    <definedName name="SG_08_16" localSheetId="5">'[7]Planilha PROJETISTA'!#REF!</definedName>
    <definedName name="SG_08_16">'[7]Planilha PROJETISTA'!#REF!</definedName>
    <definedName name="SG_08_16_1" localSheetId="5">[17]RESUMO!#REF!</definedName>
    <definedName name="SG_08_16_1">[17]RESUMO!#REF!</definedName>
    <definedName name="SG_08_17" localSheetId="5">'[7]Planilha PROJETISTA'!#REF!</definedName>
    <definedName name="SG_08_17">'[7]Planilha PROJETISTA'!#REF!</definedName>
    <definedName name="SG_08_17_1" localSheetId="5">[17]RESUMO!#REF!</definedName>
    <definedName name="SG_08_17_1">[17]RESUMO!#REF!</definedName>
    <definedName name="SG_08_18" localSheetId="5">'[7]Planilha PROJETISTA'!#REF!</definedName>
    <definedName name="SG_08_18">'[7]Planilha PROJETISTA'!#REF!</definedName>
    <definedName name="SG_08_18_1" localSheetId="5">[17]RESUMO!#REF!</definedName>
    <definedName name="SG_08_18_1">[17]RESUMO!#REF!</definedName>
    <definedName name="SG_08_19" localSheetId="5">'[7]Planilha PROJETISTA'!#REF!</definedName>
    <definedName name="SG_08_19">'[7]Planilha PROJETISTA'!#REF!</definedName>
    <definedName name="SG_08_19_1" localSheetId="5">[17]RESUMO!#REF!</definedName>
    <definedName name="SG_08_19_1">[17]RESUMO!#REF!</definedName>
    <definedName name="SG_08_20" localSheetId="5">'[7]Planilha PROJETISTA'!#REF!</definedName>
    <definedName name="SG_08_20">'[7]Planilha PROJETISTA'!#REF!</definedName>
    <definedName name="SG_08_20_1" localSheetId="5">[17]RESUMO!#REF!</definedName>
    <definedName name="SG_08_20_1">[17]RESUMO!#REF!</definedName>
    <definedName name="SG_09_01_1" localSheetId="5">[17]RESUMO!#REF!</definedName>
    <definedName name="SG_09_01_1">[17]RESUMO!#REF!</definedName>
    <definedName name="SG_09_02_1" localSheetId="5">[17]RESUMO!#REF!</definedName>
    <definedName name="SG_09_02_1">[17]RESUMO!#REF!</definedName>
    <definedName name="SG_09_03" localSheetId="5">'[7]Planilha PROJETISTA'!#REF!</definedName>
    <definedName name="SG_09_03">'[7]Planilha PROJETISTA'!#REF!</definedName>
    <definedName name="SG_09_03_1" localSheetId="5">[17]RESUMO!#REF!</definedName>
    <definedName name="SG_09_03_1">[17]RESUMO!#REF!</definedName>
    <definedName name="SG_09_04" localSheetId="5">'[7]Planilha PROJETISTA'!#REF!</definedName>
    <definedName name="SG_09_04">'[7]Planilha PROJETISTA'!#REF!</definedName>
    <definedName name="SG_09_04_1" localSheetId="5">[17]RESUMO!#REF!</definedName>
    <definedName name="SG_09_04_1">[17]RESUMO!#REF!</definedName>
    <definedName name="SG_09_05" localSheetId="5">'[7]Planilha PROJETISTA'!#REF!</definedName>
    <definedName name="SG_09_05">'[7]Planilha PROJETISTA'!#REF!</definedName>
    <definedName name="SG_09_05_1" localSheetId="5">[17]RESUMO!#REF!</definedName>
    <definedName name="SG_09_05_1">[17]RESUMO!#REF!</definedName>
    <definedName name="SG_09_06" localSheetId="5">'[7]Planilha PROJETISTA'!#REF!</definedName>
    <definedName name="SG_09_06">'[7]Planilha PROJETISTA'!#REF!</definedName>
    <definedName name="SG_09_06_1" localSheetId="5">[17]RESUMO!#REF!</definedName>
    <definedName name="SG_09_06_1">[17]RESUMO!#REF!</definedName>
    <definedName name="SG_09_07" localSheetId="5">'[7]Planilha PROJETISTA'!#REF!</definedName>
    <definedName name="SG_09_07">'[7]Planilha PROJETISTA'!#REF!</definedName>
    <definedName name="SG_09_07_1" localSheetId="5">[17]RESUMO!#REF!</definedName>
    <definedName name="SG_09_07_1">[17]RESUMO!#REF!</definedName>
    <definedName name="SG_09_08" localSheetId="5">'[7]Planilha PROJETISTA'!#REF!</definedName>
    <definedName name="SG_09_08">'[7]Planilha PROJETISTA'!#REF!</definedName>
    <definedName name="SG_09_08_1" localSheetId="5">[17]RESUMO!#REF!</definedName>
    <definedName name="SG_09_08_1">[17]RESUMO!#REF!</definedName>
    <definedName name="SG_09_09" localSheetId="5">'[7]Planilha PROJETISTA'!#REF!</definedName>
    <definedName name="SG_09_09">'[7]Planilha PROJETISTA'!#REF!</definedName>
    <definedName name="SG_09_09_1" localSheetId="5">[17]RESUMO!#REF!</definedName>
    <definedName name="SG_09_09_1">[17]RESUMO!#REF!</definedName>
    <definedName name="SG_09_10" localSheetId="5">'[7]Planilha PROJETISTA'!#REF!</definedName>
    <definedName name="SG_09_10">'[7]Planilha PROJETISTA'!#REF!</definedName>
    <definedName name="SG_09_10_1" localSheetId="5">[17]RESUMO!#REF!</definedName>
    <definedName name="SG_09_10_1">[17]RESUMO!#REF!</definedName>
    <definedName name="SG_09_11" localSheetId="5">'[7]Planilha PROJETISTA'!#REF!</definedName>
    <definedName name="SG_09_11">'[7]Planilha PROJETISTA'!#REF!</definedName>
    <definedName name="SG_09_11_1" localSheetId="5">[17]RESUMO!#REF!</definedName>
    <definedName name="SG_09_11_1">[17]RESUMO!#REF!</definedName>
    <definedName name="SG_09_12" localSheetId="5">'[7]Planilha PROJETISTA'!#REF!</definedName>
    <definedName name="SG_09_12">'[7]Planilha PROJETISTA'!#REF!</definedName>
    <definedName name="SG_09_12_1" localSheetId="5">[17]RESUMO!#REF!</definedName>
    <definedName name="SG_09_12_1">[17]RESUMO!#REF!</definedName>
    <definedName name="SG_09_13" localSheetId="5">'[7]Planilha PROJETISTA'!#REF!</definedName>
    <definedName name="SG_09_13">'[7]Planilha PROJETISTA'!#REF!</definedName>
    <definedName name="SG_09_13_1" localSheetId="5">[17]RESUMO!#REF!</definedName>
    <definedName name="SG_09_13_1">[17]RESUMO!#REF!</definedName>
    <definedName name="SG_09_14" localSheetId="5">'[7]Planilha PROJETISTA'!#REF!</definedName>
    <definedName name="SG_09_14">'[7]Planilha PROJETISTA'!#REF!</definedName>
    <definedName name="SG_09_14_1" localSheetId="5">[17]RESUMO!#REF!</definedName>
    <definedName name="SG_09_14_1">[17]RESUMO!#REF!</definedName>
    <definedName name="SG_09_15" localSheetId="5">'[7]Planilha PROJETISTA'!#REF!</definedName>
    <definedName name="SG_09_15">'[7]Planilha PROJETISTA'!#REF!</definedName>
    <definedName name="SG_09_15_1" localSheetId="5">[17]RESUMO!#REF!</definedName>
    <definedName name="SG_09_15_1">[17]RESUMO!#REF!</definedName>
    <definedName name="SG_09_16" localSheetId="5">'[7]Planilha PROJETISTA'!#REF!</definedName>
    <definedName name="SG_09_16">'[7]Planilha PROJETISTA'!#REF!</definedName>
    <definedName name="SG_09_16_1" localSheetId="5">[17]RESUMO!#REF!</definedName>
    <definedName name="SG_09_16_1">[17]RESUMO!#REF!</definedName>
    <definedName name="SG_09_17" localSheetId="5">'[7]Planilha PROJETISTA'!#REF!</definedName>
    <definedName name="SG_09_17">'[7]Planilha PROJETISTA'!#REF!</definedName>
    <definedName name="SG_09_17_1" localSheetId="5">[17]RESUMO!#REF!</definedName>
    <definedName name="SG_09_17_1">[17]RESUMO!#REF!</definedName>
    <definedName name="SG_09_18" localSheetId="5">'[7]Planilha PROJETISTA'!#REF!</definedName>
    <definedName name="SG_09_18">'[7]Planilha PROJETISTA'!#REF!</definedName>
    <definedName name="SG_09_18_1" localSheetId="5">[17]RESUMO!#REF!</definedName>
    <definedName name="SG_09_18_1">[17]RESUMO!#REF!</definedName>
    <definedName name="SG_09_19" localSheetId="5">'[7]Planilha PROJETISTA'!#REF!</definedName>
    <definedName name="SG_09_19">'[7]Planilha PROJETISTA'!#REF!</definedName>
    <definedName name="SG_09_19_1" localSheetId="5">[17]RESUMO!#REF!</definedName>
    <definedName name="SG_09_19_1">[17]RESUMO!#REF!</definedName>
    <definedName name="SG_09_20" localSheetId="5">'[7]Planilha PROJETISTA'!#REF!</definedName>
    <definedName name="SG_09_20">'[7]Planilha PROJETISTA'!#REF!</definedName>
    <definedName name="SG_09_20_1" localSheetId="5">[17]RESUMO!#REF!</definedName>
    <definedName name="SG_09_20_1">[17]RESUMO!#REF!</definedName>
    <definedName name="SG_10_01_1" localSheetId="5">[17]RESUMO!#REF!</definedName>
    <definedName name="SG_10_01_1">[17]RESUMO!#REF!</definedName>
    <definedName name="SG_10_02" localSheetId="5">'[7]Planilha PROJETISTA'!#REF!</definedName>
    <definedName name="SG_10_02">'[7]Planilha PROJETISTA'!#REF!</definedName>
    <definedName name="SG_10_02_1" localSheetId="5">[17]RESUMO!#REF!</definedName>
    <definedName name="SG_10_02_1">[17]RESUMO!#REF!</definedName>
    <definedName name="SG_10_03" localSheetId="5">'[7]Planilha PROJETISTA'!#REF!</definedName>
    <definedName name="SG_10_03">'[7]Planilha PROJETISTA'!#REF!</definedName>
    <definedName name="SG_10_03_1" localSheetId="5">[17]RESUMO!#REF!</definedName>
    <definedName name="SG_10_03_1">[17]RESUMO!#REF!</definedName>
    <definedName name="SG_10_04" localSheetId="5">'[7]Planilha PROJETISTA'!#REF!</definedName>
    <definedName name="SG_10_04">'[7]Planilha PROJETISTA'!#REF!</definedName>
    <definedName name="SG_10_04_1" localSheetId="5">[17]RESUMO!#REF!</definedName>
    <definedName name="SG_10_04_1">[17]RESUMO!#REF!</definedName>
    <definedName name="SG_10_05" localSheetId="5">'[7]Planilha PROJETISTA'!#REF!</definedName>
    <definedName name="SG_10_05">'[7]Planilha PROJETISTA'!#REF!</definedName>
    <definedName name="SG_10_05_1" localSheetId="5">[17]RESUMO!#REF!</definedName>
    <definedName name="SG_10_05_1">[17]RESUMO!#REF!</definedName>
    <definedName name="SG_10_06" localSheetId="5">'[7]Planilha PROJETISTA'!#REF!</definedName>
    <definedName name="SG_10_06">'[7]Planilha PROJETISTA'!#REF!</definedName>
    <definedName name="SG_10_06_1" localSheetId="5">[17]RESUMO!#REF!</definedName>
    <definedName name="SG_10_06_1">[17]RESUMO!#REF!</definedName>
    <definedName name="SG_10_07" localSheetId="5">'[7]Planilha PROJETISTA'!#REF!</definedName>
    <definedName name="SG_10_07">'[7]Planilha PROJETISTA'!#REF!</definedName>
    <definedName name="SG_10_07_1" localSheetId="5">[17]RESUMO!#REF!</definedName>
    <definedName name="SG_10_07_1">[17]RESUMO!#REF!</definedName>
    <definedName name="SG_10_08" localSheetId="5">'[7]Planilha PROJETISTA'!#REF!</definedName>
    <definedName name="SG_10_08">'[7]Planilha PROJETISTA'!#REF!</definedName>
    <definedName name="SG_10_08_1" localSheetId="5">[17]RESUMO!#REF!</definedName>
    <definedName name="SG_10_08_1">[17]RESUMO!#REF!</definedName>
    <definedName name="SG_10_09" localSheetId="5">'[7]Planilha PROJETISTA'!#REF!</definedName>
    <definedName name="SG_10_09">'[7]Planilha PROJETISTA'!#REF!</definedName>
    <definedName name="SG_10_09_1" localSheetId="5">[17]RESUMO!#REF!</definedName>
    <definedName name="SG_10_09_1">[17]RESUMO!#REF!</definedName>
    <definedName name="SG_10_10" localSheetId="5">'[7]Planilha PROJETISTA'!#REF!</definedName>
    <definedName name="SG_10_10">'[7]Planilha PROJETISTA'!#REF!</definedName>
    <definedName name="SG_10_10_1" localSheetId="5">[17]RESUMO!#REF!</definedName>
    <definedName name="SG_10_10_1">[17]RESUMO!#REF!</definedName>
    <definedName name="SG_10_11" localSheetId="5">'[7]Planilha PROJETISTA'!#REF!</definedName>
    <definedName name="SG_10_11">'[7]Planilha PROJETISTA'!#REF!</definedName>
    <definedName name="SG_10_11_1" localSheetId="5">[17]RESUMO!#REF!</definedName>
    <definedName name="SG_10_11_1">[17]RESUMO!#REF!</definedName>
    <definedName name="SG_10_12" localSheetId="5">'[7]Planilha PROJETISTA'!#REF!</definedName>
    <definedName name="SG_10_12">'[7]Planilha PROJETISTA'!#REF!</definedName>
    <definedName name="SG_10_12_1" localSheetId="5">[17]RESUMO!#REF!</definedName>
    <definedName name="SG_10_12_1">[17]RESUMO!#REF!</definedName>
    <definedName name="SG_10_13" localSheetId="5">'[7]Planilha PROJETISTA'!#REF!</definedName>
    <definedName name="SG_10_13">'[7]Planilha PROJETISTA'!#REF!</definedName>
    <definedName name="SG_10_13_1" localSheetId="5">[17]RESUMO!#REF!</definedName>
    <definedName name="SG_10_13_1">[17]RESUMO!#REF!</definedName>
    <definedName name="SG_10_14" localSheetId="5">'[7]Planilha PROJETISTA'!#REF!</definedName>
    <definedName name="SG_10_14">'[7]Planilha PROJETISTA'!#REF!</definedName>
    <definedName name="SG_10_14_1" localSheetId="5">[17]RESUMO!#REF!</definedName>
    <definedName name="SG_10_14_1">[17]RESUMO!#REF!</definedName>
    <definedName name="SG_10_15" localSheetId="5">'[7]Planilha PROJETISTA'!#REF!</definedName>
    <definedName name="SG_10_15">'[7]Planilha PROJETISTA'!#REF!</definedName>
    <definedName name="SG_10_15_1" localSheetId="5">[17]RESUMO!#REF!</definedName>
    <definedName name="SG_10_15_1">[17]RESUMO!#REF!</definedName>
    <definedName name="SG_10_16" localSheetId="5">'[7]Planilha PROJETISTA'!#REF!</definedName>
    <definedName name="SG_10_16">'[7]Planilha PROJETISTA'!#REF!</definedName>
    <definedName name="SG_10_16_1" localSheetId="5">[17]RESUMO!#REF!</definedName>
    <definedName name="SG_10_16_1">[17]RESUMO!#REF!</definedName>
    <definedName name="SG_10_17" localSheetId="5">'[7]Planilha PROJETISTA'!#REF!</definedName>
    <definedName name="SG_10_17">'[7]Planilha PROJETISTA'!#REF!</definedName>
    <definedName name="SG_10_17_1" localSheetId="5">[17]RESUMO!#REF!</definedName>
    <definedName name="SG_10_17_1">[17]RESUMO!#REF!</definedName>
    <definedName name="SG_10_18" localSheetId="5">'[7]Planilha PROJETISTA'!#REF!</definedName>
    <definedName name="SG_10_18">'[7]Planilha PROJETISTA'!#REF!</definedName>
    <definedName name="SG_10_18_1" localSheetId="5">[17]RESUMO!#REF!</definedName>
    <definedName name="SG_10_18_1">[17]RESUMO!#REF!</definedName>
    <definedName name="SG_10_19" localSheetId="5">'[7]Planilha PROJETISTA'!#REF!</definedName>
    <definedName name="SG_10_19">'[7]Planilha PROJETISTA'!#REF!</definedName>
    <definedName name="SG_10_19_1" localSheetId="5">[17]RESUMO!#REF!</definedName>
    <definedName name="SG_10_19_1">[17]RESUMO!#REF!</definedName>
    <definedName name="SG_10_20" localSheetId="5">'[7]Planilha PROJETISTA'!#REF!</definedName>
    <definedName name="SG_10_20">'[7]Planilha PROJETISTA'!#REF!</definedName>
    <definedName name="SG_10_20_1" localSheetId="5">[17]RESUMO!#REF!</definedName>
    <definedName name="SG_10_20_1">[17]RESUMO!#REF!</definedName>
    <definedName name="SG_11_01_1" localSheetId="5">[17]RESUMO!#REF!</definedName>
    <definedName name="SG_11_01_1">[17]RESUMO!#REF!</definedName>
    <definedName name="SG_11_02" localSheetId="5">'[7]Planilha PROJETISTA'!#REF!</definedName>
    <definedName name="SG_11_02">'[7]Planilha PROJETISTA'!#REF!</definedName>
    <definedName name="SG_11_02_1" localSheetId="5">[17]RESUMO!#REF!</definedName>
    <definedName name="SG_11_02_1">[17]RESUMO!#REF!</definedName>
    <definedName name="SG_11_03" localSheetId="5">'[7]Planilha PROJETISTA'!#REF!</definedName>
    <definedName name="SG_11_03">'[7]Planilha PROJETISTA'!#REF!</definedName>
    <definedName name="SG_11_03_1" localSheetId="5">[17]RESUMO!#REF!</definedName>
    <definedName name="SG_11_03_1">[17]RESUMO!#REF!</definedName>
    <definedName name="SG_11_04" localSheetId="5">'[7]Planilha PROJETISTA'!#REF!</definedName>
    <definedName name="SG_11_04">'[7]Planilha PROJETISTA'!#REF!</definedName>
    <definedName name="SG_11_04_1" localSheetId="5">[17]RESUMO!#REF!</definedName>
    <definedName name="SG_11_04_1">[17]RESUMO!#REF!</definedName>
    <definedName name="SG_11_05" localSheetId="5">'[7]Planilha PROJETISTA'!#REF!</definedName>
    <definedName name="SG_11_05">'[7]Planilha PROJETISTA'!#REF!</definedName>
    <definedName name="SG_11_05_1" localSheetId="5">[17]RESUMO!#REF!</definedName>
    <definedName name="SG_11_05_1">[17]RESUMO!#REF!</definedName>
    <definedName name="SG_11_06" localSheetId="5">'[7]Planilha PROJETISTA'!#REF!</definedName>
    <definedName name="SG_11_06">'[7]Planilha PROJETISTA'!#REF!</definedName>
    <definedName name="SG_11_06_1" localSheetId="5">[17]RESUMO!#REF!</definedName>
    <definedName name="SG_11_06_1">[17]RESUMO!#REF!</definedName>
    <definedName name="SG_11_07" localSheetId="5">'[7]Planilha PROJETISTA'!#REF!</definedName>
    <definedName name="SG_11_07">'[7]Planilha PROJETISTA'!#REF!</definedName>
    <definedName name="SG_11_07_1" localSheetId="5">[17]RESUMO!#REF!</definedName>
    <definedName name="SG_11_07_1">[17]RESUMO!#REF!</definedName>
    <definedName name="SG_11_08" localSheetId="5">'[7]Planilha PROJETISTA'!#REF!</definedName>
    <definedName name="SG_11_08">'[7]Planilha PROJETISTA'!#REF!</definedName>
    <definedName name="SG_11_08_1" localSheetId="5">[17]RESUMO!#REF!</definedName>
    <definedName name="SG_11_08_1">[17]RESUMO!#REF!</definedName>
    <definedName name="SG_11_09" localSheetId="5">'[7]Planilha PROJETISTA'!#REF!</definedName>
    <definedName name="SG_11_09">'[7]Planilha PROJETISTA'!#REF!</definedName>
    <definedName name="SG_11_09_1" localSheetId="5">[17]RESUMO!#REF!</definedName>
    <definedName name="SG_11_09_1">[17]RESUMO!#REF!</definedName>
    <definedName name="SG_11_10" localSheetId="5">'[7]Planilha PROJETISTA'!#REF!</definedName>
    <definedName name="SG_11_10">'[7]Planilha PROJETISTA'!#REF!</definedName>
    <definedName name="SG_11_10_1" localSheetId="5">[17]RESUMO!#REF!</definedName>
    <definedName name="SG_11_10_1">[17]RESUMO!#REF!</definedName>
    <definedName name="SG_11_11" localSheetId="5">'[7]Planilha PROJETISTA'!#REF!</definedName>
    <definedName name="SG_11_11">'[7]Planilha PROJETISTA'!#REF!</definedName>
    <definedName name="SG_11_11_1" localSheetId="5">[17]RESUMO!#REF!</definedName>
    <definedName name="SG_11_11_1">[17]RESUMO!#REF!</definedName>
    <definedName name="SG_11_12" localSheetId="5">'[7]Planilha PROJETISTA'!#REF!</definedName>
    <definedName name="SG_11_12">'[7]Planilha PROJETISTA'!#REF!</definedName>
    <definedName name="SG_11_12_1" localSheetId="5">[17]RESUMO!#REF!</definedName>
    <definedName name="SG_11_12_1">[17]RESUMO!#REF!</definedName>
    <definedName name="SG_11_13" localSheetId="5">'[7]Planilha PROJETISTA'!#REF!</definedName>
    <definedName name="SG_11_13">'[7]Planilha PROJETISTA'!#REF!</definedName>
    <definedName name="SG_11_13_1" localSheetId="5">[17]RESUMO!#REF!</definedName>
    <definedName name="SG_11_13_1">[17]RESUMO!#REF!</definedName>
    <definedName name="SG_11_14" localSheetId="5">'[7]Planilha PROJETISTA'!#REF!</definedName>
    <definedName name="SG_11_14">'[7]Planilha PROJETISTA'!#REF!</definedName>
    <definedName name="SG_11_14_1" localSheetId="5">[17]RESUMO!#REF!</definedName>
    <definedName name="SG_11_14_1">[17]RESUMO!#REF!</definedName>
    <definedName name="SG_11_15" localSheetId="5">'[7]Planilha PROJETISTA'!#REF!</definedName>
    <definedName name="SG_11_15">'[7]Planilha PROJETISTA'!#REF!</definedName>
    <definedName name="SG_11_15_1" localSheetId="5">[17]RESUMO!#REF!</definedName>
    <definedName name="SG_11_15_1">[17]RESUMO!#REF!</definedName>
    <definedName name="SG_11_16" localSheetId="5">'[7]Planilha PROJETISTA'!#REF!</definedName>
    <definedName name="SG_11_16">'[7]Planilha PROJETISTA'!#REF!</definedName>
    <definedName name="SG_11_16_1" localSheetId="5">[17]RESUMO!#REF!</definedName>
    <definedName name="SG_11_16_1">[17]RESUMO!#REF!</definedName>
    <definedName name="SG_11_17" localSheetId="5">'[7]Planilha PROJETISTA'!#REF!</definedName>
    <definedName name="SG_11_17">'[7]Planilha PROJETISTA'!#REF!</definedName>
    <definedName name="SG_11_17_1" localSheetId="5">[17]RESUMO!#REF!</definedName>
    <definedName name="SG_11_17_1">[17]RESUMO!#REF!</definedName>
    <definedName name="SG_11_18" localSheetId="5">'[7]Planilha PROJETISTA'!#REF!</definedName>
    <definedName name="SG_11_18">'[7]Planilha PROJETISTA'!#REF!</definedName>
    <definedName name="SG_11_18_1" localSheetId="5">[17]RESUMO!#REF!</definedName>
    <definedName name="SG_11_18_1">[17]RESUMO!#REF!</definedName>
    <definedName name="SG_11_19" localSheetId="5">'[7]Planilha PROJETISTA'!#REF!</definedName>
    <definedName name="SG_11_19">'[7]Planilha PROJETISTA'!#REF!</definedName>
    <definedName name="SG_11_19_1" localSheetId="5">[17]RESUMO!#REF!</definedName>
    <definedName name="SG_11_19_1">[17]RESUMO!#REF!</definedName>
    <definedName name="SG_11_20" localSheetId="5">'[7]Planilha PROJETISTA'!#REF!</definedName>
    <definedName name="SG_11_20">'[7]Planilha PROJETISTA'!#REF!</definedName>
    <definedName name="SG_11_20_1" localSheetId="5">[17]RESUMO!#REF!</definedName>
    <definedName name="SG_11_20_1">[17]RESUMO!#REF!</definedName>
    <definedName name="SG_12_01_1" localSheetId="5">[17]RESUMO!#REF!</definedName>
    <definedName name="SG_12_01_1">[17]RESUMO!#REF!</definedName>
    <definedName name="SG_12_02_1" localSheetId="5">[17]RESUMO!#REF!</definedName>
    <definedName name="SG_12_02_1">[17]RESUMO!#REF!</definedName>
    <definedName name="SG_12_03_1" localSheetId="5">[17]RESUMO!#REF!</definedName>
    <definedName name="SG_12_03_1">[17]RESUMO!#REF!</definedName>
    <definedName name="SG_12_04_1" localSheetId="5">[17]RESUMO!#REF!</definedName>
    <definedName name="SG_12_04_1">[17]RESUMO!#REF!</definedName>
    <definedName name="SG_12_05_1" localSheetId="5">[17]RESUMO!#REF!</definedName>
    <definedName name="SG_12_05_1">[17]RESUMO!#REF!</definedName>
    <definedName name="SG_12_06_1" localSheetId="5">[17]RESUMO!#REF!</definedName>
    <definedName name="SG_12_06_1">[17]RESUMO!#REF!</definedName>
    <definedName name="SG_12_07_1" localSheetId="5">[17]RESUMO!#REF!</definedName>
    <definedName name="SG_12_07_1">[17]RESUMO!#REF!</definedName>
    <definedName name="SG_12_08" localSheetId="5">'[7]Planilha PROJETISTA'!#REF!</definedName>
    <definedName name="SG_12_08">'[7]Planilha PROJETISTA'!#REF!</definedName>
    <definedName name="SG_12_08_1" localSheetId="5">[17]RESUMO!#REF!</definedName>
    <definedName name="SG_12_08_1">[17]RESUMO!#REF!</definedName>
    <definedName name="SG_12_09" localSheetId="5">'[7]Planilha PROJETISTA'!#REF!</definedName>
    <definedName name="SG_12_09">'[7]Planilha PROJETISTA'!#REF!</definedName>
    <definedName name="SG_12_09_1" localSheetId="5">[17]RESUMO!#REF!</definedName>
    <definedName name="SG_12_09_1">[17]RESUMO!#REF!</definedName>
    <definedName name="SG_12_10" localSheetId="5">'[7]Planilha PROJETISTA'!#REF!</definedName>
    <definedName name="SG_12_10">'[7]Planilha PROJETISTA'!#REF!</definedName>
    <definedName name="SG_12_10_1" localSheetId="5">[17]RESUMO!#REF!</definedName>
    <definedName name="SG_12_10_1">[17]RESUMO!#REF!</definedName>
    <definedName name="SG_12_11" localSheetId="5">'[7]Planilha PROJETISTA'!#REF!</definedName>
    <definedName name="SG_12_11">'[7]Planilha PROJETISTA'!#REF!</definedName>
    <definedName name="SG_12_11_1" localSheetId="5">[17]RESUMO!#REF!</definedName>
    <definedName name="SG_12_11_1">[17]RESUMO!#REF!</definedName>
    <definedName name="SG_12_12" localSheetId="5">'[7]Planilha PROJETISTA'!#REF!</definedName>
    <definedName name="SG_12_12">'[7]Planilha PROJETISTA'!#REF!</definedName>
    <definedName name="SG_12_12_1" localSheetId="5">[17]RESUMO!#REF!</definedName>
    <definedName name="SG_12_12_1">[17]RESUMO!#REF!</definedName>
    <definedName name="SG_12_13" localSheetId="5">'[7]Planilha PROJETISTA'!#REF!</definedName>
    <definedName name="SG_12_13">'[7]Planilha PROJETISTA'!#REF!</definedName>
    <definedName name="SG_12_13_1" localSheetId="5">[17]RESUMO!#REF!</definedName>
    <definedName name="SG_12_13_1">[17]RESUMO!#REF!</definedName>
    <definedName name="SG_12_14" localSheetId="5">'[7]Planilha PROJETISTA'!#REF!</definedName>
    <definedName name="SG_12_14">'[7]Planilha PROJETISTA'!#REF!</definedName>
    <definedName name="SG_12_14_1" localSheetId="5">[17]RESUMO!#REF!</definedName>
    <definedName name="SG_12_14_1">[17]RESUMO!#REF!</definedName>
    <definedName name="SG_12_15" localSheetId="5">'[7]Planilha PROJETISTA'!#REF!</definedName>
    <definedName name="SG_12_15">'[7]Planilha PROJETISTA'!#REF!</definedName>
    <definedName name="SG_12_15_1" localSheetId="5">[17]RESUMO!#REF!</definedName>
    <definedName name="SG_12_15_1">[17]RESUMO!#REF!</definedName>
    <definedName name="SG_12_16" localSheetId="5">'[7]Planilha PROJETISTA'!#REF!</definedName>
    <definedName name="SG_12_16">'[7]Planilha PROJETISTA'!#REF!</definedName>
    <definedName name="SG_12_16_1" localSheetId="5">[17]RESUMO!#REF!</definedName>
    <definedName name="SG_12_16_1">[17]RESUMO!#REF!</definedName>
    <definedName name="SG_12_17" localSheetId="5">'[7]Planilha PROJETISTA'!#REF!</definedName>
    <definedName name="SG_12_17">'[7]Planilha PROJETISTA'!#REF!</definedName>
    <definedName name="SG_12_17_1" localSheetId="5">[17]RESUMO!#REF!</definedName>
    <definedName name="SG_12_17_1">[17]RESUMO!#REF!</definedName>
    <definedName name="SG_12_18" localSheetId="5">'[7]Planilha PROJETISTA'!#REF!</definedName>
    <definedName name="SG_12_18">'[7]Planilha PROJETISTA'!#REF!</definedName>
    <definedName name="SG_12_18_1" localSheetId="5">[17]RESUMO!#REF!</definedName>
    <definedName name="SG_12_18_1">[17]RESUMO!#REF!</definedName>
    <definedName name="SG_12_19" localSheetId="5">'[7]Planilha PROJETISTA'!#REF!</definedName>
    <definedName name="SG_12_19">'[7]Planilha PROJETISTA'!#REF!</definedName>
    <definedName name="SG_12_19_1" localSheetId="5">[17]RESUMO!#REF!</definedName>
    <definedName name="SG_12_19_1">[17]RESUMO!#REF!</definedName>
    <definedName name="SG_12_20" localSheetId="5">'[7]Planilha PROJETISTA'!#REF!</definedName>
    <definedName name="SG_12_20">'[7]Planilha PROJETISTA'!#REF!</definedName>
    <definedName name="SG_12_20_1" localSheetId="5">[17]RESUMO!#REF!</definedName>
    <definedName name="SG_12_20_1">[17]RESUMO!#REF!</definedName>
    <definedName name="SG_13_01_1" localSheetId="5">[17]RESUMO!#REF!</definedName>
    <definedName name="SG_13_01_1">[17]RESUMO!#REF!</definedName>
    <definedName name="SG_13_02_1" localSheetId="5">[17]RESUMO!#REF!</definedName>
    <definedName name="SG_13_02_1">[17]RESUMO!#REF!</definedName>
    <definedName name="SG_13_03_1" localSheetId="5">[17]RESUMO!#REF!</definedName>
    <definedName name="SG_13_03_1">[17]RESUMO!#REF!</definedName>
    <definedName name="SG_13_04_1" localSheetId="5">[17]RESUMO!#REF!</definedName>
    <definedName name="SG_13_04_1">[17]RESUMO!#REF!</definedName>
    <definedName name="SG_13_05_1" localSheetId="5">[17]RESUMO!#REF!</definedName>
    <definedName name="SG_13_05_1">[17]RESUMO!#REF!</definedName>
    <definedName name="SG_13_06" localSheetId="5">'[7]Planilha PROJETISTA'!#REF!</definedName>
    <definedName name="SG_13_06">'[7]Planilha PROJETISTA'!#REF!</definedName>
    <definedName name="SG_13_06_1" localSheetId="5">[17]RESUMO!#REF!</definedName>
    <definedName name="SG_13_06_1">[17]RESUMO!#REF!</definedName>
    <definedName name="SG_13_07" localSheetId="5">'[7]Planilha PROJETISTA'!#REF!</definedName>
    <definedName name="SG_13_07">'[7]Planilha PROJETISTA'!#REF!</definedName>
    <definedName name="SG_13_07_1" localSheetId="5">[17]RESUMO!#REF!</definedName>
    <definedName name="SG_13_07_1">[17]RESUMO!#REF!</definedName>
    <definedName name="SG_13_08" localSheetId="5">'[7]Planilha PROJETISTA'!#REF!</definedName>
    <definedName name="SG_13_08">'[7]Planilha PROJETISTA'!#REF!</definedName>
    <definedName name="SG_13_08_1" localSheetId="5">[17]RESUMO!#REF!</definedName>
    <definedName name="SG_13_08_1">[17]RESUMO!#REF!</definedName>
    <definedName name="SG_13_09" localSheetId="5">'[7]Planilha PROJETISTA'!#REF!</definedName>
    <definedName name="SG_13_09">'[7]Planilha PROJETISTA'!#REF!</definedName>
    <definedName name="SG_13_09_1" localSheetId="5">[17]RESUMO!#REF!</definedName>
    <definedName name="SG_13_09_1">[17]RESUMO!#REF!</definedName>
    <definedName name="SG_13_10" localSheetId="5">'[7]Planilha PROJETISTA'!#REF!</definedName>
    <definedName name="SG_13_10">'[7]Planilha PROJETISTA'!#REF!</definedName>
    <definedName name="SG_13_10_1" localSheetId="5">[17]RESUMO!#REF!</definedName>
    <definedName name="SG_13_10_1">[17]RESUMO!#REF!</definedName>
    <definedName name="SG_13_11" localSheetId="5">'[7]Planilha PROJETISTA'!#REF!</definedName>
    <definedName name="SG_13_11">'[7]Planilha PROJETISTA'!#REF!</definedName>
    <definedName name="SG_13_11_1" localSheetId="5">[17]RESUMO!#REF!</definedName>
    <definedName name="SG_13_11_1">[17]RESUMO!#REF!</definedName>
    <definedName name="SG_13_12" localSheetId="5">'[7]Planilha PROJETISTA'!#REF!</definedName>
    <definedName name="SG_13_12">'[7]Planilha PROJETISTA'!#REF!</definedName>
    <definedName name="SG_13_12_1" localSheetId="5">[17]RESUMO!#REF!</definedName>
    <definedName name="SG_13_12_1">[17]RESUMO!#REF!</definedName>
    <definedName name="SG_13_13" localSheetId="5">'[7]Planilha PROJETISTA'!#REF!</definedName>
    <definedName name="SG_13_13">'[7]Planilha PROJETISTA'!#REF!</definedName>
    <definedName name="SG_13_13_1" localSheetId="5">[17]RESUMO!#REF!</definedName>
    <definedName name="SG_13_13_1">[17]RESUMO!#REF!</definedName>
    <definedName name="SG_13_14" localSheetId="5">'[7]Planilha PROJETISTA'!#REF!</definedName>
    <definedName name="SG_13_14">'[7]Planilha PROJETISTA'!#REF!</definedName>
    <definedName name="SG_13_14_1" localSheetId="5">[17]RESUMO!#REF!</definedName>
    <definedName name="SG_13_14_1">[17]RESUMO!#REF!</definedName>
    <definedName name="SG_13_15" localSheetId="5">'[7]Planilha PROJETISTA'!#REF!</definedName>
    <definedName name="SG_13_15">'[7]Planilha PROJETISTA'!#REF!</definedName>
    <definedName name="SG_13_15_1" localSheetId="5">[17]RESUMO!#REF!</definedName>
    <definedName name="SG_13_15_1">[17]RESUMO!#REF!</definedName>
    <definedName name="SG_13_16" localSheetId="5">'[7]Planilha PROJETISTA'!#REF!</definedName>
    <definedName name="SG_13_16">'[7]Planilha PROJETISTA'!#REF!</definedName>
    <definedName name="SG_13_16_1" localSheetId="5">[17]RESUMO!#REF!</definedName>
    <definedName name="SG_13_16_1">[17]RESUMO!#REF!</definedName>
    <definedName name="SG_13_17" localSheetId="5">'[7]Planilha PROJETISTA'!#REF!</definedName>
    <definedName name="SG_13_17">'[7]Planilha PROJETISTA'!#REF!</definedName>
    <definedName name="SG_13_17_1" localSheetId="5">[17]RESUMO!#REF!</definedName>
    <definedName name="SG_13_17_1">[17]RESUMO!#REF!</definedName>
    <definedName name="SG_13_18" localSheetId="5">'[7]Planilha PROJETISTA'!#REF!</definedName>
    <definedName name="SG_13_18">'[7]Planilha PROJETISTA'!#REF!</definedName>
    <definedName name="SG_13_18_1" localSheetId="5">[17]RESUMO!#REF!</definedName>
    <definedName name="SG_13_18_1">[17]RESUMO!#REF!</definedName>
    <definedName name="SG_13_19" localSheetId="5">'[7]Planilha PROJETISTA'!#REF!</definedName>
    <definedName name="SG_13_19">'[7]Planilha PROJETISTA'!#REF!</definedName>
    <definedName name="SG_13_19_1" localSheetId="5">[17]RESUMO!#REF!</definedName>
    <definedName name="SG_13_19_1">[17]RESUMO!#REF!</definedName>
    <definedName name="SG_13_20" localSheetId="5">'[7]Planilha PROJETISTA'!#REF!</definedName>
    <definedName name="SG_13_20">'[7]Planilha PROJETISTA'!#REF!</definedName>
    <definedName name="SG_13_20_1" localSheetId="5">[17]RESUMO!#REF!</definedName>
    <definedName name="SG_13_20_1">[17]RESUMO!#REF!</definedName>
    <definedName name="SG_14_01_1" localSheetId="5">[17]RESUMO!#REF!</definedName>
    <definedName name="SG_14_01_1">[17]RESUMO!#REF!</definedName>
    <definedName name="SG_14_02_1" localSheetId="5">[17]RESUMO!#REF!</definedName>
    <definedName name="SG_14_02_1">[17]RESUMO!#REF!</definedName>
    <definedName name="SG_14_03_1" localSheetId="5">[17]RESUMO!#REF!</definedName>
    <definedName name="SG_14_03_1">[17]RESUMO!#REF!</definedName>
    <definedName name="SG_14_04_1" localSheetId="5">[17]RESUMO!#REF!</definedName>
    <definedName name="SG_14_04_1">[17]RESUMO!#REF!</definedName>
    <definedName name="SG_14_05_1" localSheetId="5">[17]RESUMO!#REF!</definedName>
    <definedName name="SG_14_05_1">[17]RESUMO!#REF!</definedName>
    <definedName name="SG_14_06_1" localSheetId="5">[17]RESUMO!#REF!</definedName>
    <definedName name="SG_14_06_1">[17]RESUMO!#REF!</definedName>
    <definedName name="SG_14_07_1" localSheetId="5">[17]RESUMO!#REF!</definedName>
    <definedName name="SG_14_07_1">[17]RESUMO!#REF!</definedName>
    <definedName name="SG_14_08" localSheetId="5">'[7]Planilha PROJETISTA'!#REF!</definedName>
    <definedName name="SG_14_08">'[7]Planilha PROJETISTA'!#REF!</definedName>
    <definedName name="SG_14_08_1" localSheetId="5">[17]RESUMO!#REF!</definedName>
    <definedName name="SG_14_08_1">[17]RESUMO!#REF!</definedName>
    <definedName name="SG_14_09" localSheetId="5">'[7]Planilha PROJETISTA'!#REF!</definedName>
    <definedName name="SG_14_09">'[7]Planilha PROJETISTA'!#REF!</definedName>
    <definedName name="SG_14_09_1" localSheetId="5">[17]RESUMO!#REF!</definedName>
    <definedName name="SG_14_09_1">[17]RESUMO!#REF!</definedName>
    <definedName name="SG_14_10" localSheetId="5">'[7]Planilha PROJETISTA'!#REF!</definedName>
    <definedName name="SG_14_10">'[7]Planilha PROJETISTA'!#REF!</definedName>
    <definedName name="SG_14_10_1" localSheetId="5">[17]RESUMO!#REF!</definedName>
    <definedName name="SG_14_10_1">[17]RESUMO!#REF!</definedName>
    <definedName name="SG_14_11" localSheetId="5">'[7]Planilha PROJETISTA'!#REF!</definedName>
    <definedName name="SG_14_11">'[7]Planilha PROJETISTA'!#REF!</definedName>
    <definedName name="SG_14_11_1" localSheetId="5">[17]RESUMO!#REF!</definedName>
    <definedName name="SG_14_11_1">[17]RESUMO!#REF!</definedName>
    <definedName name="SG_14_12" localSheetId="5">'[7]Planilha PROJETISTA'!#REF!</definedName>
    <definedName name="SG_14_12">'[7]Planilha PROJETISTA'!#REF!</definedName>
    <definedName name="SG_14_12_1" localSheetId="5">[17]RESUMO!#REF!</definedName>
    <definedName name="SG_14_12_1">[17]RESUMO!#REF!</definedName>
    <definedName name="SG_14_13" localSheetId="5">'[7]Planilha PROJETISTA'!#REF!</definedName>
    <definedName name="SG_14_13">'[7]Planilha PROJETISTA'!#REF!</definedName>
    <definedName name="SG_14_13_1" localSheetId="5">[17]RESUMO!#REF!</definedName>
    <definedName name="SG_14_13_1">[17]RESUMO!#REF!</definedName>
    <definedName name="SG_14_14" localSheetId="5">'[7]Planilha PROJETISTA'!#REF!</definedName>
    <definedName name="SG_14_14">'[7]Planilha PROJETISTA'!#REF!</definedName>
    <definedName name="SG_14_14_1" localSheetId="5">[17]RESUMO!#REF!</definedName>
    <definedName name="SG_14_14_1">[17]RESUMO!#REF!</definedName>
    <definedName name="SG_14_15" localSheetId="5">'[7]Planilha PROJETISTA'!#REF!</definedName>
    <definedName name="SG_14_15">'[7]Planilha PROJETISTA'!#REF!</definedName>
    <definedName name="SG_14_15_1" localSheetId="5">[17]RESUMO!#REF!</definedName>
    <definedName name="SG_14_15_1">[17]RESUMO!#REF!</definedName>
    <definedName name="SG_14_16" localSheetId="5">'[7]Planilha PROJETISTA'!#REF!</definedName>
    <definedName name="SG_14_16">'[7]Planilha PROJETISTA'!#REF!</definedName>
    <definedName name="SG_14_16_1" localSheetId="5">[17]RESUMO!#REF!</definedName>
    <definedName name="SG_14_16_1">[17]RESUMO!#REF!</definedName>
    <definedName name="SG_14_17" localSheetId="5">'[7]Planilha PROJETISTA'!#REF!</definedName>
    <definedName name="SG_14_17">'[7]Planilha PROJETISTA'!#REF!</definedName>
    <definedName name="SG_14_17_1" localSheetId="5">[17]RESUMO!#REF!</definedName>
    <definedName name="SG_14_17_1">[17]RESUMO!#REF!</definedName>
    <definedName name="SG_14_18" localSheetId="5">'[7]Planilha PROJETISTA'!#REF!</definedName>
    <definedName name="SG_14_18">'[7]Planilha PROJETISTA'!#REF!</definedName>
    <definedName name="SG_14_18_1" localSheetId="5">[17]RESUMO!#REF!</definedName>
    <definedName name="SG_14_18_1">[17]RESUMO!#REF!</definedName>
    <definedName name="SG_14_19" localSheetId="5">'[7]Planilha PROJETISTA'!#REF!</definedName>
    <definedName name="SG_14_19">'[7]Planilha PROJETISTA'!#REF!</definedName>
    <definedName name="SG_14_19_1" localSheetId="5">[17]RESUMO!#REF!</definedName>
    <definedName name="SG_14_19_1">[17]RESUMO!#REF!</definedName>
    <definedName name="SG_14_20" localSheetId="5">'[7]Planilha PROJETISTA'!#REF!</definedName>
    <definedName name="SG_14_20">'[7]Planilha PROJETISTA'!#REF!</definedName>
    <definedName name="SG_14_20_1" localSheetId="5">[17]RESUMO!#REF!</definedName>
    <definedName name="SG_14_20_1">[17]RESUMO!#REF!</definedName>
    <definedName name="SG_15_01_1" localSheetId="5">[17]RESUMO!#REF!</definedName>
    <definedName name="SG_15_01_1">[17]RESUMO!#REF!</definedName>
    <definedName name="SG_15_02_1" localSheetId="5">[17]RESUMO!#REF!</definedName>
    <definedName name="SG_15_02_1">[17]RESUMO!#REF!</definedName>
    <definedName name="SG_15_03_1" localSheetId="5">[17]RESUMO!#REF!</definedName>
    <definedName name="SG_15_03_1">[17]RESUMO!#REF!</definedName>
    <definedName name="SG_15_04_1" localSheetId="5">[17]RESUMO!#REF!</definedName>
    <definedName name="SG_15_04_1">[17]RESUMO!#REF!</definedName>
    <definedName name="SG_15_05_1" localSheetId="5">[17]RESUMO!#REF!</definedName>
    <definedName name="SG_15_05_1">[17]RESUMO!#REF!</definedName>
    <definedName name="SG_15_06_1" localSheetId="5">[17]RESUMO!#REF!</definedName>
    <definedName name="SG_15_06_1">[17]RESUMO!#REF!</definedName>
    <definedName name="SG_15_07_1" localSheetId="5">[17]RESUMO!#REF!</definedName>
    <definedName name="SG_15_07_1">[17]RESUMO!#REF!</definedName>
    <definedName name="SG_15_08_1" localSheetId="5">[17]RESUMO!#REF!</definedName>
    <definedName name="SG_15_08_1">[17]RESUMO!#REF!</definedName>
    <definedName name="SG_15_09_1" localSheetId="5">[17]RESUMO!#REF!</definedName>
    <definedName name="SG_15_09_1">[17]RESUMO!#REF!</definedName>
    <definedName name="SG_15_10_1" localSheetId="5">[17]RESUMO!#REF!</definedName>
    <definedName name="SG_15_10_1">[17]RESUMO!#REF!</definedName>
    <definedName name="SG_15_11_1" localSheetId="5">[17]RESUMO!#REF!</definedName>
    <definedName name="SG_15_11_1">[17]RESUMO!#REF!</definedName>
    <definedName name="SG_15_12_1" localSheetId="5">[17]RESUMO!#REF!</definedName>
    <definedName name="SG_15_12_1">[17]RESUMO!#REF!</definedName>
    <definedName name="SG_15_13_1" localSheetId="5">[17]RESUMO!#REF!</definedName>
    <definedName name="SG_15_13_1">[17]RESUMO!#REF!</definedName>
    <definedName name="SG_15_14_1" localSheetId="5">[17]RESUMO!#REF!</definedName>
    <definedName name="SG_15_14_1">[17]RESUMO!#REF!</definedName>
    <definedName name="SG_15_15_1" localSheetId="5">[17]RESUMO!#REF!</definedName>
    <definedName name="SG_15_15_1">[17]RESUMO!#REF!</definedName>
    <definedName name="SG_15_16_1" localSheetId="5">[17]RESUMO!#REF!</definedName>
    <definedName name="SG_15_16_1">[17]RESUMO!#REF!</definedName>
    <definedName name="SG_15_17_1" localSheetId="5">[17]RESUMO!#REF!</definedName>
    <definedName name="SG_15_17_1">[17]RESUMO!#REF!</definedName>
    <definedName name="SG_15_18_1" localSheetId="5">[17]RESUMO!#REF!</definedName>
    <definedName name="SG_15_18_1">[17]RESUMO!#REF!</definedName>
    <definedName name="SG_15_19_1" localSheetId="5">[17]RESUMO!#REF!</definedName>
    <definedName name="SG_15_19_1">[17]RESUMO!#REF!</definedName>
    <definedName name="SG_15_20_1" localSheetId="5">[17]RESUMO!#REF!</definedName>
    <definedName name="SG_15_20_1">[17]RESUMO!#REF!</definedName>
    <definedName name="SG_16_01_1" localSheetId="5">[17]RESUMO!#REF!</definedName>
    <definedName name="SG_16_01_1">[17]RESUMO!#REF!</definedName>
    <definedName name="SG_16_02_1" localSheetId="5">[17]RESUMO!#REF!</definedName>
    <definedName name="SG_16_02_1">[17]RESUMO!#REF!</definedName>
    <definedName name="SG_16_03_1" localSheetId="5">[17]RESUMO!#REF!</definedName>
    <definedName name="SG_16_03_1">[17]RESUMO!#REF!</definedName>
    <definedName name="SG_16_04_1" localSheetId="5">[17]RESUMO!#REF!</definedName>
    <definedName name="SG_16_04_1">[17]RESUMO!#REF!</definedName>
    <definedName name="SG_16_05_1" localSheetId="5">[17]RESUMO!#REF!</definedName>
    <definedName name="SG_16_05_1">[17]RESUMO!#REF!</definedName>
    <definedName name="SG_16_06_1" localSheetId="5">[17]RESUMO!#REF!</definedName>
    <definedName name="SG_16_06_1">[17]RESUMO!#REF!</definedName>
    <definedName name="SG_16_07_1" localSheetId="5">[17]RESUMO!#REF!</definedName>
    <definedName name="SG_16_07_1">[17]RESUMO!#REF!</definedName>
    <definedName name="SG_16_08_1" localSheetId="5">[17]RESUMO!#REF!</definedName>
    <definedName name="SG_16_08_1">[17]RESUMO!#REF!</definedName>
    <definedName name="SG_16_09_1" localSheetId="5">[17]RESUMO!#REF!</definedName>
    <definedName name="SG_16_09_1">[17]RESUMO!#REF!</definedName>
    <definedName name="SG_16_10_1" localSheetId="5">[17]RESUMO!#REF!</definedName>
    <definedName name="SG_16_10_1">[17]RESUMO!#REF!</definedName>
    <definedName name="SG_16_11_1" localSheetId="5">[17]RESUMO!#REF!</definedName>
    <definedName name="SG_16_11_1">[17]RESUMO!#REF!</definedName>
    <definedName name="SG_16_12_1" localSheetId="5">[17]RESUMO!#REF!</definedName>
    <definedName name="SG_16_12_1">[17]RESUMO!#REF!</definedName>
    <definedName name="SG_16_13_1" localSheetId="5">[17]RESUMO!#REF!</definedName>
    <definedName name="SG_16_13_1">[17]RESUMO!#REF!</definedName>
    <definedName name="SG_16_14_1" localSheetId="5">[17]RESUMO!#REF!</definedName>
    <definedName name="SG_16_14_1">[17]RESUMO!#REF!</definedName>
    <definedName name="SG_16_15_1" localSheetId="5">[17]RESUMO!#REF!</definedName>
    <definedName name="SG_16_15_1">[17]RESUMO!#REF!</definedName>
    <definedName name="SG_16_16_1" localSheetId="5">[17]RESUMO!#REF!</definedName>
    <definedName name="SG_16_16_1">[17]RESUMO!#REF!</definedName>
    <definedName name="SG_16_17_1" localSheetId="5">[17]RESUMO!#REF!</definedName>
    <definedName name="SG_16_17_1">[17]RESUMO!#REF!</definedName>
    <definedName name="SG_16_18_1" localSheetId="5">[17]RESUMO!#REF!</definedName>
    <definedName name="SG_16_18_1">[17]RESUMO!#REF!</definedName>
    <definedName name="SG_16_19_1" localSheetId="5">[17]RESUMO!#REF!</definedName>
    <definedName name="SG_16_19_1">[17]RESUMO!#REF!</definedName>
    <definedName name="SG_16_20_1" localSheetId="5">[17]RESUMO!#REF!</definedName>
    <definedName name="SG_16_20_1">[17]RESUMO!#REF!</definedName>
    <definedName name="SG_17_01_1" localSheetId="5">[17]RESUMO!#REF!</definedName>
    <definedName name="SG_17_01_1">[17]RESUMO!#REF!</definedName>
    <definedName name="SG_17_02_1" localSheetId="5">[17]RESUMO!#REF!</definedName>
    <definedName name="SG_17_02_1">[17]RESUMO!#REF!</definedName>
    <definedName name="SG_17_03_1" localSheetId="5">[17]RESUMO!#REF!</definedName>
    <definedName name="SG_17_03_1">[17]RESUMO!#REF!</definedName>
    <definedName name="SG_17_04_1" localSheetId="5">[17]RESUMO!#REF!</definedName>
    <definedName name="SG_17_04_1">[17]RESUMO!#REF!</definedName>
    <definedName name="SG_17_05_1" localSheetId="5">[17]RESUMO!#REF!</definedName>
    <definedName name="SG_17_05_1">[17]RESUMO!#REF!</definedName>
    <definedName name="SG_17_06_1" localSheetId="5">[17]RESUMO!#REF!</definedName>
    <definedName name="SG_17_06_1">[17]RESUMO!#REF!</definedName>
    <definedName name="SG_17_07_1" localSheetId="5">[17]RESUMO!#REF!</definedName>
    <definedName name="SG_17_07_1">[17]RESUMO!#REF!</definedName>
    <definedName name="SG_17_08_1" localSheetId="5">[17]RESUMO!#REF!</definedName>
    <definedName name="SG_17_08_1">[17]RESUMO!#REF!</definedName>
    <definedName name="SG_17_09_1" localSheetId="5">[17]RESUMO!#REF!</definedName>
    <definedName name="SG_17_09_1">[17]RESUMO!#REF!</definedName>
    <definedName name="SG_17_10_1" localSheetId="5">[17]RESUMO!#REF!</definedName>
    <definedName name="SG_17_10_1">[17]RESUMO!#REF!</definedName>
    <definedName name="SG_17_11_1" localSheetId="5">[17]RESUMO!#REF!</definedName>
    <definedName name="SG_17_11_1">[17]RESUMO!#REF!</definedName>
    <definedName name="SG_17_12_1" localSheetId="5">[17]RESUMO!#REF!</definedName>
    <definedName name="SG_17_12_1">[17]RESUMO!#REF!</definedName>
    <definedName name="SG_17_13_1" localSheetId="5">[17]RESUMO!#REF!</definedName>
    <definedName name="SG_17_13_1">[17]RESUMO!#REF!</definedName>
    <definedName name="SG_17_14_1" localSheetId="5">[17]RESUMO!#REF!</definedName>
    <definedName name="SG_17_14_1">[17]RESUMO!#REF!</definedName>
    <definedName name="SG_17_15_1" localSheetId="5">[17]RESUMO!#REF!</definedName>
    <definedName name="SG_17_15_1">[17]RESUMO!#REF!</definedName>
    <definedName name="SG_17_16_1" localSheetId="5">[17]RESUMO!#REF!</definedName>
    <definedName name="SG_17_16_1">[17]RESUMO!#REF!</definedName>
    <definedName name="SG_17_17_1" localSheetId="5">[17]RESUMO!#REF!</definedName>
    <definedName name="SG_17_17_1">[17]RESUMO!#REF!</definedName>
    <definedName name="SG_17_18_1" localSheetId="5">[17]RESUMO!#REF!</definedName>
    <definedName name="SG_17_18_1">[17]RESUMO!#REF!</definedName>
    <definedName name="SG_17_19_1" localSheetId="5">[17]RESUMO!#REF!</definedName>
    <definedName name="SG_17_19_1">[17]RESUMO!#REF!</definedName>
    <definedName name="SG_17_20_1" localSheetId="5">[17]RESUMO!#REF!</definedName>
    <definedName name="SG_17_20_1">[17]RESUMO!#REF!</definedName>
    <definedName name="SG_18_01_1" localSheetId="5">[17]RESUMO!#REF!</definedName>
    <definedName name="SG_18_01_1">[17]RESUMO!#REF!</definedName>
    <definedName name="SG_18_02_1" localSheetId="5">[17]RESUMO!#REF!</definedName>
    <definedName name="SG_18_02_1">[17]RESUMO!#REF!</definedName>
    <definedName name="SG_18_03_1" localSheetId="5">[17]RESUMO!#REF!</definedName>
    <definedName name="SG_18_03_1">[17]RESUMO!#REF!</definedName>
    <definedName name="SG_18_04_1" localSheetId="5">[17]RESUMO!#REF!</definedName>
    <definedName name="SG_18_04_1">[17]RESUMO!#REF!</definedName>
    <definedName name="SG_18_05_1" localSheetId="5">[17]RESUMO!#REF!</definedName>
    <definedName name="SG_18_05_1">[17]RESUMO!#REF!</definedName>
    <definedName name="SG_18_06_1" localSheetId="5">[17]RESUMO!#REF!</definedName>
    <definedName name="SG_18_06_1">[17]RESUMO!#REF!</definedName>
    <definedName name="SG_18_07_1" localSheetId="5">[17]RESUMO!#REF!</definedName>
    <definedName name="SG_18_07_1">[17]RESUMO!#REF!</definedName>
    <definedName name="SG_18_08_1" localSheetId="5">[17]RESUMO!#REF!</definedName>
    <definedName name="SG_18_08_1">[17]RESUMO!#REF!</definedName>
    <definedName name="SG_18_09_1" localSheetId="5">[17]RESUMO!#REF!</definedName>
    <definedName name="SG_18_09_1">[17]RESUMO!#REF!</definedName>
    <definedName name="SG_18_10_1" localSheetId="5">[17]RESUMO!#REF!</definedName>
    <definedName name="SG_18_10_1">[17]RESUMO!#REF!</definedName>
    <definedName name="SG_18_11_1" localSheetId="5">[17]RESUMO!#REF!</definedName>
    <definedName name="SG_18_11_1">[17]RESUMO!#REF!</definedName>
    <definedName name="SG_18_12_1" localSheetId="5">[17]RESUMO!#REF!</definedName>
    <definedName name="SG_18_12_1">[17]RESUMO!#REF!</definedName>
    <definedName name="SG_18_13_1" localSheetId="5">[17]RESUMO!#REF!</definedName>
    <definedName name="SG_18_13_1">[17]RESUMO!#REF!</definedName>
    <definedName name="SG_18_14_1" localSheetId="5">[17]RESUMO!#REF!</definedName>
    <definedName name="SG_18_14_1">[17]RESUMO!#REF!</definedName>
    <definedName name="SG_18_15_1" localSheetId="5">[17]RESUMO!#REF!</definedName>
    <definedName name="SG_18_15_1">[17]RESUMO!#REF!</definedName>
    <definedName name="SG_18_16_1" localSheetId="5">[17]RESUMO!#REF!</definedName>
    <definedName name="SG_18_16_1">[17]RESUMO!#REF!</definedName>
    <definedName name="SG_18_17_1" localSheetId="5">[17]RESUMO!#REF!</definedName>
    <definedName name="SG_18_17_1">[17]RESUMO!#REF!</definedName>
    <definedName name="SG_18_18_1" localSheetId="5">[17]RESUMO!#REF!</definedName>
    <definedName name="SG_18_18_1">[17]RESUMO!#REF!</definedName>
    <definedName name="SG_18_19_1" localSheetId="5">[17]RESUMO!#REF!</definedName>
    <definedName name="SG_18_19_1">[17]RESUMO!#REF!</definedName>
    <definedName name="SG_18_20_1" localSheetId="5">[17]RESUMO!#REF!</definedName>
    <definedName name="SG_18_20_1">[17]RESUMO!#REF!</definedName>
    <definedName name="SG_19_01_1" localSheetId="5">[17]RESUMO!#REF!</definedName>
    <definedName name="SG_19_01_1">[17]RESUMO!#REF!</definedName>
    <definedName name="SG_19_02_1" localSheetId="5">[17]RESUMO!#REF!</definedName>
    <definedName name="SG_19_02_1">[17]RESUMO!#REF!</definedName>
    <definedName name="SG_19_03_1" localSheetId="5">[17]RESUMO!#REF!</definedName>
    <definedName name="SG_19_03_1">[17]RESUMO!#REF!</definedName>
    <definedName name="SG_19_04_1" localSheetId="5">[17]RESUMO!#REF!</definedName>
    <definedName name="SG_19_04_1">[17]RESUMO!#REF!</definedName>
    <definedName name="SG_19_05_1" localSheetId="5">[17]RESUMO!#REF!</definedName>
    <definedName name="SG_19_05_1">[17]RESUMO!#REF!</definedName>
    <definedName name="SG_19_06_1" localSheetId="5">[17]RESUMO!#REF!</definedName>
    <definedName name="SG_19_06_1">[17]RESUMO!#REF!</definedName>
    <definedName name="SG_19_07_1" localSheetId="5">[17]RESUMO!#REF!</definedName>
    <definedName name="SG_19_07_1">[17]RESUMO!#REF!</definedName>
    <definedName name="SG_19_08_1" localSheetId="5">[17]RESUMO!#REF!</definedName>
    <definedName name="SG_19_08_1">[17]RESUMO!#REF!</definedName>
    <definedName name="SG_19_09_1" localSheetId="5">[17]RESUMO!#REF!</definedName>
    <definedName name="SG_19_09_1">[17]RESUMO!#REF!</definedName>
    <definedName name="SG_19_10_1" localSheetId="5">[17]RESUMO!#REF!</definedName>
    <definedName name="SG_19_10_1">[17]RESUMO!#REF!</definedName>
    <definedName name="SG_19_11_1" localSheetId="5">[17]RESUMO!#REF!</definedName>
    <definedName name="SG_19_11_1">[17]RESUMO!#REF!</definedName>
    <definedName name="SG_19_12_1" localSheetId="5">[17]RESUMO!#REF!</definedName>
    <definedName name="SG_19_12_1">[17]RESUMO!#REF!</definedName>
    <definedName name="SG_19_13_1" localSheetId="5">[17]RESUMO!#REF!</definedName>
    <definedName name="SG_19_13_1">[17]RESUMO!#REF!</definedName>
    <definedName name="SG_19_14_1" localSheetId="5">[17]RESUMO!#REF!</definedName>
    <definedName name="SG_19_14_1">[17]RESUMO!#REF!</definedName>
    <definedName name="SG_19_15_1" localSheetId="5">[17]RESUMO!#REF!</definedName>
    <definedName name="SG_19_15_1">[17]RESUMO!#REF!</definedName>
    <definedName name="SG_19_16_1" localSheetId="5">[17]RESUMO!#REF!</definedName>
    <definedName name="SG_19_16_1">[17]RESUMO!#REF!</definedName>
    <definedName name="SG_19_17_1" localSheetId="5">[17]RESUMO!#REF!</definedName>
    <definedName name="SG_19_17_1">[17]RESUMO!#REF!</definedName>
    <definedName name="SG_19_18_1" localSheetId="5">[17]RESUMO!#REF!</definedName>
    <definedName name="SG_19_18_1">[17]RESUMO!#REF!</definedName>
    <definedName name="SG_19_19_1" localSheetId="5">[17]RESUMO!#REF!</definedName>
    <definedName name="SG_19_19_1">[17]RESUMO!#REF!</definedName>
    <definedName name="SG_19_20_1" localSheetId="5">[17]RESUMO!#REF!</definedName>
    <definedName name="SG_19_20_1">[17]RESUMO!#REF!</definedName>
    <definedName name="SG_20_01_1" localSheetId="5">[17]RESUMO!#REF!</definedName>
    <definedName name="SG_20_01_1">[17]RESUMO!#REF!</definedName>
    <definedName name="SG_20_02_1" localSheetId="5">[17]RESUMO!#REF!</definedName>
    <definedName name="SG_20_02_1">[17]RESUMO!#REF!</definedName>
    <definedName name="SG_20_03_1" localSheetId="5">[17]RESUMO!#REF!</definedName>
    <definedName name="SG_20_03_1">[17]RESUMO!#REF!</definedName>
    <definedName name="SG_20_04_1" localSheetId="5">[17]RESUMO!#REF!</definedName>
    <definedName name="SG_20_04_1">[17]RESUMO!#REF!</definedName>
    <definedName name="SG_20_05_1" localSheetId="5">[17]RESUMO!#REF!</definedName>
    <definedName name="SG_20_05_1">[17]RESUMO!#REF!</definedName>
    <definedName name="SG_20_06_1" localSheetId="5">[17]RESUMO!#REF!</definedName>
    <definedName name="SG_20_06_1">[17]RESUMO!#REF!</definedName>
    <definedName name="SG_20_07_1" localSheetId="5">[17]RESUMO!#REF!</definedName>
    <definedName name="SG_20_07_1">[17]RESUMO!#REF!</definedName>
    <definedName name="SG_20_08_1" localSheetId="5">[17]RESUMO!#REF!</definedName>
    <definedName name="SG_20_08_1">[17]RESUMO!#REF!</definedName>
    <definedName name="SG_20_09_1" localSheetId="5">[17]RESUMO!#REF!</definedName>
    <definedName name="SG_20_09_1">[17]RESUMO!#REF!</definedName>
    <definedName name="SG_20_10_1" localSheetId="5">[17]RESUMO!#REF!</definedName>
    <definedName name="SG_20_10_1">[17]RESUMO!#REF!</definedName>
    <definedName name="SG_20_11_1" localSheetId="5">[17]RESUMO!#REF!</definedName>
    <definedName name="SG_20_11_1">[17]RESUMO!#REF!</definedName>
    <definedName name="SG_20_12_1" localSheetId="5">[17]RESUMO!#REF!</definedName>
    <definedName name="SG_20_12_1">[17]RESUMO!#REF!</definedName>
    <definedName name="SG_20_13_1" localSheetId="5">[17]RESUMO!#REF!</definedName>
    <definedName name="SG_20_13_1">[17]RESUMO!#REF!</definedName>
    <definedName name="SG_20_14_1" localSheetId="5">[17]RESUMO!#REF!</definedName>
    <definedName name="SG_20_14_1">[17]RESUMO!#REF!</definedName>
    <definedName name="SG_20_15_1" localSheetId="5">[17]RESUMO!#REF!</definedName>
    <definedName name="SG_20_15_1">[17]RESUMO!#REF!</definedName>
    <definedName name="SG_20_16_1" localSheetId="5">[17]RESUMO!#REF!</definedName>
    <definedName name="SG_20_16_1">[17]RESUMO!#REF!</definedName>
    <definedName name="SG_20_17_1" localSheetId="5">[17]RESUMO!#REF!</definedName>
    <definedName name="SG_20_17_1">[17]RESUMO!#REF!</definedName>
    <definedName name="SG_20_18_1" localSheetId="5">[17]RESUMO!#REF!</definedName>
    <definedName name="SG_20_18_1">[17]RESUMO!#REF!</definedName>
    <definedName name="SG_20_19_1" localSheetId="5">[17]RESUMO!#REF!</definedName>
    <definedName name="SG_20_19_1">[17]RESUMO!#REF!</definedName>
    <definedName name="SG_20_20_1" localSheetId="5">[17]RESUMO!#REF!</definedName>
    <definedName name="SG_20_20_1">[17]RESUMO!#REF!</definedName>
    <definedName name="SINAPI" localSheetId="5">#REF!</definedName>
    <definedName name="SINAPI">#REF!</definedName>
    <definedName name="SOMATORIO" localSheetId="5">#REF!</definedName>
    <definedName name="SOMATORIO">#REF!</definedName>
    <definedName name="sonho" localSheetId="5">#REF!</definedName>
    <definedName name="sonho">#REF!</definedName>
    <definedName name="SSS" localSheetId="5">#REF!</definedName>
    <definedName name="SSS">#REF!</definedName>
    <definedName name="subtrecho" localSheetId="5">#REF!</definedName>
    <definedName name="subtrecho">#REF!</definedName>
    <definedName name="SUMMERY" localSheetId="5">#REF!</definedName>
    <definedName name="SUMMERY">#REF!</definedName>
    <definedName name="sx">#REF!</definedName>
    <definedName name="T" localSheetId="5">#REF!</definedName>
    <definedName name="T">#REF!</definedName>
    <definedName name="Tabela" localSheetId="5">#REF!</definedName>
    <definedName name="Tabela">#REF!</definedName>
    <definedName name="TabelaConsol" localSheetId="5">#REF!</definedName>
    <definedName name="TabelaConsol">#REF!</definedName>
    <definedName name="TabelaDistribuiçãoDeMassas" localSheetId="5">#REF!</definedName>
    <definedName name="TabelaDistribuiçãoDeMassas">#REF!</definedName>
    <definedName name="TabelaSicro" localSheetId="5">#REF!</definedName>
    <definedName name="TabelaSicro">#REF!</definedName>
    <definedName name="TABREC">'[43]TAB REC'!$A$4:$M$24</definedName>
    <definedName name="tb" localSheetId="5">#REF!</definedName>
    <definedName name="tb">#REF!</definedName>
    <definedName name="tb01tb" localSheetId="5">#REF!</definedName>
    <definedName name="tb01tb">#REF!</definedName>
    <definedName name="tb100cm">#REF!</definedName>
    <definedName name="TEC" localSheetId="5">#REF!</definedName>
    <definedName name="TEC">#REF!</definedName>
    <definedName name="TEC." localSheetId="5">#REF!</definedName>
    <definedName name="TEC.">#REF!</definedName>
    <definedName name="Teor">[41]Teor!$A$3:$A$7</definedName>
    <definedName name="TERRAPLENAGEM" localSheetId="5">#REF!</definedName>
    <definedName name="TERRAPLENAGEM">#REF!</definedName>
    <definedName name="test" localSheetId="5">#REF!</definedName>
    <definedName name="test">#REF!</definedName>
    <definedName name="TEST1" localSheetId="5">#REF!</definedName>
    <definedName name="TEST1">#REF!</definedName>
    <definedName name="TEST2" localSheetId="5">#REF!</definedName>
    <definedName name="TEST2">#REF!</definedName>
    <definedName name="TEST3" localSheetId="5">#REF!</definedName>
    <definedName name="TEST3">#REF!</definedName>
    <definedName name="TESTE" localSheetId="5">#REF!</definedName>
    <definedName name="TESTE">#REF!</definedName>
    <definedName name="teste01" localSheetId="5">#REF!</definedName>
    <definedName name="teste01">#REF!</definedName>
    <definedName name="teste1" localSheetId="5">#REF!</definedName>
    <definedName name="teste1">#REF!</definedName>
    <definedName name="teste10" localSheetId="5">#REF!</definedName>
    <definedName name="teste10">#REF!</definedName>
    <definedName name="teste2" localSheetId="5">#REF!</definedName>
    <definedName name="teste2">#REF!</definedName>
    <definedName name="teste3" localSheetId="5">#REF!</definedName>
    <definedName name="teste3">#REF!</definedName>
    <definedName name="teste4" localSheetId="5">#REF!</definedName>
    <definedName name="teste4">#REF!</definedName>
    <definedName name="teste5" localSheetId="5">#REF!</definedName>
    <definedName name="teste5">#REF!</definedName>
    <definedName name="teste6" localSheetId="5">#REF!</definedName>
    <definedName name="teste6">#REF!</definedName>
    <definedName name="teste7" localSheetId="5">#REF!</definedName>
    <definedName name="teste7">#REF!</definedName>
    <definedName name="teste8" localSheetId="5">#REF!</definedName>
    <definedName name="teste8">#REF!</definedName>
    <definedName name="testetestes" localSheetId="5">#REF!</definedName>
    <definedName name="testetestes">#REF!</definedName>
    <definedName name="TESTHKEY" localSheetId="5">#REF!</definedName>
    <definedName name="TESTHKEY">#REF!</definedName>
    <definedName name="TESTKEYS" localSheetId="5">#REF!</definedName>
    <definedName name="TESTKEYS">#REF!</definedName>
    <definedName name="TESTVKEY" localSheetId="5">#REF!</definedName>
    <definedName name="TESTVKEY">#REF!</definedName>
    <definedName name="_xlnm.Print_Titles" localSheetId="5">CRONOGRAMA!$1:$3</definedName>
    <definedName name="_xlnm.Print_Titles" localSheetId="3">'PLANILHA ORÇAMENTÁRIA'!$1:$7</definedName>
    <definedName name="_xlnm.Print_Titles">#N/A</definedName>
    <definedName name="TOT" localSheetId="5">'[2]Bm 8'!#REF!</definedName>
    <definedName name="TOT">'[2]Bm 8'!#REF!</definedName>
    <definedName name="TOTAL" localSheetId="5">#REF!</definedName>
    <definedName name="TOTAL">#REF!</definedName>
    <definedName name="TOTAL_GERAL_1" localSheetId="5">[17]RESUMO!#REF!</definedName>
    <definedName name="TOTAL_GERAL_1">[17]RESUMO!#REF!</definedName>
    <definedName name="TOTAL_RESUMO" localSheetId="5">#REF!</definedName>
    <definedName name="TOTAL_RESUMO">#REF!</definedName>
    <definedName name="TPM" localSheetId="5">#REF!</definedName>
    <definedName name="TPM">#REF!</definedName>
    <definedName name="TR5C" localSheetId="5">#REF!</definedName>
    <definedName name="TR5C">#REF!</definedName>
    <definedName name="trator" localSheetId="5">#REF!</definedName>
    <definedName name="trator">#REF!</definedName>
    <definedName name="trecho" localSheetId="5">#REF!</definedName>
    <definedName name="trecho">#REF!</definedName>
    <definedName name="tree" localSheetId="5">#REF!</definedName>
    <definedName name="tree">#REF!</definedName>
    <definedName name="tubo" localSheetId="5">#REF!</definedName>
    <definedName name="tubo">#REF!</definedName>
    <definedName name="tubob" localSheetId="5">#REF!</definedName>
    <definedName name="tubob">#REF!</definedName>
    <definedName name="u" localSheetId="5">#REF!</definedName>
    <definedName name="u">#REF!</definedName>
    <definedName name="UNIT" localSheetId="5">#REF!</definedName>
    <definedName name="UNIT">#REF!</definedName>
    <definedName name="urb" localSheetId="5">#REF!</definedName>
    <definedName name="urb">#REF!</definedName>
    <definedName name="usina">'[5]DADOS COLETATO'!$C$42</definedName>
    <definedName name="usodeequipamentos" localSheetId="5">#REF!</definedName>
    <definedName name="usodeequipamentos">#REF!</definedName>
    <definedName name="uva" localSheetId="5">#REF!</definedName>
    <definedName name="uva">#REF!</definedName>
    <definedName name="vale" localSheetId="5" hidden="1">{#N/A,#N/A,TRUE,"CAPA";#N/A,#N/A,TRUE,"S7-300";#N/A,#N/A,TRUE,"S7-400";#N/A,#N/A,TRUE,"ET200";#N/A,#N/A,TRUE,"C7";#N/A,#N/A,TRUE,"SW";#N/A,#N/A,TRUE,"PG"}</definedName>
    <definedName name="vale" hidden="1">{#N/A,#N/A,TRUE,"CAPA";#N/A,#N/A,TRUE,"S7-300";#N/A,#N/A,TRUE,"S7-400";#N/A,#N/A,TRUE,"ET200";#N/A,#N/A,TRUE,"C7";#N/A,#N/A,TRUE,"SW";#N/A,#N/A,TRUE,"PG"}</definedName>
    <definedName name="validade" localSheetId="5">#REF!</definedName>
    <definedName name="validade">#REF!</definedName>
    <definedName name="Valores" localSheetId="5">#REF!</definedName>
    <definedName name="Valores">#REF!</definedName>
    <definedName name="VALORES_VALORES_Listar" localSheetId="5">#REF!</definedName>
    <definedName name="VALORES_VALORES_Listar">#REF!</definedName>
    <definedName name="Vazios">[41]Teor!$B$3:$B$7</definedName>
    <definedName name="verde" localSheetId="5">#REF!</definedName>
    <definedName name="verde">#REF!</definedName>
    <definedName name="verdepav" localSheetId="5">#REF!</definedName>
    <definedName name="verdepav">#REF!</definedName>
    <definedName name="verdesdkakkakak" localSheetId="5">#REF!</definedName>
    <definedName name="verdesdkakkakak">#REF!</definedName>
    <definedName name="voltar" localSheetId="5">#REF!</definedName>
    <definedName name="voltar">#REF!</definedName>
    <definedName name="Volume" localSheetId="5">#REF!</definedName>
    <definedName name="Volume">#REF!</definedName>
    <definedName name="volumedebrita">'[5]DADOS COLETATO'!$I$10</definedName>
    <definedName name="volumedecorte">'[5]DADOS COLETATO'!$I$9</definedName>
    <definedName name="volumedepv">'[5]DADOS COLETATO'!$I$11</definedName>
    <definedName name="WEQEWEWE">#REF!</definedName>
    <definedName name="WEWEW">#REF!</definedName>
    <definedName name="WEWEWE">#REF!</definedName>
    <definedName name="WEWRWR">[6]!WEWRWR</definedName>
    <definedName name="wrk" localSheetId="5" hidden="1">{#N/A,#N/A,TRUE,"CAPA";#N/A,#N/A,TRUE,"S7-300";#N/A,#N/A,TRUE,"S7-400";#N/A,#N/A,TRUE,"ET200";#N/A,#N/A,TRUE,"C7";#N/A,#N/A,TRUE,"SW";#N/A,#N/A,TRUE,"PG"}</definedName>
    <definedName name="wrk" hidden="1">{#N/A,#N/A,TRUE,"CAPA";#N/A,#N/A,TRUE,"S7-300";#N/A,#N/A,TRUE,"S7-400";#N/A,#N/A,TRUE,"ET200";#N/A,#N/A,TRUE,"C7";#N/A,#N/A,TRUE,"SW";#N/A,#N/A,TRUE,"PG"}</definedName>
    <definedName name="wrn.Orçamento." localSheetId="5" hidden="1">{#N/A,#N/A,FALSE,"Planilha";#N/A,#N/A,FALSE,"Resumo";#N/A,#N/A,FALSE,"Fisico";#N/A,#N/A,FALSE,"Financeiro";#N/A,#N/A,FALSE,"Financeiro"}</definedName>
    <definedName name="wrn.Orçamento." hidden="1">{#N/A,#N/A,FALSE,"Planilha";#N/A,#N/A,FALSE,"Resumo";#N/A,#N/A,FALSE,"Fisico";#N/A,#N/A,FALSE,"Financeiro";#N/A,#N/A,FALSE,"Financeiro"}</definedName>
    <definedName name="wrn.XX." localSheetId="5" hidden="1">{#N/A,#N/A,TRUE,"CAPA";#N/A,#N/A,TRUE,"S7-300";#N/A,#N/A,TRUE,"S7-400";#N/A,#N/A,TRUE,"ET200";#N/A,#N/A,TRUE,"C7";#N/A,#N/A,TRUE,"SW";#N/A,#N/A,TRUE,"PG"}</definedName>
    <definedName name="wrn.XX." hidden="1">{#N/A,#N/A,TRUE,"CAPA";#N/A,#N/A,TRUE,"S7-300";#N/A,#N/A,TRUE,"S7-400";#N/A,#N/A,TRUE,"ET200";#N/A,#N/A,TRUE,"C7";#N/A,#N/A,TRUE,"SW";#N/A,#N/A,TRUE,"PG"}</definedName>
    <definedName name="wrn1.xx" localSheetId="5" hidden="1">{#N/A,#N/A,TRUE,"CAPA";#N/A,#N/A,TRUE,"S7-300";#N/A,#N/A,TRUE,"S7-400";#N/A,#N/A,TRUE,"ET200";#N/A,#N/A,TRUE,"C7";#N/A,#N/A,TRUE,"SW";#N/A,#N/A,TRUE,"PG"}</definedName>
    <definedName name="wrn1.xx" hidden="1">{#N/A,#N/A,TRUE,"CAPA";#N/A,#N/A,TRUE,"S7-300";#N/A,#N/A,TRUE,"S7-400";#N/A,#N/A,TRUE,"ET200";#N/A,#N/A,TRUE,"C7";#N/A,#N/A,TRUE,"SW";#N/A,#N/A,TRUE,"PG"}</definedName>
    <definedName name="wrn2.xx" localSheetId="5" hidden="1">{#N/A,#N/A,TRUE,"CAPA";#N/A,#N/A,TRUE,"S7-300";#N/A,#N/A,TRUE,"S7-400";#N/A,#N/A,TRUE,"ET200";#N/A,#N/A,TRUE,"C7";#N/A,#N/A,TRUE,"SW";#N/A,#N/A,TRUE,"PG"}</definedName>
    <definedName name="wrn2.xx" hidden="1">{#N/A,#N/A,TRUE,"CAPA";#N/A,#N/A,TRUE,"S7-300";#N/A,#N/A,TRUE,"S7-400";#N/A,#N/A,TRUE,"ET200";#N/A,#N/A,TRUE,"C7";#N/A,#N/A,TRUE,"SW";#N/A,#N/A,TRUE,"PG"}</definedName>
    <definedName name="WRN3.XX" localSheetId="5" hidden="1">{#N/A,#N/A,TRUE,"CAPA";#N/A,#N/A,TRUE,"S7-300";#N/A,#N/A,TRUE,"S7-400";#N/A,#N/A,TRUE,"ET200";#N/A,#N/A,TRUE,"C7";#N/A,#N/A,TRUE,"SW";#N/A,#N/A,TRUE,"PG"}</definedName>
    <definedName name="WRN3.XX" hidden="1">{#N/A,#N/A,TRUE,"CAPA";#N/A,#N/A,TRUE,"S7-300";#N/A,#N/A,TRUE,"S7-400";#N/A,#N/A,TRUE,"ET200";#N/A,#N/A,TRUE,"C7";#N/A,#N/A,TRUE,"SW";#N/A,#N/A,TRUE,"PG"}</definedName>
    <definedName name="wrn45.xx" localSheetId="5" hidden="1">{#N/A,#N/A,TRUE,"CAPA";#N/A,#N/A,TRUE,"S7-300";#N/A,#N/A,TRUE,"S7-400";#N/A,#N/A,TRUE,"ET200";#N/A,#N/A,TRUE,"C7";#N/A,#N/A,TRUE,"SW";#N/A,#N/A,TRUE,"PG"}</definedName>
    <definedName name="wrn45.xx" hidden="1">{#N/A,#N/A,TRUE,"CAPA";#N/A,#N/A,TRUE,"S7-300";#N/A,#N/A,TRUE,"S7-400";#N/A,#N/A,TRUE,"ET200";#N/A,#N/A,TRUE,"C7";#N/A,#N/A,TRUE,"SW";#N/A,#N/A,TRUE,"PG"}</definedName>
    <definedName name="wrn6.xx" localSheetId="5" hidden="1">{#N/A,#N/A,TRUE,"CAPA";#N/A,#N/A,TRUE,"S7-300";#N/A,#N/A,TRUE,"S7-400";#N/A,#N/A,TRUE,"ET200";#N/A,#N/A,TRUE,"C7";#N/A,#N/A,TRUE,"SW";#N/A,#N/A,TRUE,"PG"}</definedName>
    <definedName name="wrn6.xx" hidden="1">{#N/A,#N/A,TRUE,"CAPA";#N/A,#N/A,TRUE,"S7-300";#N/A,#N/A,TRUE,"S7-400";#N/A,#N/A,TRUE,"ET200";#N/A,#N/A,TRUE,"C7";#N/A,#N/A,TRUE,"SW";#N/A,#N/A,TRUE,"PG"}</definedName>
    <definedName name="wrnb.xx" localSheetId="5" hidden="1">{#N/A,#N/A,TRUE,"CAPA";#N/A,#N/A,TRUE,"S7-300";#N/A,#N/A,TRUE,"S7-400";#N/A,#N/A,TRUE,"ET200";#N/A,#N/A,TRUE,"C7";#N/A,#N/A,TRUE,"SW";#N/A,#N/A,TRUE,"PG"}</definedName>
    <definedName name="wrnb.xx" hidden="1">{#N/A,#N/A,TRUE,"CAPA";#N/A,#N/A,TRUE,"S7-300";#N/A,#N/A,TRUE,"S7-400";#N/A,#N/A,TRUE,"ET200";#N/A,#N/A,TRUE,"C7";#N/A,#N/A,TRUE,"SW";#N/A,#N/A,TRUE,"PG"}</definedName>
    <definedName name="wrnc" localSheetId="5" hidden="1">{#N/A,#N/A,TRUE,"CAPA";#N/A,#N/A,TRUE,"S7-300";#N/A,#N/A,TRUE,"S7-400";#N/A,#N/A,TRUE,"ET200";#N/A,#N/A,TRUE,"C7";#N/A,#N/A,TRUE,"SW";#N/A,#N/A,TRUE,"PG"}</definedName>
    <definedName name="wrnc" hidden="1">{#N/A,#N/A,TRUE,"CAPA";#N/A,#N/A,TRUE,"S7-300";#N/A,#N/A,TRUE,"S7-400";#N/A,#N/A,TRUE,"ET200";#N/A,#N/A,TRUE,"C7";#N/A,#N/A,TRUE,"SW";#N/A,#N/A,TRUE,"PG"}</definedName>
    <definedName name="wrng.xx" localSheetId="5" hidden="1">{#N/A,#N/A,TRUE,"CAPA";#N/A,#N/A,TRUE,"S7-300";#N/A,#N/A,TRUE,"S7-400";#N/A,#N/A,TRUE,"ET200";#N/A,#N/A,TRUE,"C7";#N/A,#N/A,TRUE,"SW";#N/A,#N/A,TRUE,"PG"}</definedName>
    <definedName name="wrng.xx" hidden="1">{#N/A,#N/A,TRUE,"CAPA";#N/A,#N/A,TRUE,"S7-300";#N/A,#N/A,TRUE,"S7-400";#N/A,#N/A,TRUE,"ET200";#N/A,#N/A,TRUE,"C7";#N/A,#N/A,TRUE,"SW";#N/A,#N/A,TRUE,"PG"}</definedName>
    <definedName name="wrnt" localSheetId="5" hidden="1">{#N/A,#N/A,TRUE,"CAPA";#N/A,#N/A,TRUE,"S7-300";#N/A,#N/A,TRUE,"S7-400";#N/A,#N/A,TRUE,"ET200";#N/A,#N/A,TRUE,"C7";#N/A,#N/A,TRUE,"SW";#N/A,#N/A,TRUE,"PG"}</definedName>
    <definedName name="wrnt" hidden="1">{#N/A,#N/A,TRUE,"CAPA";#N/A,#N/A,TRUE,"S7-300";#N/A,#N/A,TRUE,"S7-400";#N/A,#N/A,TRUE,"ET200";#N/A,#N/A,TRUE,"C7";#N/A,#N/A,TRUE,"SW";#N/A,#N/A,TRUE,"PG"}</definedName>
    <definedName name="x" localSheetId="5">[41]Equipamentos!#REF!</definedName>
    <definedName name="x">[41]Equipamentos!#REF!</definedName>
    <definedName name="xc.xx" localSheetId="5" hidden="1">{#N/A,#N/A,TRUE,"CAPA";#N/A,#N/A,TRUE,"S7-300";#N/A,#N/A,TRUE,"S7-400";#N/A,#N/A,TRUE,"ET200";#N/A,#N/A,TRUE,"C7";#N/A,#N/A,TRUE,"SW";#N/A,#N/A,TRUE,"PG"}</definedName>
    <definedName name="xc.xx" hidden="1">{#N/A,#N/A,TRUE,"CAPA";#N/A,#N/A,TRUE,"S7-300";#N/A,#N/A,TRUE,"S7-400";#N/A,#N/A,TRUE,"ET200";#N/A,#N/A,TRUE,"C7";#N/A,#N/A,TRUE,"SW";#N/A,#N/A,TRUE,"PG"}</definedName>
    <definedName name="XX" localSheetId="5">#REF!</definedName>
    <definedName name="XX">#REF!</definedName>
    <definedName name="XXX">[6]!XXX</definedName>
    <definedName name="XXX010160100" localSheetId="5">#REF!</definedName>
    <definedName name="XXX010160100">#REF!</definedName>
    <definedName name="xxxx" localSheetId="5">#REF!</definedName>
    <definedName name="xxxx">#REF!</definedName>
    <definedName name="xyz01" localSheetId="5">#REF!</definedName>
    <definedName name="xyz01">#REF!</definedName>
    <definedName name="ZONASUL">'[34]CUSTO ZONA SUL'!$A$3:$N$21</definedName>
  </definedNames>
  <calcPr calcId="191029"/>
</workbook>
</file>

<file path=xl/calcChain.xml><?xml version="1.0" encoding="utf-8"?>
<calcChain xmlns="http://schemas.openxmlformats.org/spreadsheetml/2006/main">
  <c r="H29" i="34" l="1"/>
  <c r="H18" i="34"/>
  <c r="H15" i="34"/>
  <c r="H12" i="34"/>
  <c r="H9" i="34"/>
  <c r="H8" i="38" l="1"/>
  <c r="E8" i="38" s="1"/>
  <c r="B15" i="38" l="1"/>
  <c r="F6" i="34" s="1"/>
  <c r="G30" i="34" l="1"/>
  <c r="D33" i="41"/>
  <c r="D32" i="41"/>
  <c r="D31" i="41"/>
  <c r="D29" i="41"/>
  <c r="D30" i="41"/>
  <c r="D25" i="41"/>
  <c r="D24" i="41"/>
  <c r="G116" i="34"/>
  <c r="C113" i="41"/>
  <c r="B113" i="41"/>
  <c r="E116" i="34"/>
  <c r="D116" i="34"/>
  <c r="C116" i="34"/>
  <c r="D110" i="41"/>
  <c r="D22" i="41"/>
  <c r="D27" i="41"/>
  <c r="C27" i="41"/>
  <c r="B27" i="41"/>
  <c r="E30" i="34"/>
  <c r="D30" i="34"/>
  <c r="C30" i="34"/>
  <c r="D28" i="41"/>
  <c r="D21" i="41"/>
  <c r="D56" i="41"/>
  <c r="C56" i="41"/>
  <c r="B56" i="41"/>
  <c r="B57" i="41"/>
  <c r="C57" i="41"/>
  <c r="D57" i="41"/>
  <c r="E59" i="34"/>
  <c r="D59" i="34"/>
  <c r="C59" i="34"/>
  <c r="D61" i="41"/>
  <c r="D23" i="41"/>
  <c r="C111" i="34"/>
  <c r="C24" i="34"/>
  <c r="G59" i="34" l="1"/>
  <c r="G26" i="34"/>
  <c r="G25" i="34"/>
  <c r="G35" i="34"/>
  <c r="G34" i="34"/>
  <c r="G36" i="34"/>
  <c r="C32" i="41"/>
  <c r="B32" i="41"/>
  <c r="E35" i="34"/>
  <c r="D35" i="34"/>
  <c r="C35" i="34"/>
  <c r="C24" i="41"/>
  <c r="B24" i="41"/>
  <c r="E27" i="34"/>
  <c r="D27" i="34"/>
  <c r="C27" i="34"/>
  <c r="G33" i="34"/>
  <c r="G24" i="34"/>
  <c r="G27" i="34"/>
  <c r="D20" i="41"/>
  <c r="G23" i="34" s="1"/>
  <c r="C20" i="41"/>
  <c r="B20" i="41"/>
  <c r="E23" i="34"/>
  <c r="D23" i="34"/>
  <c r="C23" i="34"/>
  <c r="D19" i="41"/>
  <c r="G22" i="34" s="1"/>
  <c r="C19" i="41"/>
  <c r="B19" i="41"/>
  <c r="E22" i="34"/>
  <c r="D22" i="34"/>
  <c r="C22" i="34"/>
  <c r="D64" i="41"/>
  <c r="G67" i="34" s="1"/>
  <c r="C64" i="41"/>
  <c r="B64" i="41"/>
  <c r="D62" i="41"/>
  <c r="E67" i="34"/>
  <c r="D67" i="34"/>
  <c r="C67" i="34"/>
  <c r="D60" i="41"/>
  <c r="D41" i="41"/>
  <c r="G44" i="34" s="1"/>
  <c r="D40" i="41"/>
  <c r="G43" i="34" s="1"/>
  <c r="D42" i="41"/>
  <c r="G45" i="34" s="1"/>
  <c r="G32" i="34"/>
  <c r="D16" i="41"/>
  <c r="G19" i="34" s="1"/>
  <c r="C96" i="41"/>
  <c r="B96" i="41"/>
  <c r="G99" i="34"/>
  <c r="E99" i="34"/>
  <c r="D99" i="34"/>
  <c r="C99" i="34"/>
  <c r="D45" i="41"/>
  <c r="G48" i="34" s="1"/>
  <c r="D44" i="41"/>
  <c r="G47" i="34" s="1"/>
  <c r="D112" i="41"/>
  <c r="G115" i="34" s="1"/>
  <c r="G114" i="34"/>
  <c r="G117" i="34"/>
  <c r="C112" i="41"/>
  <c r="B112" i="41"/>
  <c r="E115" i="34"/>
  <c r="D115" i="34"/>
  <c r="C115" i="34"/>
  <c r="G70" i="34"/>
  <c r="G71" i="34"/>
  <c r="G72" i="34"/>
  <c r="G73" i="34"/>
  <c r="G74" i="34"/>
  <c r="G75" i="34"/>
  <c r="G76" i="34"/>
  <c r="G77" i="34"/>
  <c r="G78" i="34"/>
  <c r="G80" i="34"/>
  <c r="G81" i="34"/>
  <c r="D76" i="41"/>
  <c r="G79" i="34" s="1"/>
  <c r="C77" i="41"/>
  <c r="B77" i="41"/>
  <c r="C76" i="41"/>
  <c r="B76" i="41"/>
  <c r="E80" i="34"/>
  <c r="D80" i="34"/>
  <c r="C80" i="34"/>
  <c r="E79" i="34"/>
  <c r="D79" i="34"/>
  <c r="C79" i="34"/>
  <c r="D8" i="41"/>
  <c r="G51" i="34"/>
  <c r="G52" i="34"/>
  <c r="G53" i="34"/>
  <c r="B17" i="35"/>
  <c r="B18" i="35"/>
  <c r="B19" i="35"/>
  <c r="C50" i="41"/>
  <c r="B50" i="41"/>
  <c r="C49" i="41"/>
  <c r="B49" i="41"/>
  <c r="E53" i="34"/>
  <c r="D53" i="34"/>
  <c r="C53" i="34"/>
  <c r="E52" i="34"/>
  <c r="D52" i="34"/>
  <c r="C52" i="34"/>
  <c r="B48" i="41"/>
  <c r="D63" i="41"/>
  <c r="G66" i="34" s="1"/>
  <c r="G65" i="34"/>
  <c r="G64" i="34"/>
  <c r="G63" i="34"/>
  <c r="C63" i="41"/>
  <c r="B63" i="41"/>
  <c r="E66" i="34"/>
  <c r="D66" i="34"/>
  <c r="C66" i="34"/>
  <c r="D58" i="41"/>
  <c r="G61" i="34" s="1"/>
  <c r="G60" i="34"/>
  <c r="G84" i="34"/>
  <c r="G85" i="34"/>
  <c r="G86" i="34"/>
  <c r="G87" i="34"/>
  <c r="G88" i="34"/>
  <c r="G89" i="34"/>
  <c r="G90" i="34"/>
  <c r="G91" i="34"/>
  <c r="G92" i="34"/>
  <c r="G93" i="34"/>
  <c r="G94" i="34"/>
  <c r="G95" i="34"/>
  <c r="G96" i="34"/>
  <c r="G97" i="34"/>
  <c r="G98" i="34"/>
  <c r="G100" i="34"/>
  <c r="D35" i="41"/>
  <c r="G38" i="34" s="1"/>
  <c r="D17" i="41"/>
  <c r="G20" i="34" s="1"/>
  <c r="C30" i="41"/>
  <c r="B30" i="41"/>
  <c r="E33" i="34"/>
  <c r="D33" i="34"/>
  <c r="C33" i="34"/>
  <c r="C23" i="41"/>
  <c r="B23" i="41"/>
  <c r="E26" i="34"/>
  <c r="D26" i="34"/>
  <c r="C26" i="34"/>
  <c r="D18" i="41"/>
  <c r="G21" i="34" s="1"/>
  <c r="C69" i="41"/>
  <c r="B69" i="41"/>
  <c r="E72" i="34"/>
  <c r="D72" i="34"/>
  <c r="C72" i="34"/>
  <c r="C97" i="41"/>
  <c r="B97" i="41"/>
  <c r="E100" i="34"/>
  <c r="D100" i="34"/>
  <c r="C100" i="34"/>
  <c r="C95" i="41"/>
  <c r="B95" i="41"/>
  <c r="C94" i="41"/>
  <c r="B94" i="41"/>
  <c r="C93" i="41"/>
  <c r="B93" i="41"/>
  <c r="E98" i="34"/>
  <c r="D98" i="34"/>
  <c r="C98" i="34"/>
  <c r="E97" i="34"/>
  <c r="D97" i="34"/>
  <c r="C97" i="34"/>
  <c r="E96" i="34"/>
  <c r="D96" i="34"/>
  <c r="C96" i="34"/>
  <c r="G31" i="34"/>
  <c r="G56" i="34"/>
  <c r="G57" i="34"/>
  <c r="G55" i="34"/>
  <c r="G41" i="34"/>
  <c r="C62" i="41"/>
  <c r="B62" i="41"/>
  <c r="C61" i="41"/>
  <c r="B61" i="41"/>
  <c r="C60" i="41"/>
  <c r="B60" i="41"/>
  <c r="C58" i="41"/>
  <c r="B58" i="41"/>
  <c r="C54" i="41"/>
  <c r="B54" i="41"/>
  <c r="C53" i="41"/>
  <c r="B53" i="41"/>
  <c r="C52" i="41"/>
  <c r="B52" i="41"/>
  <c r="C48" i="41"/>
  <c r="G50" i="34"/>
  <c r="C47" i="41"/>
  <c r="B47" i="41"/>
  <c r="C45" i="41"/>
  <c r="B45" i="41"/>
  <c r="C44" i="41"/>
  <c r="B44" i="41"/>
  <c r="E65" i="34"/>
  <c r="D65" i="34"/>
  <c r="C65" i="34"/>
  <c r="E64" i="34"/>
  <c r="D64" i="34"/>
  <c r="C64" i="34"/>
  <c r="E63" i="34"/>
  <c r="D63" i="34"/>
  <c r="C63" i="34"/>
  <c r="E61" i="34"/>
  <c r="D61" i="34"/>
  <c r="C61" i="34"/>
  <c r="E60" i="34"/>
  <c r="D60" i="34"/>
  <c r="C60" i="34"/>
  <c r="E57" i="34"/>
  <c r="D57" i="34"/>
  <c r="C57" i="34"/>
  <c r="E56" i="34"/>
  <c r="D56" i="34"/>
  <c r="C56" i="34"/>
  <c r="E55" i="34"/>
  <c r="D55" i="34"/>
  <c r="C55" i="34"/>
  <c r="E51" i="34"/>
  <c r="D51" i="34"/>
  <c r="C51" i="34"/>
  <c r="E50" i="34"/>
  <c r="D50" i="34"/>
  <c r="C50" i="34"/>
  <c r="E48" i="34"/>
  <c r="D48" i="34"/>
  <c r="C48" i="34"/>
  <c r="E47" i="34"/>
  <c r="D47" i="34"/>
  <c r="C47" i="34"/>
  <c r="E45" i="34"/>
  <c r="D45" i="34"/>
  <c r="C42" i="41" s="1"/>
  <c r="C45" i="34"/>
  <c r="B42" i="41" s="1"/>
  <c r="E44" i="34"/>
  <c r="D44" i="34"/>
  <c r="C41" i="41" s="1"/>
  <c r="C44" i="34"/>
  <c r="B41" i="41" s="1"/>
  <c r="E43" i="34"/>
  <c r="D43" i="34"/>
  <c r="C40" i="41" s="1"/>
  <c r="C43" i="34"/>
  <c r="B40" i="41" s="1"/>
  <c r="E41" i="34"/>
  <c r="D41" i="34"/>
  <c r="C38" i="41" s="1"/>
  <c r="C41" i="34"/>
  <c r="B38" i="41" s="1"/>
  <c r="C35" i="41"/>
  <c r="B35" i="41"/>
  <c r="E38" i="34"/>
  <c r="D38" i="34"/>
  <c r="C38" i="34"/>
  <c r="D104" i="41"/>
  <c r="G107" i="34" s="1"/>
  <c r="D102" i="41"/>
  <c r="G105" i="34" s="1"/>
  <c r="D14" i="41"/>
  <c r="G17" i="34" s="1"/>
  <c r="G69" i="34"/>
  <c r="C78" i="41"/>
  <c r="B78" i="41"/>
  <c r="C75" i="41"/>
  <c r="B75" i="41"/>
  <c r="E81" i="34"/>
  <c r="D81" i="34"/>
  <c r="C81" i="34"/>
  <c r="E78" i="34"/>
  <c r="D78" i="34"/>
  <c r="C78" i="34"/>
  <c r="C92" i="41"/>
  <c r="B92" i="41"/>
  <c r="E95" i="34"/>
  <c r="D95" i="34"/>
  <c r="C95" i="34"/>
  <c r="G83" i="34"/>
  <c r="C91" i="41"/>
  <c r="B91" i="41"/>
  <c r="E94" i="34"/>
  <c r="D94" i="34"/>
  <c r="C94" i="34"/>
  <c r="C90" i="41"/>
  <c r="B90" i="41"/>
  <c r="C89" i="41"/>
  <c r="B89" i="41"/>
  <c r="E93" i="34"/>
  <c r="D93" i="34"/>
  <c r="C93" i="34"/>
  <c r="E92" i="34"/>
  <c r="D92" i="34"/>
  <c r="C92" i="34"/>
  <c r="C83" i="41"/>
  <c r="B83" i="41"/>
  <c r="C82" i="41"/>
  <c r="B82" i="41"/>
  <c r="C81" i="41"/>
  <c r="B81" i="41"/>
  <c r="C80" i="41"/>
  <c r="B80" i="41"/>
  <c r="E86" i="34"/>
  <c r="D86" i="34"/>
  <c r="C86" i="34"/>
  <c r="E84" i="34"/>
  <c r="D84" i="34"/>
  <c r="C84" i="34"/>
  <c r="E83" i="34"/>
  <c r="D83" i="34"/>
  <c r="C83" i="34"/>
  <c r="C67" i="41"/>
  <c r="B67" i="41"/>
  <c r="C66" i="41"/>
  <c r="B66" i="41"/>
  <c r="E70" i="34"/>
  <c r="D70" i="34"/>
  <c r="C70" i="34"/>
  <c r="E69" i="34"/>
  <c r="D69" i="34"/>
  <c r="C69" i="34"/>
  <c r="G111" i="34"/>
  <c r="G112" i="34"/>
  <c r="G113" i="34"/>
  <c r="G109" i="34"/>
  <c r="G106" i="34"/>
  <c r="G16" i="34"/>
  <c r="G14" i="34"/>
  <c r="G13" i="34"/>
  <c r="G11" i="34"/>
  <c r="G10" i="34"/>
  <c r="G110" i="34"/>
  <c r="C108" i="41"/>
  <c r="B108" i="41"/>
  <c r="E111" i="34"/>
  <c r="D111" i="34"/>
  <c r="D100" i="41"/>
  <c r="G103" i="34" s="1"/>
  <c r="C114" i="41"/>
  <c r="B114" i="41"/>
  <c r="C111" i="41"/>
  <c r="B111" i="41"/>
  <c r="C110" i="41"/>
  <c r="B110" i="41"/>
  <c r="C109" i="41"/>
  <c r="B109" i="41"/>
  <c r="C107" i="41"/>
  <c r="B107" i="41"/>
  <c r="C106" i="41"/>
  <c r="B106" i="41"/>
  <c r="C104" i="41"/>
  <c r="B104" i="41"/>
  <c r="C103" i="41"/>
  <c r="B103" i="41"/>
  <c r="C102" i="41"/>
  <c r="B102" i="41"/>
  <c r="C100" i="41"/>
  <c r="B100" i="41"/>
  <c r="C88" i="41"/>
  <c r="B88" i="41"/>
  <c r="C87" i="41"/>
  <c r="B87" i="41"/>
  <c r="C86" i="41"/>
  <c r="B86" i="41"/>
  <c r="C85" i="41"/>
  <c r="B85" i="41"/>
  <c r="C84" i="41"/>
  <c r="B84" i="41"/>
  <c r="C74" i="41"/>
  <c r="B74" i="41"/>
  <c r="C73" i="41"/>
  <c r="B73" i="41"/>
  <c r="C72" i="41"/>
  <c r="B72" i="41"/>
  <c r="C71" i="41"/>
  <c r="B71" i="41"/>
  <c r="C70" i="41"/>
  <c r="B70" i="41"/>
  <c r="C68" i="41"/>
  <c r="B68" i="41"/>
  <c r="C33" i="41"/>
  <c r="B33" i="41"/>
  <c r="C31" i="41"/>
  <c r="B31" i="41"/>
  <c r="C29" i="41"/>
  <c r="B29" i="41"/>
  <c r="C28" i="41"/>
  <c r="B28" i="41"/>
  <c r="C25" i="41"/>
  <c r="B25" i="41"/>
  <c r="C22" i="41"/>
  <c r="B22" i="41"/>
  <c r="C21" i="41"/>
  <c r="B21" i="41"/>
  <c r="C18" i="41"/>
  <c r="B18" i="41"/>
  <c r="C17" i="41"/>
  <c r="B17" i="41"/>
  <c r="C16" i="41"/>
  <c r="B16" i="41"/>
  <c r="C14" i="41"/>
  <c r="B14" i="41"/>
  <c r="C13" i="41"/>
  <c r="B13" i="41"/>
  <c r="C11" i="41"/>
  <c r="B11" i="41"/>
  <c r="C10" i="41"/>
  <c r="B10" i="41"/>
  <c r="C8" i="41"/>
  <c r="B8" i="41"/>
  <c r="C7" i="41"/>
  <c r="B7" i="41"/>
  <c r="C114" i="34"/>
  <c r="D114" i="34"/>
  <c r="E114" i="34"/>
  <c r="C112" i="34"/>
  <c r="D112" i="34"/>
  <c r="E112" i="34"/>
  <c r="C77" i="34"/>
  <c r="D77" i="34"/>
  <c r="E77" i="34"/>
  <c r="C74" i="34"/>
  <c r="D74" i="34"/>
  <c r="E74" i="34"/>
  <c r="C75" i="34"/>
  <c r="D75" i="34"/>
  <c r="E75" i="34"/>
  <c r="C76" i="34"/>
  <c r="D76" i="34"/>
  <c r="E76" i="34"/>
  <c r="D71" i="34"/>
  <c r="E71" i="34"/>
  <c r="C36" i="34"/>
  <c r="D36" i="34"/>
  <c r="E36" i="34"/>
  <c r="C71" i="34"/>
  <c r="C91" i="34"/>
  <c r="D91" i="34"/>
  <c r="E91" i="34"/>
  <c r="C90" i="34"/>
  <c r="D90" i="34"/>
  <c r="E90" i="34"/>
  <c r="C89" i="34"/>
  <c r="D89" i="34"/>
  <c r="E89" i="34"/>
  <c r="C88" i="34"/>
  <c r="D88" i="34"/>
  <c r="E88" i="34"/>
  <c r="C87" i="34"/>
  <c r="D87" i="34"/>
  <c r="E87" i="34"/>
  <c r="C73" i="34"/>
  <c r="D73" i="34"/>
  <c r="E73" i="34"/>
  <c r="E85" i="34"/>
  <c r="D85" i="34"/>
  <c r="C85" i="34"/>
  <c r="C113" i="34"/>
  <c r="D113" i="34"/>
  <c r="E113" i="34"/>
  <c r="E34" i="34"/>
  <c r="D34" i="34"/>
  <c r="C34" i="34"/>
  <c r="E32" i="34"/>
  <c r="D32" i="34"/>
  <c r="C32" i="34"/>
  <c r="E31" i="34"/>
  <c r="D31" i="34"/>
  <c r="C31" i="34"/>
  <c r="D24" i="34"/>
  <c r="E24" i="34"/>
  <c r="C28" i="34"/>
  <c r="D28" i="34"/>
  <c r="E28" i="34"/>
  <c r="C117" i="34"/>
  <c r="D117" i="34"/>
  <c r="E117" i="34"/>
  <c r="C110" i="34"/>
  <c r="D110" i="34"/>
  <c r="E110" i="34"/>
  <c r="E109" i="34"/>
  <c r="D109" i="34"/>
  <c r="C109" i="34"/>
  <c r="C106" i="34"/>
  <c r="D106" i="34"/>
  <c r="E106" i="34"/>
  <c r="C107" i="34"/>
  <c r="D107" i="34"/>
  <c r="E107" i="34"/>
  <c r="E105" i="34"/>
  <c r="D105" i="34"/>
  <c r="C105" i="34"/>
  <c r="E103" i="34"/>
  <c r="D103" i="34"/>
  <c r="C103" i="34"/>
  <c r="C25" i="34"/>
  <c r="D25" i="34"/>
  <c r="E25" i="34"/>
  <c r="C20" i="34"/>
  <c r="D20" i="34"/>
  <c r="E20" i="34"/>
  <c r="C21" i="34"/>
  <c r="D21" i="34"/>
  <c r="E21" i="34"/>
  <c r="E19" i="34"/>
  <c r="D19" i="34"/>
  <c r="C19" i="34"/>
  <c r="C17" i="34"/>
  <c r="D17" i="34"/>
  <c r="E17" i="34"/>
  <c r="E16" i="34"/>
  <c r="D16" i="34"/>
  <c r="C16" i="34"/>
  <c r="C14" i="34"/>
  <c r="D14" i="34"/>
  <c r="E14" i="34"/>
  <c r="E13" i="34"/>
  <c r="D13" i="34"/>
  <c r="C13" i="34"/>
  <c r="C11" i="34"/>
  <c r="D11" i="34"/>
  <c r="E11" i="34"/>
  <c r="E10" i="34"/>
  <c r="D10" i="34"/>
  <c r="C10" i="34"/>
  <c r="G28" i="34" l="1"/>
  <c r="B16" i="35" l="1"/>
  <c r="B14" i="35" l="1"/>
  <c r="B13" i="35"/>
  <c r="B15" i="35"/>
  <c r="B12" i="35"/>
  <c r="B11" i="35"/>
  <c r="B10" i="35"/>
  <c r="B9" i="35"/>
  <c r="B4" i="35" l="1"/>
  <c r="B5" i="35" l="1"/>
  <c r="B6" i="35"/>
  <c r="B7" i="35"/>
  <c r="B8" i="35"/>
  <c r="E7108" i="27"/>
  <c r="F95" i="34" l="1"/>
  <c r="H95" i="34" s="1"/>
  <c r="F78" i="34"/>
  <c r="H78" i="34" s="1"/>
  <c r="F100" i="34"/>
  <c r="H100" i="34" s="1"/>
  <c r="F24" i="34"/>
  <c r="H24" i="34" s="1"/>
  <c r="F115" i="34"/>
  <c r="H115" i="34" s="1"/>
  <c r="F74" i="34"/>
  <c r="H74" i="34" s="1"/>
  <c r="F107" i="34"/>
  <c r="H107" i="34" s="1"/>
  <c r="F94" i="34"/>
  <c r="H94" i="34" s="1"/>
  <c r="F109" i="34"/>
  <c r="H109" i="34" s="1"/>
  <c r="F92" i="34"/>
  <c r="H92" i="34" s="1"/>
  <c r="F55" i="34"/>
  <c r="H55" i="34" s="1"/>
  <c r="F48" i="34"/>
  <c r="H48" i="34" s="1"/>
  <c r="F47" i="34"/>
  <c r="H47" i="34" s="1"/>
  <c r="F19" i="34"/>
  <c r="H19" i="34" s="1"/>
  <c r="F67" i="34"/>
  <c r="H67" i="34" s="1"/>
  <c r="F31" i="34"/>
  <c r="H31" i="34" s="1"/>
  <c r="F20" i="34"/>
  <c r="H20" i="34" s="1"/>
  <c r="F99" i="34"/>
  <c r="H99" i="34" s="1"/>
  <c r="F17" i="34"/>
  <c r="H17" i="34" s="1"/>
  <c r="F60" i="34"/>
  <c r="H60" i="34" s="1"/>
  <c r="F84" i="34"/>
  <c r="H84" i="34" s="1"/>
  <c r="F86" i="34"/>
  <c r="H86" i="34" s="1"/>
  <c r="F90" i="34"/>
  <c r="H90" i="34" s="1"/>
  <c r="F59" i="34"/>
  <c r="H59" i="34" s="1"/>
  <c r="F26" i="34"/>
  <c r="H26" i="34" s="1"/>
  <c r="F27" i="34"/>
  <c r="H27" i="34" s="1"/>
  <c r="F106" i="34"/>
  <c r="H106" i="34" s="1"/>
  <c r="F64" i="34"/>
  <c r="H64" i="34" s="1"/>
  <c r="F77" i="34"/>
  <c r="H77" i="34" s="1"/>
  <c r="F51" i="34"/>
  <c r="H51" i="34" s="1"/>
  <c r="F14" i="34"/>
  <c r="H14" i="34" s="1"/>
  <c r="F11" i="34"/>
  <c r="H11" i="34" s="1"/>
  <c r="F50" i="34"/>
  <c r="H50" i="34" s="1"/>
  <c r="F114" i="34"/>
  <c r="H114" i="34" s="1"/>
  <c r="F91" i="34"/>
  <c r="H91" i="34" s="1"/>
  <c r="F45" i="34"/>
  <c r="H45" i="34" s="1"/>
  <c r="F28" i="34"/>
  <c r="H28" i="34" s="1"/>
  <c r="F41" i="34"/>
  <c r="H41" i="34" s="1"/>
  <c r="H40" i="34" s="1"/>
  <c r="F96" i="34"/>
  <c r="H96" i="34" s="1"/>
  <c r="F32" i="34"/>
  <c r="H32" i="34" s="1"/>
  <c r="F83" i="34"/>
  <c r="H83" i="34" s="1"/>
  <c r="F52" i="34"/>
  <c r="H52" i="34" s="1"/>
  <c r="F35" i="34"/>
  <c r="H35" i="34" s="1"/>
  <c r="F72" i="34"/>
  <c r="H72" i="34" s="1"/>
  <c r="F113" i="34"/>
  <c r="H113" i="34" s="1"/>
  <c r="F71" i="34"/>
  <c r="H71" i="34" s="1"/>
  <c r="F22" i="34"/>
  <c r="H22" i="34" s="1"/>
  <c r="F53" i="34"/>
  <c r="H53" i="34" s="1"/>
  <c r="F88" i="34"/>
  <c r="H88" i="34" s="1"/>
  <c r="F36" i="34"/>
  <c r="H36" i="34" s="1"/>
  <c r="F30" i="34"/>
  <c r="H30" i="34" s="1"/>
  <c r="F56" i="34"/>
  <c r="H56" i="34" s="1"/>
  <c r="F75" i="34"/>
  <c r="H75" i="34" s="1"/>
  <c r="F21" i="34"/>
  <c r="H21" i="34" s="1"/>
  <c r="F89" i="34"/>
  <c r="H89" i="34" s="1"/>
  <c r="F61" i="34"/>
  <c r="H61" i="34" s="1"/>
  <c r="F33" i="34"/>
  <c r="H33" i="34" s="1"/>
  <c r="F10" i="34"/>
  <c r="H10" i="34" s="1"/>
  <c r="F38" i="34"/>
  <c r="H38" i="34" s="1"/>
  <c r="H37" i="34" s="1"/>
  <c r="C9" i="35" s="1"/>
  <c r="F105" i="34"/>
  <c r="H105" i="34" s="1"/>
  <c r="F112" i="34"/>
  <c r="H112" i="34" s="1"/>
  <c r="F66" i="34"/>
  <c r="H66" i="34" s="1"/>
  <c r="F87" i="34"/>
  <c r="H87" i="34" s="1"/>
  <c r="F43" i="34"/>
  <c r="H43" i="34" s="1"/>
  <c r="F76" i="34"/>
  <c r="H76" i="34" s="1"/>
  <c r="F34" i="34"/>
  <c r="H34" i="34" s="1"/>
  <c r="F65" i="34"/>
  <c r="H65" i="34" s="1"/>
  <c r="F111" i="34"/>
  <c r="H111" i="34" s="1"/>
  <c r="F13" i="34"/>
  <c r="H13" i="34" s="1"/>
  <c r="F69" i="34"/>
  <c r="H69" i="34" s="1"/>
  <c r="F117" i="34"/>
  <c r="H117" i="34" s="1"/>
  <c r="F110" i="34"/>
  <c r="H110" i="34" s="1"/>
  <c r="F44" i="34"/>
  <c r="H44" i="34" s="1"/>
  <c r="F103" i="34"/>
  <c r="H103" i="34" s="1"/>
  <c r="H102" i="34" s="1"/>
  <c r="F63" i="34"/>
  <c r="H63" i="34" s="1"/>
  <c r="F70" i="34"/>
  <c r="H70" i="34" s="1"/>
  <c r="F116" i="34"/>
  <c r="H116" i="34" s="1"/>
  <c r="F57" i="34"/>
  <c r="H57" i="34" s="1"/>
  <c r="F93" i="34"/>
  <c r="H93" i="34" s="1"/>
  <c r="F97" i="34"/>
  <c r="H97" i="34" s="1"/>
  <c r="F98" i="34"/>
  <c r="H98" i="34" s="1"/>
  <c r="F85" i="34"/>
  <c r="H85" i="34" s="1"/>
  <c r="F79" i="34"/>
  <c r="H79" i="34" s="1"/>
  <c r="F25" i="34"/>
  <c r="H25" i="34" s="1"/>
  <c r="F23" i="34"/>
  <c r="H23" i="34" s="1"/>
  <c r="F16" i="34"/>
  <c r="H16" i="34" s="1"/>
  <c r="C6" i="35" s="1"/>
  <c r="F81" i="34"/>
  <c r="H81" i="34" s="1"/>
  <c r="F73" i="34"/>
  <c r="H73" i="34" s="1"/>
  <c r="F80" i="34"/>
  <c r="H80" i="34" s="1"/>
  <c r="Q31" i="5"/>
  <c r="Q28" i="5"/>
  <c r="Q26" i="5"/>
  <c r="Q17" i="5"/>
  <c r="C5" i="35" l="1"/>
  <c r="H42" i="34"/>
  <c r="H39" i="34" s="1"/>
  <c r="C10" i="35" s="1"/>
  <c r="H104" i="34"/>
  <c r="H101" i="34" s="1"/>
  <c r="C18" i="35" s="1"/>
  <c r="H58" i="34"/>
  <c r="C14" i="35" s="1"/>
  <c r="H54" i="34"/>
  <c r="C13" i="35" s="1"/>
  <c r="H108" i="34"/>
  <c r="C19" i="35" s="1"/>
  <c r="H46" i="34"/>
  <c r="C11" i="35" s="1"/>
  <c r="H68" i="34"/>
  <c r="H49" i="34"/>
  <c r="H62" i="34"/>
  <c r="H82" i="34"/>
  <c r="C17" i="35" s="1"/>
  <c r="C4" i="35"/>
  <c r="C12" i="35"/>
  <c r="M10" i="6"/>
  <c r="M11" i="6"/>
  <c r="M12" i="6"/>
  <c r="M13" i="6"/>
  <c r="M14" i="6"/>
  <c r="M15" i="6"/>
  <c r="M18" i="6"/>
  <c r="M23" i="6"/>
  <c r="M24" i="6"/>
  <c r="M29" i="6"/>
  <c r="M30" i="6"/>
  <c r="M32" i="6"/>
  <c r="M37" i="6"/>
  <c r="M40" i="6"/>
  <c r="M9" i="6"/>
  <c r="I40" i="6"/>
  <c r="K40" i="6" s="1"/>
  <c r="K39" i="6" s="1"/>
  <c r="G40" i="6"/>
  <c r="I38" i="6"/>
  <c r="K38" i="6" s="1"/>
  <c r="G38" i="6"/>
  <c r="I37" i="6"/>
  <c r="K37" i="6" s="1"/>
  <c r="G37" i="6"/>
  <c r="I36" i="6"/>
  <c r="K36" i="6" s="1"/>
  <c r="G36" i="6"/>
  <c r="I35" i="6"/>
  <c r="K35" i="6" s="1"/>
  <c r="G35" i="6"/>
  <c r="I33" i="6"/>
  <c r="J33" i="6" s="1"/>
  <c r="G33" i="6"/>
  <c r="I32" i="6"/>
  <c r="J32" i="6" s="1"/>
  <c r="G32" i="6"/>
  <c r="I31" i="6"/>
  <c r="K31" i="6" s="1"/>
  <c r="G31" i="6"/>
  <c r="I30" i="6"/>
  <c r="K30" i="6" s="1"/>
  <c r="G30" i="6"/>
  <c r="I29" i="6"/>
  <c r="K29" i="6" s="1"/>
  <c r="G29" i="6"/>
  <c r="I28" i="6"/>
  <c r="R28" i="6" s="1"/>
  <c r="G28" i="6"/>
  <c r="I27" i="6"/>
  <c r="R27" i="6" s="1"/>
  <c r="G27" i="6"/>
  <c r="I26" i="6"/>
  <c r="R26" i="6" s="1"/>
  <c r="G26" i="6"/>
  <c r="I24" i="6"/>
  <c r="R24" i="6" s="1"/>
  <c r="G24" i="6"/>
  <c r="I23" i="6"/>
  <c r="R23" i="6" s="1"/>
  <c r="G23" i="6"/>
  <c r="I22" i="6"/>
  <c r="K22" i="6" s="1"/>
  <c r="G22" i="6"/>
  <c r="I21" i="6"/>
  <c r="K21" i="6" s="1"/>
  <c r="G21" i="6"/>
  <c r="I20" i="6"/>
  <c r="K20" i="6" s="1"/>
  <c r="G20" i="6"/>
  <c r="I19" i="6"/>
  <c r="J19" i="6" s="1"/>
  <c r="G19" i="6"/>
  <c r="I18" i="6"/>
  <c r="J18" i="6" s="1"/>
  <c r="G18" i="6"/>
  <c r="I17" i="6"/>
  <c r="K17" i="6" s="1"/>
  <c r="G17" i="6"/>
  <c r="I15" i="6"/>
  <c r="K15" i="6" s="1"/>
  <c r="G15" i="6"/>
  <c r="I14" i="6"/>
  <c r="K14" i="6" s="1"/>
  <c r="G14" i="6"/>
  <c r="I13" i="6"/>
  <c r="K13" i="6" s="1"/>
  <c r="G13" i="6"/>
  <c r="I12" i="6"/>
  <c r="K12" i="6" s="1"/>
  <c r="G12" i="6"/>
  <c r="I11" i="6"/>
  <c r="K11" i="6" s="1"/>
  <c r="G11" i="6"/>
  <c r="O11" i="6" s="1"/>
  <c r="I10" i="6"/>
  <c r="K10" i="6" s="1"/>
  <c r="G10" i="6"/>
  <c r="I9" i="6"/>
  <c r="K9" i="6" s="1"/>
  <c r="G9" i="6"/>
  <c r="Q33" i="5"/>
  <c r="H119" i="34" l="1"/>
  <c r="O15" i="6"/>
  <c r="P11" i="6"/>
  <c r="P15" i="6"/>
  <c r="O13" i="6"/>
  <c r="P13" i="6" s="1"/>
  <c r="O12" i="6"/>
  <c r="P12" i="6" s="1"/>
  <c r="O23" i="6"/>
  <c r="P23" i="6" s="1"/>
  <c r="S32" i="6"/>
  <c r="T32" i="6" s="1"/>
  <c r="O40" i="6"/>
  <c r="P40" i="6" s="1"/>
  <c r="P39" i="6" s="1"/>
  <c r="R20" i="6"/>
  <c r="S24" i="6"/>
  <c r="T24" i="6" s="1"/>
  <c r="O29" i="6"/>
  <c r="P29" i="6" s="1"/>
  <c r="J9" i="6"/>
  <c r="L9" i="6" s="1"/>
  <c r="J10" i="6"/>
  <c r="L10" i="6" s="1"/>
  <c r="J11" i="6"/>
  <c r="L11" i="6" s="1"/>
  <c r="N11" i="6"/>
  <c r="S11" i="6"/>
  <c r="T11" i="6" s="1"/>
  <c r="J12" i="6"/>
  <c r="L12" i="6" s="1"/>
  <c r="N12" i="6"/>
  <c r="S12" i="6"/>
  <c r="T12" i="6" s="1"/>
  <c r="J13" i="6"/>
  <c r="L13" i="6" s="1"/>
  <c r="N13" i="6"/>
  <c r="S13" i="6"/>
  <c r="T13" i="6" s="1"/>
  <c r="J14" i="6"/>
  <c r="L14" i="6" s="1"/>
  <c r="J15" i="6"/>
  <c r="L15" i="6" s="1"/>
  <c r="N15" i="6"/>
  <c r="S15" i="6"/>
  <c r="T15" i="6" s="1"/>
  <c r="J17" i="6"/>
  <c r="L17" i="6" s="1"/>
  <c r="R17" i="6"/>
  <c r="R19" i="6"/>
  <c r="J20" i="6"/>
  <c r="L20" i="6" s="1"/>
  <c r="J21" i="6"/>
  <c r="L21" i="6" s="1"/>
  <c r="J22" i="6"/>
  <c r="R22" i="6"/>
  <c r="J23" i="6"/>
  <c r="K23" i="6"/>
  <c r="J24" i="6"/>
  <c r="K24" i="6"/>
  <c r="J26" i="6"/>
  <c r="K26" i="6"/>
  <c r="J27" i="6"/>
  <c r="K27" i="6"/>
  <c r="J28" i="6"/>
  <c r="K28" i="6"/>
  <c r="J29" i="6"/>
  <c r="L29" i="6" s="1"/>
  <c r="N29" i="6"/>
  <c r="S29" i="6"/>
  <c r="T29" i="6" s="1"/>
  <c r="J30" i="6"/>
  <c r="L30" i="6" s="1"/>
  <c r="N30" i="6"/>
  <c r="J31" i="6"/>
  <c r="L31" i="6" s="1"/>
  <c r="R31" i="6"/>
  <c r="N32" i="6"/>
  <c r="R33" i="6"/>
  <c r="J35" i="6"/>
  <c r="L35" i="6" s="1"/>
  <c r="J36" i="6"/>
  <c r="L36" i="6" s="1"/>
  <c r="J37" i="6"/>
  <c r="L37" i="6" s="1"/>
  <c r="N37" i="6"/>
  <c r="J38" i="6"/>
  <c r="L38" i="6" s="1"/>
  <c r="J40" i="6"/>
  <c r="L40" i="6" s="1"/>
  <c r="L39" i="6" s="1"/>
  <c r="N40" i="6"/>
  <c r="N39" i="6" s="1"/>
  <c r="S40" i="6"/>
  <c r="T40" i="6" s="1"/>
  <c r="T39" i="6" s="1"/>
  <c r="N9" i="6"/>
  <c r="S37" i="6"/>
  <c r="T37" i="6" s="1"/>
  <c r="S30" i="6"/>
  <c r="T30" i="6" s="1"/>
  <c r="N24" i="6"/>
  <c r="S23" i="6"/>
  <c r="T23" i="6" s="1"/>
  <c r="N18" i="6"/>
  <c r="S14" i="6"/>
  <c r="T14" i="6" s="1"/>
  <c r="N10" i="6"/>
  <c r="O24" i="6"/>
  <c r="P24" i="6" s="1"/>
  <c r="N23" i="6"/>
  <c r="S10" i="6"/>
  <c r="T10" i="6" s="1"/>
  <c r="O14" i="6"/>
  <c r="P14" i="6" s="1"/>
  <c r="N14" i="6"/>
  <c r="O37" i="6"/>
  <c r="P37" i="6" s="1"/>
  <c r="O10" i="6"/>
  <c r="P10" i="6" s="1"/>
  <c r="S18" i="6"/>
  <c r="T18" i="6" s="1"/>
  <c r="O30" i="6"/>
  <c r="P30" i="6" s="1"/>
  <c r="S9" i="6"/>
  <c r="T9" i="6" s="1"/>
  <c r="O9" i="6"/>
  <c r="P9" i="6" s="1"/>
  <c r="K8" i="6"/>
  <c r="K34" i="6"/>
  <c r="R32" i="6"/>
  <c r="R9" i="6"/>
  <c r="R11" i="6"/>
  <c r="R12" i="6"/>
  <c r="R14" i="6"/>
  <c r="R15" i="6"/>
  <c r="R29" i="6"/>
  <c r="R35" i="6"/>
  <c r="R36" i="6"/>
  <c r="R37" i="6"/>
  <c r="R38" i="6"/>
  <c r="R40" i="6"/>
  <c r="R39" i="6" s="1"/>
  <c r="K18" i="6"/>
  <c r="L18" i="6" s="1"/>
  <c r="O18" i="6"/>
  <c r="P18" i="6" s="1"/>
  <c r="K19" i="6"/>
  <c r="L19" i="6" s="1"/>
  <c r="K32" i="6"/>
  <c r="L32" i="6" s="1"/>
  <c r="O32" i="6"/>
  <c r="P32" i="6" s="1"/>
  <c r="K33" i="6"/>
  <c r="R18" i="6"/>
  <c r="R10" i="6"/>
  <c r="R13" i="6"/>
  <c r="R30" i="6"/>
  <c r="Q22" i="5"/>
  <c r="Q21" i="5"/>
  <c r="Q27" i="5"/>
  <c r="M37" i="5"/>
  <c r="M39" i="5"/>
  <c r="M40" i="5"/>
  <c r="M9" i="5"/>
  <c r="M10" i="5"/>
  <c r="M11" i="5"/>
  <c r="M12" i="5"/>
  <c r="M13" i="5"/>
  <c r="M14" i="5"/>
  <c r="M15" i="5"/>
  <c r="M16" i="5"/>
  <c r="M18" i="5"/>
  <c r="M23" i="5"/>
  <c r="M24" i="5"/>
  <c r="M25" i="5"/>
  <c r="M29" i="5"/>
  <c r="M30" i="5"/>
  <c r="M32" i="5"/>
  <c r="M34" i="5"/>
  <c r="I40" i="5"/>
  <c r="K40" i="5" s="1"/>
  <c r="K39" i="5" s="1"/>
  <c r="G40" i="5"/>
  <c r="I38" i="5"/>
  <c r="K38" i="5" s="1"/>
  <c r="G38" i="5"/>
  <c r="I37" i="5"/>
  <c r="K37" i="5" s="1"/>
  <c r="G37" i="5"/>
  <c r="I36" i="5"/>
  <c r="K36" i="5" s="1"/>
  <c r="G36" i="5"/>
  <c r="I35" i="5"/>
  <c r="K35" i="5" s="1"/>
  <c r="G35" i="5"/>
  <c r="I33" i="5"/>
  <c r="J33" i="5" s="1"/>
  <c r="G33" i="5"/>
  <c r="I32" i="5"/>
  <c r="J32" i="5" s="1"/>
  <c r="G32" i="5"/>
  <c r="I31" i="5"/>
  <c r="R31" i="5" s="1"/>
  <c r="G31" i="5"/>
  <c r="I30" i="5"/>
  <c r="R30" i="5" s="1"/>
  <c r="G30" i="5"/>
  <c r="S30" i="5" s="1"/>
  <c r="I29" i="5"/>
  <c r="R29" i="5" s="1"/>
  <c r="G29" i="5"/>
  <c r="I28" i="5"/>
  <c r="R28" i="5" s="1"/>
  <c r="G28" i="5"/>
  <c r="I27" i="5"/>
  <c r="J27" i="5" s="1"/>
  <c r="G27" i="5"/>
  <c r="I26" i="5"/>
  <c r="J26" i="5" s="1"/>
  <c r="G26" i="5"/>
  <c r="I24" i="5"/>
  <c r="R24" i="5" s="1"/>
  <c r="G24" i="5"/>
  <c r="I23" i="5"/>
  <c r="R23" i="5" s="1"/>
  <c r="G23" i="5"/>
  <c r="I22" i="5"/>
  <c r="J22" i="5" s="1"/>
  <c r="G22" i="5"/>
  <c r="I21" i="5"/>
  <c r="K21" i="5" s="1"/>
  <c r="G21" i="5"/>
  <c r="I20" i="5"/>
  <c r="K20" i="5" s="1"/>
  <c r="G20" i="5"/>
  <c r="I19" i="5"/>
  <c r="K19" i="5" s="1"/>
  <c r="G19" i="5"/>
  <c r="I18" i="5"/>
  <c r="R18" i="5" s="1"/>
  <c r="G18" i="5"/>
  <c r="I17" i="5"/>
  <c r="K17" i="5" s="1"/>
  <c r="G17" i="5"/>
  <c r="I15" i="5"/>
  <c r="R15" i="5" s="1"/>
  <c r="G15" i="5"/>
  <c r="I14" i="5"/>
  <c r="R14" i="5" s="1"/>
  <c r="G14" i="5"/>
  <c r="I13" i="5"/>
  <c r="R13" i="5" s="1"/>
  <c r="G13" i="5"/>
  <c r="I12" i="5"/>
  <c r="R12" i="5" s="1"/>
  <c r="G12" i="5"/>
  <c r="I11" i="5"/>
  <c r="R11" i="5" s="1"/>
  <c r="G11" i="5"/>
  <c r="I10" i="5"/>
  <c r="R10" i="5" s="1"/>
  <c r="G10" i="5"/>
  <c r="I9" i="5"/>
  <c r="R9" i="5" s="1"/>
  <c r="G9" i="5"/>
  <c r="S23" i="5" l="1"/>
  <c r="L34" i="6"/>
  <c r="J39" i="6"/>
  <c r="S12" i="5"/>
  <c r="T12" i="5" s="1"/>
  <c r="T30" i="5"/>
  <c r="S40" i="5"/>
  <c r="T40" i="5" s="1"/>
  <c r="T39" i="5" s="1"/>
  <c r="K25" i="6"/>
  <c r="J25" i="6"/>
  <c r="J16" i="6"/>
  <c r="L8" i="6"/>
  <c r="J34" i="6"/>
  <c r="S18" i="5"/>
  <c r="T18" i="5" s="1"/>
  <c r="S32" i="5"/>
  <c r="T32" i="5" s="1"/>
  <c r="L22" i="6"/>
  <c r="K34" i="5"/>
  <c r="S11" i="5"/>
  <c r="T11" i="5" s="1"/>
  <c r="S15" i="5"/>
  <c r="T15" i="5" s="1"/>
  <c r="R8" i="5"/>
  <c r="T23" i="5"/>
  <c r="S24" i="5"/>
  <c r="T24" i="5" s="1"/>
  <c r="S29" i="5"/>
  <c r="T29" i="5" s="1"/>
  <c r="N8" i="6"/>
  <c r="P8" i="6"/>
  <c r="M35" i="6"/>
  <c r="J9" i="5"/>
  <c r="K9" i="5"/>
  <c r="J10" i="5"/>
  <c r="K10" i="5"/>
  <c r="N10" i="5"/>
  <c r="J11" i="5"/>
  <c r="K11" i="5"/>
  <c r="N11" i="5"/>
  <c r="O11" i="5"/>
  <c r="P11" i="5" s="1"/>
  <c r="J12" i="5"/>
  <c r="K12" i="5"/>
  <c r="N12" i="5"/>
  <c r="O12" i="5"/>
  <c r="P12" i="5" s="1"/>
  <c r="J13" i="5"/>
  <c r="K13" i="5"/>
  <c r="J14" i="5"/>
  <c r="K14" i="5"/>
  <c r="N14" i="5"/>
  <c r="J15" i="5"/>
  <c r="K15" i="5"/>
  <c r="N15" i="5"/>
  <c r="O15" i="5"/>
  <c r="P15" i="5" s="1"/>
  <c r="J17" i="5"/>
  <c r="L17" i="5" s="1"/>
  <c r="J18" i="5"/>
  <c r="K18" i="5"/>
  <c r="N18" i="5"/>
  <c r="J19" i="5"/>
  <c r="L19" i="5" s="1"/>
  <c r="J20" i="5"/>
  <c r="L20" i="5" s="1"/>
  <c r="J21" i="5"/>
  <c r="L21" i="5" s="1"/>
  <c r="N23" i="5"/>
  <c r="N24" i="5"/>
  <c r="J28" i="5"/>
  <c r="K28" i="5"/>
  <c r="J29" i="5"/>
  <c r="K29" i="5"/>
  <c r="J30" i="5"/>
  <c r="K30" i="5"/>
  <c r="J31" i="5"/>
  <c r="K31" i="5"/>
  <c r="J35" i="5"/>
  <c r="L35" i="5" s="1"/>
  <c r="R35" i="5"/>
  <c r="R38" i="5"/>
  <c r="M35" i="5"/>
  <c r="N35" i="5" s="1"/>
  <c r="N30" i="5"/>
  <c r="N29" i="5"/>
  <c r="O18" i="5"/>
  <c r="P18" i="5" s="1"/>
  <c r="O14" i="5"/>
  <c r="P14" i="5" s="1"/>
  <c r="N13" i="5"/>
  <c r="O10" i="5"/>
  <c r="P10" i="5" s="1"/>
  <c r="N9" i="5"/>
  <c r="S37" i="5"/>
  <c r="T37" i="5" s="1"/>
  <c r="R26" i="5"/>
  <c r="R27" i="5"/>
  <c r="R33" i="5"/>
  <c r="R22" i="5"/>
  <c r="K16" i="6"/>
  <c r="T8" i="6"/>
  <c r="L28" i="6"/>
  <c r="L27" i="6"/>
  <c r="L26" i="6"/>
  <c r="L24" i="6"/>
  <c r="L23" i="6"/>
  <c r="J8" i="6"/>
  <c r="R21" i="5"/>
  <c r="R21" i="6"/>
  <c r="R16" i="6" s="1"/>
  <c r="L33" i="6"/>
  <c r="R25" i="6"/>
  <c r="R34" i="6"/>
  <c r="R8" i="6"/>
  <c r="Q19" i="5"/>
  <c r="Q20" i="5"/>
  <c r="R17" i="5"/>
  <c r="O37" i="5"/>
  <c r="P37" i="5" s="1"/>
  <c r="O40" i="5"/>
  <c r="P40" i="5" s="1"/>
  <c r="P39" i="5" s="1"/>
  <c r="S9" i="5"/>
  <c r="T9" i="5" s="1"/>
  <c r="S13" i="5"/>
  <c r="T13" i="5" s="1"/>
  <c r="O29" i="5"/>
  <c r="P29" i="5" s="1"/>
  <c r="O9" i="5"/>
  <c r="P9" i="5" s="1"/>
  <c r="S10" i="5"/>
  <c r="T10" i="5" s="1"/>
  <c r="O13" i="5"/>
  <c r="P13" i="5" s="1"/>
  <c r="S14" i="5"/>
  <c r="T14" i="5" s="1"/>
  <c r="O30" i="5"/>
  <c r="P30" i="5" s="1"/>
  <c r="K23" i="5"/>
  <c r="O23" i="5"/>
  <c r="P23" i="5" s="1"/>
  <c r="K24" i="5"/>
  <c r="O24" i="5"/>
  <c r="P24" i="5" s="1"/>
  <c r="K27" i="5"/>
  <c r="L27" i="5" s="1"/>
  <c r="K22" i="5"/>
  <c r="J23" i="5"/>
  <c r="J24" i="5"/>
  <c r="K26" i="5"/>
  <c r="K32" i="5"/>
  <c r="L32" i="5" s="1"/>
  <c r="O32" i="5"/>
  <c r="P32" i="5" s="1"/>
  <c r="K33" i="5"/>
  <c r="L33" i="5" s="1"/>
  <c r="J36" i="5"/>
  <c r="L36" i="5" s="1"/>
  <c r="J37" i="5"/>
  <c r="L37" i="5" s="1"/>
  <c r="N37" i="5"/>
  <c r="J38" i="5"/>
  <c r="L38" i="5" s="1"/>
  <c r="J40" i="5"/>
  <c r="N40" i="5"/>
  <c r="N39" i="5" s="1"/>
  <c r="R32" i="5"/>
  <c r="N32" i="5"/>
  <c r="R36" i="5"/>
  <c r="R37" i="5"/>
  <c r="R40" i="5"/>
  <c r="R39" i="5" s="1"/>
  <c r="K42" i="6" l="1"/>
  <c r="J8" i="5"/>
  <c r="J42" i="6"/>
  <c r="L16" i="6"/>
  <c r="J25" i="5"/>
  <c r="L28" i="5"/>
  <c r="L18" i="5"/>
  <c r="R25" i="5"/>
  <c r="L23" i="5"/>
  <c r="K16" i="5"/>
  <c r="L25" i="6"/>
  <c r="O35" i="5"/>
  <c r="P35" i="5" s="1"/>
  <c r="N8" i="5"/>
  <c r="M19" i="5"/>
  <c r="S19" i="5" s="1"/>
  <c r="T19" i="5" s="1"/>
  <c r="M31" i="6"/>
  <c r="M31" i="5"/>
  <c r="M36" i="6"/>
  <c r="M36" i="5"/>
  <c r="M38" i="6"/>
  <c r="M38" i="5"/>
  <c r="M21" i="5"/>
  <c r="M27" i="6"/>
  <c r="M27" i="5"/>
  <c r="M33" i="6"/>
  <c r="M33" i="5"/>
  <c r="M17" i="6"/>
  <c r="M17" i="5"/>
  <c r="T8" i="5"/>
  <c r="M21" i="6"/>
  <c r="S21" i="6" s="1"/>
  <c r="T21" i="6" s="1"/>
  <c r="M22" i="5"/>
  <c r="M26" i="5"/>
  <c r="M28" i="5"/>
  <c r="L31" i="5"/>
  <c r="L30" i="5"/>
  <c r="L29" i="5"/>
  <c r="L15" i="5"/>
  <c r="L14" i="5"/>
  <c r="L13" i="5"/>
  <c r="L12" i="5"/>
  <c r="L11" i="5"/>
  <c r="L10" i="5"/>
  <c r="K8" i="5"/>
  <c r="L9" i="5"/>
  <c r="M28" i="6"/>
  <c r="M22" i="6"/>
  <c r="N35" i="6"/>
  <c r="S35" i="6"/>
  <c r="T35" i="6" s="1"/>
  <c r="O35" i="6"/>
  <c r="P35" i="6" s="1"/>
  <c r="M26" i="6"/>
  <c r="S35" i="5"/>
  <c r="T35" i="5" s="1"/>
  <c r="M19" i="6"/>
  <c r="M20" i="6"/>
  <c r="R42" i="6"/>
  <c r="R19" i="5"/>
  <c r="R20" i="5"/>
  <c r="P8" i="5"/>
  <c r="K25" i="5"/>
  <c r="J34" i="5"/>
  <c r="L22" i="5"/>
  <c r="R34" i="5"/>
  <c r="L24" i="5"/>
  <c r="L34" i="5"/>
  <c r="J16" i="5"/>
  <c r="L40" i="5"/>
  <c r="L39" i="5" s="1"/>
  <c r="J39" i="5"/>
  <c r="L26" i="5"/>
  <c r="K42" i="5" l="1"/>
  <c r="L42" i="6"/>
  <c r="L25" i="5"/>
  <c r="N21" i="6"/>
  <c r="L8" i="5"/>
  <c r="O21" i="6"/>
  <c r="P21" i="6" s="1"/>
  <c r="J42" i="5"/>
  <c r="J43" i="5" s="1"/>
  <c r="O26" i="6"/>
  <c r="P26" i="6" s="1"/>
  <c r="N26" i="6"/>
  <c r="S26" i="6"/>
  <c r="T26" i="6" s="1"/>
  <c r="N22" i="6"/>
  <c r="S22" i="6"/>
  <c r="T22" i="6" s="1"/>
  <c r="O22" i="6"/>
  <c r="P22" i="6" s="1"/>
  <c r="N28" i="6"/>
  <c r="S28" i="6"/>
  <c r="T28" i="6" s="1"/>
  <c r="O28" i="6"/>
  <c r="P28" i="6" s="1"/>
  <c r="N28" i="5"/>
  <c r="O28" i="5"/>
  <c r="P28" i="5" s="1"/>
  <c r="S28" i="5"/>
  <c r="T28" i="5" s="1"/>
  <c r="N26" i="5"/>
  <c r="S26" i="5"/>
  <c r="T26" i="5" s="1"/>
  <c r="O26" i="5"/>
  <c r="P26" i="5" s="1"/>
  <c r="N22" i="5"/>
  <c r="S22" i="5"/>
  <c r="T22" i="5" s="1"/>
  <c r="O22" i="5"/>
  <c r="P22" i="5" s="1"/>
  <c r="M20" i="5"/>
  <c r="N17" i="5"/>
  <c r="O17" i="5"/>
  <c r="P17" i="5" s="1"/>
  <c r="S17" i="5"/>
  <c r="T17" i="5" s="1"/>
  <c r="N17" i="6"/>
  <c r="S17" i="6"/>
  <c r="T17" i="6" s="1"/>
  <c r="O17" i="6"/>
  <c r="P17" i="6" s="1"/>
  <c r="N33" i="5"/>
  <c r="O33" i="5"/>
  <c r="P33" i="5" s="1"/>
  <c r="S33" i="5"/>
  <c r="T33" i="5" s="1"/>
  <c r="N33" i="6"/>
  <c r="S33" i="6"/>
  <c r="T33" i="6" s="1"/>
  <c r="O33" i="6"/>
  <c r="P33" i="6" s="1"/>
  <c r="N27" i="5"/>
  <c r="S27" i="5"/>
  <c r="T27" i="5" s="1"/>
  <c r="O27" i="5"/>
  <c r="P27" i="5" s="1"/>
  <c r="N27" i="6"/>
  <c r="O27" i="6"/>
  <c r="P27" i="6" s="1"/>
  <c r="S27" i="6"/>
  <c r="T27" i="6" s="1"/>
  <c r="O21" i="5"/>
  <c r="P21" i="5" s="1"/>
  <c r="N21" i="5"/>
  <c r="S21" i="5"/>
  <c r="T21" i="5" s="1"/>
  <c r="N38" i="5"/>
  <c r="S38" i="5"/>
  <c r="T38" i="5" s="1"/>
  <c r="O38" i="5"/>
  <c r="P38" i="5" s="1"/>
  <c r="S38" i="6"/>
  <c r="T38" i="6" s="1"/>
  <c r="O38" i="6"/>
  <c r="P38" i="6" s="1"/>
  <c r="N38" i="6"/>
  <c r="O36" i="5"/>
  <c r="P36" i="5" s="1"/>
  <c r="S36" i="5"/>
  <c r="T36" i="5" s="1"/>
  <c r="T34" i="5" s="1"/>
  <c r="N36" i="5"/>
  <c r="S36" i="6"/>
  <c r="T36" i="6" s="1"/>
  <c r="T34" i="6" s="1"/>
  <c r="N36" i="6"/>
  <c r="N34" i="6" s="1"/>
  <c r="O36" i="6"/>
  <c r="P36" i="6" s="1"/>
  <c r="S31" i="5"/>
  <c r="T31" i="5" s="1"/>
  <c r="N31" i="5"/>
  <c r="O31" i="5"/>
  <c r="P31" i="5" s="1"/>
  <c r="N31" i="6"/>
  <c r="S31" i="6"/>
  <c r="T31" i="6" s="1"/>
  <c r="O31" i="6"/>
  <c r="P31" i="6" s="1"/>
  <c r="N19" i="5"/>
  <c r="O19" i="5"/>
  <c r="P19" i="5" s="1"/>
  <c r="N20" i="6"/>
  <c r="O20" i="6"/>
  <c r="P20" i="6" s="1"/>
  <c r="S20" i="6"/>
  <c r="T20" i="6" s="1"/>
  <c r="N19" i="6"/>
  <c r="O19" i="6"/>
  <c r="P19" i="6" s="1"/>
  <c r="S19" i="6"/>
  <c r="T19" i="6" s="1"/>
  <c r="R16" i="5"/>
  <c r="R42" i="5" s="1"/>
  <c r="L16" i="5"/>
  <c r="L42" i="5" l="1"/>
  <c r="P25" i="6"/>
  <c r="N16" i="6"/>
  <c r="N34" i="5"/>
  <c r="P16" i="6"/>
  <c r="P34" i="5"/>
  <c r="P34" i="6"/>
  <c r="P42" i="6" s="1"/>
  <c r="N20" i="5"/>
  <c r="N16" i="5" s="1"/>
  <c r="O20" i="5"/>
  <c r="P20" i="5" s="1"/>
  <c r="P16" i="5" s="1"/>
  <c r="S20" i="5"/>
  <c r="T20" i="5" s="1"/>
  <c r="T16" i="5" s="1"/>
  <c r="P25" i="5"/>
  <c r="T25" i="5"/>
  <c r="N25" i="5"/>
  <c r="T25" i="6"/>
  <c r="N25" i="6"/>
  <c r="N42" i="6" s="1"/>
  <c r="T16" i="6"/>
  <c r="T42" i="6" s="1"/>
  <c r="N42" i="5" l="1"/>
  <c r="P42" i="5"/>
  <c r="T42" i="5"/>
  <c r="C8" i="35" l="1"/>
  <c r="C15" i="35" l="1"/>
  <c r="C7" i="35" l="1"/>
  <c r="C16" i="35" l="1"/>
  <c r="E21" i="35" s="1"/>
  <c r="C21" i="35" l="1"/>
  <c r="F21" i="35"/>
  <c r="D21" i="35"/>
</calcChain>
</file>

<file path=xl/sharedStrings.xml><?xml version="1.0" encoding="utf-8"?>
<sst xmlns="http://schemas.openxmlformats.org/spreadsheetml/2006/main" count="54759" uniqueCount="35512">
  <si>
    <t>ITEM</t>
  </si>
  <si>
    <t>DESCRIÇÃO DOS SERVIÇOS</t>
  </si>
  <si>
    <t>UNID.</t>
  </si>
  <si>
    <t>CONTR.</t>
  </si>
  <si>
    <t>T.A</t>
  </si>
  <si>
    <t>ACUM.</t>
  </si>
  <si>
    <t>1.1</t>
  </si>
  <si>
    <t>2.1</t>
  </si>
  <si>
    <t>2.2</t>
  </si>
  <si>
    <t>2.3</t>
  </si>
  <si>
    <t>2.4</t>
  </si>
  <si>
    <t>3.1</t>
  </si>
  <si>
    <t>3.2</t>
  </si>
  <si>
    <t>3.3</t>
  </si>
  <si>
    <t>3.4</t>
  </si>
  <si>
    <t>BM Atual</t>
  </si>
  <si>
    <t>INSTALAÇÕES INICIAIS DA OBRA</t>
  </si>
  <si>
    <t>Período de medição</t>
  </si>
  <si>
    <t>Local da Obra</t>
  </si>
  <si>
    <t>CÓDIGO</t>
  </si>
  <si>
    <t>Quant.</t>
  </si>
  <si>
    <t>Valor</t>
  </si>
  <si>
    <t>DADOS DE MEDIÇÃO</t>
  </si>
  <si>
    <t>Valor unit. S/ BDI</t>
  </si>
  <si>
    <t>Valor unit. C/ BDI</t>
  </si>
  <si>
    <t>Quantidades</t>
  </si>
  <si>
    <t>Valores</t>
  </si>
  <si>
    <t xml:space="preserve">BDI: </t>
  </si>
  <si>
    <t>Dados empresa Executora</t>
  </si>
  <si>
    <t>APROVAÇÕES</t>
  </si>
  <si>
    <t>Data Emissão</t>
  </si>
  <si>
    <t>_____________________________________________________</t>
  </si>
  <si>
    <t>DADOS CONTRATUAIS</t>
  </si>
  <si>
    <t>SALDO ATUAL</t>
  </si>
  <si>
    <t>ACUMULADO ANTERIOR</t>
  </si>
  <si>
    <t>SALDO ANTERIOR</t>
  </si>
  <si>
    <t>DRENAGEM</t>
  </si>
  <si>
    <t xml:space="preserve">ESCAVAÇÃO MECÂNICA DE VALAS DE MATERIAL DE 1ª CATEGORIA, INCLUINDO REMOÇÃO PARA BOTA FORA DO LEITO ESTRADAL </t>
  </si>
  <si>
    <t xml:space="preserve">OBR-VIA-085 </t>
  </si>
  <si>
    <t xml:space="preserve">DRE-BOC-010 </t>
  </si>
  <si>
    <t>FORNECIMENTO, ASSENTAMENTO E REJUNTAMENTO DE TUBO DE CONCRETO SIMPLES PS1 D = 400 MM</t>
  </si>
  <si>
    <t xml:space="preserve">DRE-TUB-045 </t>
  </si>
  <si>
    <t>CORTE E DESATERRO PARA REGULARIZAÇÃO E ARRASTAMENTO NIVELADO A CURTA DISTÃNCIA COM LÂMINA</t>
  </si>
  <si>
    <t>TER-COR-005</t>
  </si>
  <si>
    <t>M</t>
  </si>
  <si>
    <t>UND</t>
  </si>
  <si>
    <t>1.2</t>
  </si>
  <si>
    <t>MOB-DES-020</t>
  </si>
  <si>
    <t>MOBILIZAÇÃO E DESMOBILIZAÇÃO DE OBRA - PARA OBRAS EXECUTADAS EM CENTROS URBANOS OU PRÓXIMOS DE CENTROS URBANOS ATÉ O VALOR DE 1.000.000,00</t>
  </si>
  <si>
    <t>OBRAS VIÁRIAS - PAVIMENTAÇÃO</t>
  </si>
  <si>
    <t>COMP</t>
  </si>
  <si>
    <t>2.5</t>
  </si>
  <si>
    <t>2.6</t>
  </si>
  <si>
    <t>2.7</t>
  </si>
  <si>
    <t>2.8</t>
  </si>
  <si>
    <t>M2</t>
  </si>
  <si>
    <t>M3</t>
  </si>
  <si>
    <t xml:space="preserve">DRE-SAR-005 </t>
  </si>
  <si>
    <t xml:space="preserve">SARJETA TIPO 1 - 50 X 5 CM, I = 3 %, PADRÃO DEOP-MG </t>
  </si>
  <si>
    <t>3.5</t>
  </si>
  <si>
    <t>3.6</t>
  </si>
  <si>
    <t>3.7</t>
  </si>
  <si>
    <t>3.8</t>
  </si>
  <si>
    <t>4.1</t>
  </si>
  <si>
    <t>4.2</t>
  </si>
  <si>
    <t xml:space="preserve">Objeto Contratual: Pavimentação e Drenagem </t>
  </si>
  <si>
    <t>4.3</t>
  </si>
  <si>
    <t>URBANIZAÇÃO E ACESSIBILIDADE</t>
  </si>
  <si>
    <t xml:space="preserve">URB-MFC-005 </t>
  </si>
  <si>
    <t>MEIO-FIO DE CONCRETO PRÉ-MOLDADO TIPO A - (12 X 16,7 X 35) CM, INCLUSIVE ESCAVAÇÃO E REATERRO</t>
  </si>
  <si>
    <t>URB-PAS-005</t>
  </si>
  <si>
    <t>PASSEIOS DE CONCRETO E = 8 CM, FCK = 15 MPA PADRÃO PREFEITURA</t>
  </si>
  <si>
    <t xml:space="preserve">URB-RAM-005 </t>
  </si>
  <si>
    <t>LIMPEZA DA OBRA</t>
  </si>
  <si>
    <t>LIM-GER-005</t>
  </si>
  <si>
    <t>LIMPEZA GERAL DE OBRA</t>
  </si>
  <si>
    <t xml:space="preserve">Boletim de medição nº </t>
  </si>
  <si>
    <t>1.3</t>
  </si>
  <si>
    <t>IIO-TAP-025</t>
  </si>
  <si>
    <t xml:space="preserve">TAPUME COM TELA DE POLIETILENO </t>
  </si>
  <si>
    <t>1.4</t>
  </si>
  <si>
    <t>CONFECÇÃO DE FAIXA EM TNT COM LOGO, PARA SINALIZAÇÃO DE VIA (5,00X0,60) PADRÃO PREFEITURA</t>
  </si>
  <si>
    <t>4.4</t>
  </si>
  <si>
    <t>FORNECIMENTO E COLOCAÇÃO DE PLACA DE OBRA EM CHAPA GALVANIZADA (3,00 X 1,50 M)</t>
  </si>
  <si>
    <t>IIO-BAR-046</t>
  </si>
  <si>
    <t>BARRACÃO DE OBRA, INCLUSIVE SANITÁRIOS</t>
  </si>
  <si>
    <t>IIO-LIG-015</t>
  </si>
  <si>
    <t>LIGAÇÃO PROVISÓRIA DE ÁGUA E ESGOTO</t>
  </si>
  <si>
    <t>1.5</t>
  </si>
  <si>
    <t>1.6</t>
  </si>
  <si>
    <t>1.7</t>
  </si>
  <si>
    <t>PASSARELA PROVISÓRIA EM TABUAS E PONTALETES (1,50X1,50)m INCLUSIVE MONTAGEM, DESMONTAGEM E TRANSPORTE.</t>
  </si>
  <si>
    <t>REMOÇÃO DE PAVIMENTO EXISTENTE  INCLUSIVE REMOÇÃO PARA BOTA FORA</t>
  </si>
  <si>
    <t xml:space="preserve">OBR-VIA-130 </t>
  </si>
  <si>
    <t>REGULARIZAÇÃO DO SUBLEITO COM PROCTOR INTERMEDIÁRIO</t>
  </si>
  <si>
    <t>OBR-VIA-315</t>
  </si>
  <si>
    <t>TRANSPORTE DE MATERIAL DE JAZIDA PARA CONSERVAÇÃO DMT DE 0 A 10 KM</t>
  </si>
  <si>
    <t>M³xKm</t>
  </si>
  <si>
    <t>OBR-VIA-135</t>
  </si>
  <si>
    <t xml:space="preserve">EXECUÇÃO DE REFORÇO DO SUBLEITO, INCLUINDO ESCAVAÇÃO, CARGA, DESCARGA, HOMOGENIZAÇÃO, UMIDECIMENTO, ESPALHAMENTO E COMPACTAÇÃO DE MATERIAL (PROCTOR INTERMEDIÁRIO) </t>
  </si>
  <si>
    <t>OBR-VIA-205</t>
  </si>
  <si>
    <t>EXECUÇÃO DE PAVIMENTO EM CALÇAMENTO DE PARALELEPÍPEDO, INCLUINDO FORNECIMENTO DE TODOS OS MATERIAIS, COLCHÃO DE ASSENTAMENTO; INCLUSIVE O TRANSPORTE DO PARALELEPÍPEDO</t>
  </si>
  <si>
    <t>m²</t>
  </si>
  <si>
    <t>EXECUÇÃO DE PAVIMENTO DE LAJE DE PEDRA, INCLUINDO FORNECIMENTO DE DA LAJE, COLCHÃO DE AREIA E REJUNTAMENTO EM CONCRETO</t>
  </si>
  <si>
    <t>OBR-VIA-410</t>
  </si>
  <si>
    <t>TRANSPORTE DE MATERIAL DE QUALQUER NATUREZA DMT 0 A 10 KM</t>
  </si>
  <si>
    <t>TXKM</t>
  </si>
  <si>
    <t>DRE-CON-005</t>
  </si>
  <si>
    <t>CONCRETO PARA BERÇO DE REDE TUBULAR TRAÇO 1:3:6, INCLUSIVE LANÇAMENTO</t>
  </si>
  <si>
    <t>BOCA DE LOBO SIMPLES, QUADRO, GRELHA E CANTONEIRA, INCLUSIVE ESCAVAÇÃO, REATERRO E BOTA-FORA</t>
  </si>
  <si>
    <t>DRE-POÇ-020</t>
  </si>
  <si>
    <t>POÇO DE VISITA PARA REDE TUBULAR TIPO A DN 800, INCLUSIVE ESCAVAÇÃO, REATERRO E BOTA FORA</t>
  </si>
  <si>
    <t xml:space="preserve">DRE-TUB-055 </t>
  </si>
  <si>
    <t>FORNECIMENTO, ASSENTAMENTO E REJUNTAMENTO DE TUBO DE CONCRETO SIMPLES PS1 D = 600 MM</t>
  </si>
  <si>
    <t>TER-REA-010</t>
  </si>
  <si>
    <t>REATERRO COMPACTADO DE VALA COM EQUIPAMENTO PLACA VIBRATÓRIA</t>
  </si>
  <si>
    <t>RAMPA PARA ACESSO DE DEFICIENTE EM CONCRETO SIMPLES FCK=25MPA, DESEMPENADO, COM PINTURA INDICATIVA DUAS DEMÃOS</t>
  </si>
  <si>
    <t>EXECUÇÃO DE PAVIMENTO EM CALÇAMENTO DE PARALELEPÍPEDO, INCLUINDO FORNECIMENTO DE TODOS OS MATERIAIS, COLCHÃO DE ASSENTAMENTO; INCLUSIVE O TRANSPORTE DO PARALELEPÍPEDO - PASSAGEM ELEVADA DE PEDESTRE</t>
  </si>
  <si>
    <t>Rua São José</t>
  </si>
  <si>
    <t>Empresa:  Anderson Soares Paulino e Cia Ltda</t>
  </si>
  <si>
    <t>5.1</t>
  </si>
  <si>
    <t>PROCESSO LICITATÓRIO Nº 606</t>
  </si>
  <si>
    <t>CONCORRÊNCIA PÚBLICA Nº 22/2015</t>
  </si>
  <si>
    <t>Tamires Queiroz Simões - Engenheira Civil / CREA 160488D</t>
  </si>
  <si>
    <t>M3XKM</t>
  </si>
  <si>
    <t xml:space="preserve">MES   </t>
  </si>
  <si>
    <t>UN</t>
  </si>
  <si>
    <t xml:space="preserve">H     </t>
  </si>
  <si>
    <t>VIGIA NOTURNO COM ENCARGOS COMPLEMENTARES</t>
  </si>
  <si>
    <t>H</t>
  </si>
  <si>
    <t>KG</t>
  </si>
  <si>
    <t xml:space="preserve">UN    </t>
  </si>
  <si>
    <t xml:space="preserve">M     </t>
  </si>
  <si>
    <t>R$ UNIT.</t>
  </si>
  <si>
    <t>R$ UNIT. C/ BDI</t>
  </si>
  <si>
    <t>QUANT.</t>
  </si>
  <si>
    <t>R$ TOTAL</t>
  </si>
  <si>
    <t>BDI SERV.</t>
  </si>
  <si>
    <t>ESCOPO DA OBRA</t>
  </si>
  <si>
    <t>UNIDADE</t>
  </si>
  <si>
    <t xml:space="preserve">KG    </t>
  </si>
  <si>
    <t xml:space="preserve">M3    </t>
  </si>
  <si>
    <t xml:space="preserve">L     </t>
  </si>
  <si>
    <t xml:space="preserve">310ML </t>
  </si>
  <si>
    <t xml:space="preserve">JG    </t>
  </si>
  <si>
    <t xml:space="preserve">M2    </t>
  </si>
  <si>
    <t xml:space="preserve">T     </t>
  </si>
  <si>
    <t xml:space="preserve">CJ    </t>
  </si>
  <si>
    <t xml:space="preserve">MIL   </t>
  </si>
  <si>
    <t xml:space="preserve">PAR   </t>
  </si>
  <si>
    <t xml:space="preserve">MXMES </t>
  </si>
  <si>
    <t xml:space="preserve">CENTO </t>
  </si>
  <si>
    <t>M2XMES</t>
  </si>
  <si>
    <t>SC25KG</t>
  </si>
  <si>
    <t>PAPELEIRA PLASTICA TIPO DISPENSER PARA PAPEL HIGIENICO ROLAO</t>
  </si>
  <si>
    <t xml:space="preserve">100M  </t>
  </si>
  <si>
    <t>VIGIA DIURNO COM ENCARGOS COMPLEMENTARES</t>
  </si>
  <si>
    <t>MES</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</si>
  <si>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</si>
  <si>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</si>
  <si>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</si>
  <si>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</si>
  <si>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</si>
  <si>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</si>
  <si>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</si>
  <si>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</si>
  <si>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</si>
  <si>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</si>
  <si>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</si>
  <si>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</si>
  <si>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</si>
  <si>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</si>
  <si>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</si>
  <si>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</si>
  <si>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</si>
  <si>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</si>
  <si>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</si>
  <si>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</si>
  <si>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</si>
  <si>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</si>
  <si>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</si>
  <si>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</si>
  <si>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</si>
  <si>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</si>
  <si>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</si>
  <si>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</si>
  <si>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</si>
  <si>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</si>
  <si>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</si>
  <si>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</si>
  <si>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</si>
  <si>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</si>
  <si>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</si>
  <si>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</si>
  <si>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</si>
  <si>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</si>
  <si>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</si>
  <si>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</si>
  <si>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</si>
  <si>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</si>
  <si>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</si>
  <si>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</si>
  <si>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</si>
  <si>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</si>
  <si>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</si>
  <si>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</si>
  <si>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</si>
  <si>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</si>
  <si>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</si>
  <si>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</si>
  <si>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</si>
  <si>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</si>
  <si>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</si>
  <si>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</si>
  <si>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</si>
  <si>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</si>
  <si>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</si>
  <si>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</si>
  <si>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</si>
  <si>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</si>
  <si>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</si>
  <si>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</si>
  <si>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</si>
  <si>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</si>
  <si>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</si>
  <si>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</si>
  <si>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</si>
  <si>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</si>
  <si>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</si>
  <si>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</si>
  <si>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</si>
  <si>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</si>
  <si>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</si>
  <si>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</si>
  <si>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</si>
  <si>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</si>
  <si>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</si>
  <si>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</si>
  <si>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</si>
  <si>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</si>
  <si>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</si>
  <si>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</si>
  <si>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</si>
  <si>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</si>
  <si>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</si>
  <si>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</si>
  <si>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</si>
  <si>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</si>
  <si>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</si>
  <si>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</si>
  <si>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</si>
  <si>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</si>
  <si>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</si>
  <si>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</si>
  <si>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</si>
  <si>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</si>
  <si>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</si>
  <si>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</si>
  <si>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</si>
  <si>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</si>
  <si>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</si>
  <si>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</si>
  <si>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</si>
  <si>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</si>
  <si>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</si>
  <si>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</si>
  <si>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</si>
  <si>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</si>
  <si>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</si>
  <si>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</si>
  <si>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</si>
  <si>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</si>
  <si>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</si>
  <si>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</si>
  <si>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</si>
  <si>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</si>
  <si>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</si>
  <si>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</si>
  <si>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</si>
  <si>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</si>
  <si>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</si>
  <si>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</si>
  <si>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</si>
  <si>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</si>
  <si>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</si>
  <si>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</si>
  <si>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</si>
  <si>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</si>
  <si>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</si>
  <si>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</si>
  <si>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</si>
  <si>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</si>
  <si>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</si>
  <si>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</si>
  <si>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</si>
  <si>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</si>
  <si>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</si>
  <si>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</si>
  <si>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</si>
  <si>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</si>
  <si>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</si>
  <si>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</si>
  <si>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</si>
  <si>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</si>
  <si>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</si>
  <si>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</si>
  <si>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</si>
  <si>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</si>
  <si>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</si>
  <si>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</si>
  <si>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</si>
  <si>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</si>
  <si>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</si>
  <si>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</si>
  <si>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</si>
  <si>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</si>
  <si>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</si>
  <si>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</si>
  <si>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</si>
  <si>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</si>
  <si>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</si>
  <si>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</si>
  <si>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</si>
  <si>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</si>
  <si>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</si>
  <si>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</si>
  <si>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</si>
  <si>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</si>
  <si>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</si>
  <si>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</si>
  <si>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</si>
  <si>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</si>
  <si>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</si>
  <si>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</si>
  <si>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</si>
  <si>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</si>
  <si>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</si>
  <si>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</si>
  <si>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</si>
  <si>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</si>
  <si>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</si>
  <si>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</si>
  <si>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</si>
  <si>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</si>
  <si>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</si>
  <si>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</si>
  <si>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</si>
  <si>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</si>
  <si>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</si>
  <si>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</si>
  <si>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</si>
  <si>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</si>
  <si>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</si>
  <si>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</si>
  <si>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</si>
  <si>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</si>
  <si>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</si>
  <si>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</si>
  <si>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</si>
  <si>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</si>
  <si>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</si>
  <si>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</si>
  <si>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</si>
  <si>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</si>
  <si>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</si>
  <si>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</si>
  <si>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</si>
  <si>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</si>
  <si>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</si>
  <si>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</si>
  <si>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</si>
  <si>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</si>
  <si>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</si>
  <si>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</si>
  <si>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</si>
  <si>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</si>
  <si>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</si>
  <si>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</si>
  <si>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REGULARIZAÇÃO E COMPACTAÇÃO DE SUBLEITO DE SOLO  PREDOMINANTEMENTE ARGILOSO. AF_11/2019</t>
  </si>
  <si>
    <t>REGULARIZAÇÃO E COMPACTAÇÃO DE SUBLEITO DE SOLO PREDOMINANTEMENTE ARENOSO. AF_11/2019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</si>
  <si>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</si>
  <si>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</si>
  <si>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</si>
  <si>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</si>
  <si>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</si>
  <si>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</si>
  <si>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</si>
  <si>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</si>
  <si>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</si>
  <si>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</si>
  <si>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</si>
  <si>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</si>
  <si>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</si>
  <si>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</si>
  <si>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</si>
  <si>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</si>
  <si>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</si>
  <si>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</si>
  <si>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</si>
  <si>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</si>
  <si>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</si>
  <si>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</si>
  <si>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</si>
  <si>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</si>
  <si>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</si>
  <si>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</si>
  <si>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</si>
  <si>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</si>
  <si>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</si>
  <si>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</si>
  <si>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</si>
  <si>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</si>
  <si>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</si>
  <si>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</si>
  <si>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</si>
  <si>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</si>
  <si>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</si>
  <si>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</si>
  <si>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</si>
  <si>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</si>
  <si>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</si>
  <si>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</si>
  <si>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</si>
  <si>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</si>
  <si>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</si>
  <si>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</si>
  <si>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</si>
  <si>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</si>
  <si>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</si>
  <si>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</si>
  <si>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100 A 140 TON/HORA - CHP DIURNO. AF_12/2019</t>
  </si>
  <si>
    <t>CHP</t>
  </si>
  <si>
    <t>USINA DE MISTURA ASFÁLTICA À QUENTE, TIPO CONTRA FLUXO, PROD 100 A 140 TON/HORA - CHI DIURNO. AF_12/2019</t>
  </si>
  <si>
    <t>CHI</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</si>
  <si>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</si>
  <si>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</si>
  <si>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</si>
  <si>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</si>
  <si>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ASFALTO, TIPO GRAVIMÉTRICA, PROD 150 TON/HORA - CHP DIURNO. AF_12/2019</t>
  </si>
  <si>
    <t>USINA DE ASFALTO, TIPO GRAVIMÉTRICA, PROD 150 TON/HORA - CHI DIURNO.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</si>
  <si>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</si>
  <si>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</si>
  <si>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</si>
  <si>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ALIZAR DE 5X1,5CM PARA PORTA FIXADO COM PREGOS, PADRÃO MÉDIO - FORNECIMENTO E INSTALAÇÃO. AF_12/2019</t>
  </si>
  <si>
    <t>ALIZAR DE 5X1,5CM PARA PORTA FIXADO COM PREGOS, PADRÃO POPULAR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</si>
  <si>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</si>
  <si>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</si>
  <si>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</si>
  <si>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</si>
  <si>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</si>
  <si>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</si>
  <si>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</si>
  <si>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</si>
  <si>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JANELA FIXA DE ALUMÍNIO PARA VIDRO, COM VIDRO, BATENTE E FERRAGENS. EXCLUSIVE ACABAMENTO, ALIZAR E CONTRAMARCO.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</si>
  <si>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</si>
  <si>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</si>
  <si>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</si>
  <si>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</si>
  <si>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</si>
  <si>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</si>
  <si>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</si>
  <si>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</si>
  <si>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</si>
  <si>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</si>
  <si>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</si>
  <si>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</si>
  <si>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</si>
  <si>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</si>
  <si>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</si>
  <si>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</si>
  <si>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</si>
  <si>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</si>
  <si>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</si>
  <si>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</si>
  <si>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</si>
  <si>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</si>
  <si>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</si>
  <si>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</si>
  <si>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</si>
  <si>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PORTA DE FERRO, DE ABRIR, TIPO GRADE COM CHAPA, COM GUARNIÇÕES.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</si>
  <si>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</si>
  <si>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</si>
  <si>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</si>
  <si>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</si>
  <si>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</si>
  <si>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</si>
  <si>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</si>
  <si>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</si>
  <si>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</si>
  <si>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KIT DE PORTA DE MADEIRA PARA VERNIZ, SEMI-OCA (LEVE OU MÉDIA), PADRÃO POPULAR, 70X210CM, ESPESSURA DE 3,5CM, ITENS INCLUSOS: DOBRADIÇAS, MONTAGEM E INSTALAÇÃO DE BATENTE, FECHADURA COM EXECUÇÃO DO FURO - FORNECIMENTO E INSTALAÇÃO. AF_12/2019</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</si>
  <si>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</si>
  <si>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</si>
  <si>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</si>
  <si>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</si>
  <si>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</si>
  <si>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</si>
  <si>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</si>
  <si>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</si>
  <si>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</si>
  <si>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</si>
  <si>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</si>
  <si>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</si>
  <si>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</si>
  <si>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</si>
  <si>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</si>
  <si>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</si>
  <si>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</si>
  <si>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</si>
  <si>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</si>
  <si>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</si>
  <si>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</si>
  <si>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</si>
  <si>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</si>
  <si>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</si>
  <si>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</si>
  <si>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</si>
  <si>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</si>
  <si>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</si>
  <si>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</si>
  <si>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</si>
  <si>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</si>
  <si>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</si>
  <si>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</si>
  <si>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</si>
  <si>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</si>
  <si>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</si>
  <si>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</si>
  <si>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</si>
  <si>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</si>
  <si>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</si>
  <si>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</si>
  <si>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</si>
  <si>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</si>
  <si>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</si>
  <si>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</si>
  <si>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</si>
  <si>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</si>
  <si>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</si>
  <si>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</si>
  <si>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</si>
  <si>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</si>
  <si>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</si>
  <si>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</si>
  <si>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</si>
  <si>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</si>
  <si>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</si>
  <si>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</si>
  <si>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</si>
  <si>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</si>
  <si>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</si>
  <si>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</si>
  <si>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</si>
  <si>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</si>
  <si>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</si>
  <si>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</si>
  <si>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</si>
  <si>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</si>
  <si>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</si>
  <si>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</si>
  <si>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</si>
  <si>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</si>
  <si>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</si>
  <si>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</si>
  <si>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</si>
  <si>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</si>
  <si>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</si>
  <si>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</si>
  <si>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</si>
  <si>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</si>
  <si>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</si>
  <si>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</si>
  <si>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</si>
  <si>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</si>
  <si>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</si>
  <si>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</si>
  <si>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</si>
  <si>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</si>
  <si>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</si>
  <si>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</si>
  <si>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</si>
  <si>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</si>
  <si>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</si>
  <si>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</si>
  <si>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</si>
  <si>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</si>
  <si>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</si>
  <si>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</si>
  <si>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</si>
  <si>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</si>
  <si>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</si>
  <si>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</si>
  <si>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</si>
  <si>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</si>
  <si>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</si>
  <si>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</si>
  <si>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</si>
  <si>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</si>
  <si>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</si>
  <si>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</si>
  <si>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</si>
  <si>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</si>
  <si>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</si>
  <si>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</si>
  <si>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T</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</si>
  <si>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</si>
  <si>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</si>
  <si>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</si>
  <si>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</si>
  <si>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</si>
  <si>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</si>
  <si>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</si>
  <si>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</si>
  <si>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</si>
  <si>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</si>
  <si>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</si>
  <si>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</si>
  <si>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</si>
  <si>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</si>
  <si>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</si>
  <si>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</si>
  <si>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</si>
  <si>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</si>
  <si>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</si>
  <si>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</si>
  <si>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</si>
  <si>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</si>
  <si>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</si>
  <si>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</si>
  <si>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</si>
  <si>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</si>
  <si>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</si>
  <si>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MANUAL DE TUBOS PLÁSTICOS, DN MENOR OU IGUAL A 100 MM, EM CAMINHÃO CARROCERIA 9T. AF_07/2020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</si>
  <si>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</si>
  <si>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</si>
  <si>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</si>
  <si>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</si>
  <si>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ALARGAMENTO DE BASE DE TUBULÃO A CÉU ABERTO, ESCAVAÇÃO MANUAL, CONCRETO FEITO EM OBRA E LANÇADO COM JERICA. AF_05/2020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</si>
  <si>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</si>
  <si>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</si>
  <si>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</si>
  <si>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</si>
  <si>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</si>
  <si>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</si>
  <si>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</si>
  <si>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</si>
  <si>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</si>
  <si>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</si>
  <si>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</si>
  <si>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</si>
  <si>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</si>
  <si>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</si>
  <si>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</si>
  <si>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</si>
  <si>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</si>
  <si>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</si>
  <si>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</si>
  <si>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</si>
  <si>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</si>
  <si>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</si>
  <si>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</si>
  <si>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</si>
  <si>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</si>
  <si>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</si>
  <si>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</si>
  <si>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</si>
  <si>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</si>
  <si>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</si>
  <si>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</si>
  <si>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</si>
  <si>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</si>
  <si>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</si>
  <si>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</si>
  <si>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</si>
  <si>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</si>
  <si>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</si>
  <si>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</si>
  <si>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</si>
  <si>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</si>
  <si>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</si>
  <si>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</si>
  <si>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CERÂMICOS MACIÇOS DE 5X10X20CM (ESPESSURA 10CM) E ARGAMASSA DE ASSENTAMENTO COM PREPARO EM BETONEIRA. AF_05/2020</t>
  </si>
  <si>
    <t>ALVENARIA DE VEDAÇÃO COM ELEMENTO VAZADO DE CONCRETO (COBOGÓ) DE 7X50X50CM E ARGAMASSA DE ASSENTAMENTO COM PREPARO EM BETONEIRA. AF_05/2020</t>
  </si>
  <si>
    <t>ALVENARIA DE VEDAÇÃO COM ELEMENTO VAZADO DE CERÂMICA (COBOGÓ) DE 7X20X20CM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</si>
  <si>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</si>
  <si>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</si>
  <si>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</si>
  <si>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</si>
  <si>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</si>
  <si>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</si>
  <si>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</si>
  <si>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</si>
  <si>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</si>
  <si>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</si>
  <si>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</si>
  <si>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</si>
  <si>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</si>
  <si>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</si>
  <si>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</si>
  <si>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</si>
  <si>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</si>
  <si>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</si>
  <si>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</si>
  <si>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</si>
  <si>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</si>
  <si>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</si>
  <si>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</si>
  <si>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</si>
  <si>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</si>
  <si>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</si>
  <si>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</si>
  <si>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</si>
  <si>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</si>
  <si>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</si>
  <si>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</si>
  <si>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</si>
  <si>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</si>
  <si>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</si>
  <si>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</si>
  <si>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</si>
  <si>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</si>
  <si>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</si>
  <si>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</si>
  <si>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</si>
  <si>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</si>
  <si>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</si>
  <si>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</si>
  <si>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</si>
  <si>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</si>
  <si>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</si>
  <si>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</si>
  <si>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</si>
  <si>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</si>
  <si>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</si>
  <si>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</si>
  <si>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</si>
  <si>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</si>
  <si>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</si>
  <si>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</si>
  <si>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</si>
  <si>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</si>
  <si>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</si>
  <si>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</si>
  <si>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</si>
  <si>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</si>
  <si>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</si>
  <si>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</si>
  <si>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</si>
  <si>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</si>
  <si>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</si>
  <si>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</si>
  <si>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</si>
  <si>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</si>
  <si>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</si>
  <si>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</si>
  <si>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</si>
  <si>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</si>
  <si>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</si>
  <si>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</si>
  <si>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</si>
  <si>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</si>
  <si>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</si>
  <si>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</si>
  <si>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</si>
  <si>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</si>
  <si>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</si>
  <si>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</si>
  <si>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</si>
  <si>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</si>
  <si>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</si>
  <si>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</si>
  <si>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</si>
  <si>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</si>
  <si>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</si>
  <si>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</si>
  <si>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</si>
  <si>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</si>
  <si>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</si>
  <si>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</si>
  <si>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</si>
  <si>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</si>
  <si>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</si>
  <si>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</si>
  <si>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</si>
  <si>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</si>
  <si>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</si>
  <si>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</si>
  <si>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ARMADOR COM ENCARGOS COMPLEMENTARES</t>
  </si>
  <si>
    <t>AJUDANTE DE ELETRICISTA COM ENCARGOS COMPLEMENTARES</t>
  </si>
  <si>
    <t>AJUDANTE DE ESTRUTURAS METÁLICAS COM ENCARGOS COMPLEMENTARES</t>
  </si>
  <si>
    <t>AJUDANTE DE OPERAÇÃO EM GERAL COM ENCARGOS COMPLEMENTARES</t>
  </si>
  <si>
    <t>AJUDANTE DE SERRALHEIRO COM ENCARGOS COMPLEMENTARES</t>
  </si>
  <si>
    <t>AJUDANTE ESPECIALIZADO COM ENCARGOS COMPLEMENTARES</t>
  </si>
  <si>
    <t>ARMADOR COM ENCARGOS COMPLEMENTARES</t>
  </si>
  <si>
    <t>ASSENTADOR DE MANILHAS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</si>
  <si>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</si>
  <si>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</si>
  <si>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</si>
  <si>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</si>
  <si>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</si>
  <si>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</si>
  <si>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</si>
  <si>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</si>
  <si>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</si>
  <si>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</si>
  <si>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</si>
  <si>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</si>
  <si>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</si>
  <si>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</si>
  <si>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ELETRICISTA COM ENCARGOS COMPLEMENTARES</t>
  </si>
  <si>
    <t>ELETROTÉCNICO COM ENCARGOS COMPLEMENTARES</t>
  </si>
  <si>
    <t>ENCANADOR OU BOMBEIRO HIDRÁULICO COM ENCARGOS COMPLEMENTARES</t>
  </si>
  <si>
    <t>ENGENHEIRO SANITARISTA COM ENCARGOS COMPLEMENTARES</t>
  </si>
  <si>
    <t>GESSEIRO COM ENCARGOS COMPLEMENTARES</t>
  </si>
  <si>
    <t>IMPERMEABILIZADOR COM ENCARGOS COMPLEMENTARES</t>
  </si>
  <si>
    <t>INSTALADOR DE TUBULAÇÕES COM ENCARGOS COMPLEMENTARES</t>
  </si>
  <si>
    <t>JARDINEIRO COM ENCARGOS COMPLEMENTARES</t>
  </si>
  <si>
    <t>MAÇARIQUEIRO COM ENCARGOS COMPLEMENTARES</t>
  </si>
  <si>
    <t>MARCENEIRO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</si>
  <si>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</si>
  <si>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</si>
  <si>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</si>
  <si>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</si>
  <si>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</si>
  <si>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</si>
  <si>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</si>
  <si>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</si>
  <si>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</si>
  <si>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</si>
  <si>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</si>
  <si>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</si>
  <si>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</si>
  <si>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</si>
  <si>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</si>
  <si>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</si>
  <si>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</si>
  <si>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</si>
  <si>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</si>
  <si>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</si>
  <si>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</si>
  <si>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</si>
  <si>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</si>
  <si>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</si>
  <si>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</si>
  <si>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</si>
  <si>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</si>
  <si>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</si>
  <si>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</si>
  <si>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</si>
  <si>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</si>
  <si>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</si>
  <si>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</si>
  <si>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</si>
  <si>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</si>
  <si>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</si>
  <si>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</si>
  <si>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</si>
  <si>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TÉCNICO DE LABORATÓRIO E CAMPO DE CONSTRUÇÃO COM ENCARGOS COMPLEMENTARES</t>
  </si>
  <si>
    <t>TÉCNICO EM SONDAGEM COM ENCARGOS COMPLEMENTARES</t>
  </si>
  <si>
    <t>TELHADOR COM ENCARGOS COMPLEMENTARES</t>
  </si>
  <si>
    <t>VIDRACEIRO COM ENCARGOS COMPLEMENTARES</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</si>
  <si>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</si>
  <si>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</si>
  <si>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</si>
  <si>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</si>
  <si>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</si>
  <si>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</si>
  <si>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</si>
  <si>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</si>
  <si>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</si>
  <si>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</si>
  <si>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</si>
  <si>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</si>
  <si>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</si>
  <si>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</si>
  <si>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</si>
  <si>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</si>
  <si>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</si>
  <si>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</si>
  <si>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</si>
  <si>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</si>
  <si>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</si>
  <si>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</si>
  <si>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</si>
  <si>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</si>
  <si>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</si>
  <si>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</si>
  <si>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</si>
  <si>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</si>
  <si>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</si>
  <si>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</si>
  <si>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</si>
  <si>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</si>
  <si>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</si>
  <si>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</si>
  <si>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</si>
  <si>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</si>
  <si>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</si>
  <si>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</si>
  <si>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</si>
  <si>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</si>
  <si>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</si>
  <si>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</si>
  <si>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</si>
  <si>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</si>
  <si>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</si>
  <si>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</si>
  <si>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</si>
  <si>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</si>
  <si>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</si>
  <si>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</si>
  <si>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</si>
  <si>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</si>
  <si>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</si>
  <si>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</si>
  <si>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</si>
  <si>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</si>
  <si>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</si>
  <si>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</si>
  <si>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</si>
  <si>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</si>
  <si>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</si>
  <si>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</si>
  <si>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</si>
  <si>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</si>
  <si>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</si>
  <si>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</si>
  <si>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</si>
  <si>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</si>
  <si>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</si>
  <si>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</si>
  <si>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</si>
  <si>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</si>
  <si>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</si>
  <si>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</si>
  <si>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</si>
  <si>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</si>
  <si>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</si>
  <si>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</si>
  <si>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</si>
  <si>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</si>
  <si>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</si>
  <si>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</si>
  <si>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</si>
  <si>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</si>
  <si>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</si>
  <si>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</si>
  <si>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</si>
  <si>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</si>
  <si>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</si>
  <si>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</si>
  <si>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</si>
  <si>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</si>
  <si>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</si>
  <si>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</si>
  <si>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</si>
  <si>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</si>
  <si>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</si>
  <si>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</si>
  <si>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</si>
  <si>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</si>
  <si>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</si>
  <si>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</si>
  <si>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</si>
  <si>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</si>
  <si>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</si>
  <si>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</si>
  <si>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</si>
  <si>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</si>
  <si>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</si>
  <si>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</si>
  <si>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VINÍLICO SEMI-FLEXÍVEL EM PLACAS, PADRÃO LISO, ESPESSURA 3,2 MM, FIXADO COM COLA. AF_09/2020</t>
  </si>
  <si>
    <t>PISO EM TACO DE MADEIRA 7X42CM, FIXADO COM COLA BASE DE PVA. AF_09/2020</t>
  </si>
  <si>
    <t>PISO EM PEDRA  ASSENTADO SOBRE ARGAMASSA 1:3 (CIMENTO E AREIA). AF_09/2020</t>
  </si>
  <si>
    <t>PISO EM PEDRA ARDÓSIA ASSENTADO SOBRE ARGAMASSA 1:3 (CIMENTO E AREIA).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</si>
  <si>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</si>
  <si>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</si>
  <si>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</si>
  <si>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</si>
  <si>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</si>
  <si>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EM MADEIRA, ALTURA 7CM, FIXADO COM COLA. AF_09/2020</t>
  </si>
  <si>
    <t>RODAPÉ EM MADEIRA, ALTURA 7CM, FIXADO COM COLA E PARAFUSOS. AF_09/2020</t>
  </si>
  <si>
    <t>RODAPÉ EM ARDÓSIA ALTURA 10CM. AF_09/2020</t>
  </si>
  <si>
    <t>RODAPÉ EM MARMORITE, ALTURA 10CM. AF_09/2020</t>
  </si>
  <si>
    <t>RODAPÉ BORRACHA LISO, ALTURA = 7CM, ESPESSURA = 2 MM, PARA ARGAMASSA. AF_09/2020</t>
  </si>
  <si>
    <t>ASSOALHO DE MADEIRA. AF_09/2020</t>
  </si>
  <si>
    <t>PISO EM CONCRETO 20 MPA PREPARO MECÂNICO, ESPESSURA 7CM. AF_09/2020</t>
  </si>
  <si>
    <t>PREPARO DE CONTRAPISO COM POLITRIZ. AF_09/2020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</si>
  <si>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</si>
  <si>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</si>
  <si>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7X21CM, FIXADO COM COLA BASE DE PVA. AF_09/2020</t>
  </si>
  <si>
    <t>EXECUÇÃO E COMPACTAÇÃO DE BASE E OU SUB BASE PARA PAVIMENTAÇÃO DE SOLOS ESTABILIZADOS GRANULOMETRICAMENTE COM MISTURA DE SOLOS EM PISTA - EXCLUSIVE SOLO, ESCAVAÇÃO, CARGA E TRANSPORTE. AF_11/2019</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</si>
  <si>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</si>
  <si>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</si>
  <si>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</si>
  <si>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</si>
  <si>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</si>
  <si>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</si>
  <si>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</si>
  <si>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</si>
  <si>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</si>
  <si>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</si>
  <si>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</si>
  <si>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</si>
  <si>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</si>
  <si>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</si>
  <si>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</si>
  <si>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</si>
  <si>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</si>
  <si>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</si>
  <si>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</si>
  <si>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</si>
  <si>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</si>
  <si>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</si>
  <si>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</si>
  <si>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</si>
  <si>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</si>
  <si>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</si>
  <si>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</si>
  <si>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</si>
  <si>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</si>
  <si>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</si>
  <si>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</si>
  <si>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</si>
  <si>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</si>
  <si>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</si>
  <si>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</si>
  <si>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</si>
  <si>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</si>
  <si>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</si>
  <si>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</si>
  <si>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</si>
  <si>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</si>
  <si>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</si>
  <si>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</si>
  <si>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</si>
  <si>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</si>
  <si>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</si>
  <si>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</si>
  <si>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</si>
  <si>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</si>
  <si>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</si>
  <si>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</si>
  <si>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</si>
  <si>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</si>
  <si>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</si>
  <si>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</si>
  <si>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</si>
  <si>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</si>
  <si>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</si>
  <si>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</si>
  <si>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</si>
  <si>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</si>
  <si>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</si>
  <si>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</si>
  <si>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</si>
  <si>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</si>
  <si>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</si>
  <si>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</si>
  <si>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</si>
  <si>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</si>
  <si>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</si>
  <si>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</si>
  <si>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</si>
  <si>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</si>
  <si>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</si>
  <si>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</si>
  <si>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</si>
  <si>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</si>
  <si>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</si>
  <si>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</si>
  <si>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</si>
  <si>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</si>
  <si>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</si>
  <si>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</si>
  <si>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</si>
  <si>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</si>
  <si>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</si>
  <si>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</si>
  <si>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</si>
  <si>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</si>
  <si>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</si>
  <si>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</si>
  <si>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</si>
  <si>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</si>
  <si>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</si>
  <si>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</si>
  <si>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</si>
  <si>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</si>
  <si>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</si>
  <si>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</si>
  <si>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</si>
  <si>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</si>
  <si>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</si>
  <si>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</si>
  <si>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</si>
  <si>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</si>
  <si>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</si>
  <si>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</si>
  <si>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</si>
  <si>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</si>
  <si>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</si>
  <si>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</si>
  <si>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</si>
  <si>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CAIXA DE PROTEÇÃO PARA MEDIDOR MONOFÁSICO DE EMBUTIR - FORNECIMENTO E INSTALAÇÃO. AF_10/2020</t>
  </si>
  <si>
    <t>QUADRO DE MEDIÇÃO GERAL DE ENERGIA PARA 1 MEDIDOR DE SOBREPOR - FORNECIMENTO E INSTALAÇÃO. AF_10/2020</t>
  </si>
  <si>
    <t>PEITORIL LINEAR EM GRANITO OU MÁRMORE, L = 15CM, COMPRIMENTO DE ATÉ 2M, ASSENTADO COM ARGAMASSA 1:6 COM ADITIVO. AF_11/2020</t>
  </si>
  <si>
    <t>CHAPIM SOBRE MUROS LINEARES, EM GRANITO OU MÁRMORE, L = 25 CM, ASSENTADO COM ARGAMASSA 1:6 COM ADITIVO.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</si>
  <si>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</si>
  <si>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</si>
  <si>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</si>
  <si>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</si>
  <si>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</si>
  <si>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</si>
  <si>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CHAPIM (RUFO CAPA) EM AÇO GALVANIZADO, CORTE 33.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</si>
  <si>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</si>
  <si>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</si>
  <si>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</si>
  <si>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</si>
  <si>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</si>
  <si>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</si>
  <si>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</si>
  <si>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</si>
  <si>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</si>
  <si>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</si>
  <si>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</si>
  <si>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</si>
  <si>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</si>
  <si>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</si>
  <si>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</si>
  <si>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</si>
  <si>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</si>
  <si>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</si>
  <si>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</si>
  <si>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</si>
  <si>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</si>
  <si>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</si>
  <si>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</si>
  <si>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</si>
  <si>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</si>
  <si>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</si>
  <si>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</si>
  <si>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</si>
  <si>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</si>
  <si>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</si>
  <si>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</si>
  <si>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</si>
  <si>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</si>
  <si>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</si>
  <si>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</si>
  <si>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</si>
  <si>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</si>
  <si>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</si>
  <si>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</si>
  <si>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</si>
  <si>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</si>
  <si>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</si>
  <si>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</si>
  <si>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</si>
  <si>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</si>
  <si>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</si>
  <si>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</si>
  <si>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</si>
  <si>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</si>
  <si>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</si>
  <si>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</si>
  <si>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</si>
  <si>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</si>
  <si>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</si>
  <si>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</si>
  <si>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</si>
  <si>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</si>
  <si>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</si>
  <si>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</si>
  <si>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</si>
  <si>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</si>
  <si>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</si>
  <si>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</si>
  <si>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</si>
  <si>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</si>
  <si>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</si>
  <si>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</si>
  <si>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</si>
  <si>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LUMINÁRIA ESTANQUE COM PROTEÇÃO CONTRA ÁGUA, POEIRA OU IMPACTOS - FORNECIMENTO E INSTALAÇÃO. AF_08/2020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</si>
  <si>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</si>
  <si>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</si>
  <si>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</si>
  <si>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</si>
  <si>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RECOMPOSIÇÃO DE REVESTIMENTO EM CONCRETO ASFÁLTICO (AQUISIÇÃO EM USINA), PARA O FECHAMENTO DE VALAS - INCLUSO DEMOLIÇÃO DO PAVIMENTO.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</si>
  <si>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</si>
  <si>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</si>
  <si>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</si>
  <si>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</si>
  <si>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</si>
  <si>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</si>
  <si>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</si>
  <si>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</si>
  <si>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</si>
  <si>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</si>
  <si>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</si>
  <si>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</si>
  <si>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</si>
  <si>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</si>
  <si>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</si>
  <si>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</si>
  <si>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</si>
  <si>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</si>
  <si>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</si>
  <si>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</si>
  <si>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</si>
  <si>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</si>
  <si>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</si>
  <si>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</si>
  <si>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</si>
  <si>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</si>
  <si>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</si>
  <si>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</si>
  <si>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</si>
  <si>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</si>
  <si>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</si>
  <si>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</si>
  <si>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</si>
  <si>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</si>
  <si>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</si>
  <si>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</si>
  <si>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</si>
  <si>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</si>
  <si>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MOLA HIDRAULICA DE PISO PARA PORTA DE VIDRO TEMPERADO. AF_01/2021</t>
  </si>
  <si>
    <t>JOGO DE FERRAGENS CROMADAS PARA PORTA DE VIDRO TEMPERADO, UMA FOLHA COMPOSTO DE DOBRADICAS SUPERIOR E INFERIOR, TRINCO, FECHADURA, CONTRA FECHADURA COM CAPUCHINHO SEM MOLA E PUXADOR. AF_01/2021</t>
  </si>
  <si>
    <t>REMOÇÃO DE VIDRO LISO COMUM DE ESQUADRIA COM BAGUETE DE MADEIRA. AF_01/2021</t>
  </si>
  <si>
    <t>REMOÇÃO DE VIDRO LISO COMUM DE ESQUADRIA COM BAGUETE DE ALUMÍNIO OU PVC. AF_01/2021</t>
  </si>
  <si>
    <t>REMOÇÃO DE VIDRO TEMPERADO FIXADO EM PERFIL U.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</si>
  <si>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</si>
  <si>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</si>
  <si>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</si>
  <si>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</si>
  <si>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</si>
  <si>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</si>
  <si>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</si>
  <si>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</si>
  <si>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</si>
  <si>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</si>
  <si>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</si>
  <si>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</si>
  <si>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</si>
  <si>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</si>
  <si>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</si>
  <si>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</si>
  <si>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</si>
  <si>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</si>
  <si>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</si>
  <si>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</si>
  <si>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</si>
  <si>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</si>
  <si>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</si>
  <si>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</si>
  <si>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</si>
  <si>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</si>
  <si>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</si>
  <si>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</si>
  <si>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</si>
  <si>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</si>
  <si>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</si>
  <si>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</si>
  <si>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</si>
  <si>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</si>
  <si>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</si>
  <si>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</si>
  <si>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</si>
  <si>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</si>
  <si>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</si>
  <si>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</si>
  <si>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</si>
  <si>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</si>
  <si>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</si>
  <si>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</si>
  <si>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ELÉTRICO, COM POTÊNCIA DE 2.000 W, 1.000 IMPACTOS POR MINUTO, PESO DE 30 KG -  CHI DIURNO. AF_01/2021</t>
  </si>
  <si>
    <t>MARTELO DEMOLIDOR ELÉTRICO, COM POTÊNCIA DE 2.000 W, 1.000 IMPACTOS POR MINUTO, PESO DE 30 KG - CHP DIURNO. AF_01/2021</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</si>
  <si>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</si>
  <si>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</si>
  <si>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</si>
  <si>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</si>
  <si>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</si>
  <si>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</si>
  <si>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</si>
  <si>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</si>
  <si>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</si>
  <si>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</si>
  <si>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</si>
  <si>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</si>
  <si>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</si>
  <si>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</si>
  <si>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</si>
  <si>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</si>
  <si>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</si>
  <si>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</si>
  <si>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</si>
  <si>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</si>
  <si>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</si>
  <si>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</si>
  <si>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</si>
  <si>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</si>
  <si>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</si>
  <si>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</si>
  <si>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</si>
  <si>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</si>
  <si>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</si>
  <si>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</si>
  <si>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</si>
  <si>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</si>
  <si>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</si>
  <si>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</si>
  <si>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</si>
  <si>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</si>
  <si>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</si>
  <si>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</si>
  <si>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</si>
  <si>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</si>
  <si>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</si>
  <si>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</si>
  <si>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</si>
  <si>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</si>
  <si>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ROLO COMPACTADOR VIBRATÓRIO PÉ DE CARNEIRO PARA SOLOS, POTÊNCIA 80 HP, PESO OPERACIONAL SEM/COM LASTRO 7,4 / 8,8 T, LARGURA DE TRABALHO 1,68 M - MANUTENÇÃO. AF_02/2016</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</si>
  <si>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</si>
  <si>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</si>
  <si>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</si>
  <si>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</si>
  <si>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</si>
  <si>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</si>
  <si>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</si>
  <si>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</si>
  <si>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</si>
  <si>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</si>
  <si>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</si>
  <si>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</si>
  <si>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</si>
  <si>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</si>
  <si>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</si>
  <si>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</si>
  <si>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</si>
  <si>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</si>
  <si>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</si>
  <si>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</si>
  <si>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</si>
  <si>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</si>
  <si>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</si>
  <si>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</si>
  <si>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</si>
  <si>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</si>
  <si>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</si>
  <si>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</si>
  <si>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</si>
  <si>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</si>
  <si>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</si>
  <si>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</si>
  <si>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</si>
  <si>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</si>
  <si>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</si>
  <si>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</si>
  <si>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</si>
  <si>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</si>
  <si>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</si>
  <si>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</si>
  <si>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CHP DIURNO.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</si>
  <si>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</si>
  <si>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</si>
  <si>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</si>
  <si>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</si>
  <si>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</si>
  <si>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</si>
  <si>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</si>
  <si>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</si>
  <si>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</si>
  <si>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</si>
  <si>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</si>
  <si>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</si>
  <si>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</si>
  <si>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</si>
  <si>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</si>
  <si>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</si>
  <si>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</si>
  <si>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</si>
  <si>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</si>
  <si>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</si>
  <si>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</si>
  <si>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</si>
  <si>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</si>
  <si>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</si>
  <si>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</si>
  <si>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</si>
  <si>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</si>
  <si>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</si>
  <si>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</si>
  <si>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</si>
  <si>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</si>
  <si>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MARTELETE OU ROMPEDOR PNEUMÁTICO MANUAL, 28 KG, COM SILENCIADOR - CHP DIURNO. AF_07/2016</t>
  </si>
  <si>
    <t>COMPRESSOR DE AR REBOCÁVEL, VAZÃO 189 PCM, PRESSÃO EFETIVA DE TRABALHO 102 PSI, MOTOR DIESEL, POTÊNCIA 63 CV - MANUTENÇÃO. AF_06/2015</t>
  </si>
  <si>
    <t>MOTOBOMBA CENTRÍFUGA, MOTOR A GASOLINA, POTÊNCIA 5,42 HP, BOCAIS 1 1/2" X 1", DIÂMETRO ROTOR 143 MM HM/Q = 6 MCA / 16,8 M3/H A 38 MCA / 6,6 M3/H - CHI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</si>
  <si>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</si>
  <si>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</si>
  <si>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</si>
  <si>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</si>
  <si>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</si>
  <si>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</si>
  <si>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</si>
  <si>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VASSOURA MECÂNICA REBOCÁVEL COM ESCOVA CILÍNDRICA, LARGURA ÚTIL DE VARRIMENTO DE 2,44 M - CHP DIURNO. AF_06/2014</t>
  </si>
  <si>
    <t>VASSOURA MECÂNICA REBOCÁVEL COM ESCOVA CILÍNDRICA, LARGURA ÚTIL DE VARRIMENTO DE 2,44 M - CHI DIURNO. AF_06/2014</t>
  </si>
  <si>
    <t>TRATOR DE PNEUS, POTÊNCIA 122 CV, TRAÇÃO 4X4, PESO COM LASTRO DE 4.510 KG - CHP DIURNO. AF_06/2014</t>
  </si>
  <si>
    <t>TRATOR DE PNEUS, POTÊNCIA 122 CV, TRAÇÃO 4X4, PESO COM LASTRO DE 4.510 KG - CHI DIURNO. AF_06/2014</t>
  </si>
  <si>
    <t>TRATOR DE ESTEIRAS, POTÊNCIA 170 HP, PESO OPERACIONAL 19 T, CAÇAMBA 5,2 M3 - CHP DIURNO. AF_06/2014</t>
  </si>
  <si>
    <t>TRATOR DE ESTEIRAS, POTÊNCIA 170 HP, PESO OPERACIONAL 19 T, CAÇAMBA 5,2 M3 - CHI DIURNO.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</si>
  <si>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</si>
  <si>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</si>
  <si>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347 HP, PESO OPERACIONAL 38,5 T, COM LÂMINA 8,70 M3 - CHP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</si>
  <si>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</si>
  <si>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</si>
  <si>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</si>
  <si>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</si>
  <si>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</si>
  <si>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</si>
  <si>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</si>
  <si>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</si>
  <si>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</si>
  <si>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</si>
  <si>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</si>
  <si>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</si>
  <si>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</si>
  <si>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</si>
  <si>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</si>
  <si>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</si>
  <si>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</si>
  <si>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</si>
  <si>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</si>
  <si>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GRADE DE DISCO REBOCÁVEL COM 20 DISCOS 24" X 6 MM COM PNEUS PARA TRANSPORTE - CHP DIURNO. AF_06/2014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</si>
  <si>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</si>
  <si>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</si>
  <si>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</si>
  <si>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</si>
  <si>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</si>
  <si>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</si>
  <si>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</si>
  <si>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</si>
  <si>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</si>
  <si>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</si>
  <si>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</si>
  <si>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</si>
  <si>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</si>
  <si>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</si>
  <si>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CHI DIURNO.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</si>
  <si>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</si>
  <si>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</si>
  <si>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</si>
  <si>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</si>
  <si>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</si>
  <si>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</si>
  <si>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</si>
  <si>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</si>
  <si>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</si>
  <si>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</si>
  <si>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</si>
  <si>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</si>
  <si>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</si>
  <si>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</si>
  <si>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</si>
  <si>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</si>
  <si>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</si>
  <si>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</si>
  <si>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</si>
  <si>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</si>
  <si>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</si>
  <si>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</si>
  <si>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</si>
  <si>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</si>
  <si>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</si>
  <si>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</si>
  <si>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</si>
  <si>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</si>
  <si>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</si>
  <si>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</si>
  <si>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</si>
  <si>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</si>
  <si>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</si>
  <si>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</si>
  <si>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</si>
  <si>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GERADOR ESTACIONÁRIO, MOTOR DIESEL POTÊNCIA 170 KVA - CHI DIURNO. AF_02/2016</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</si>
  <si>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</si>
  <si>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</si>
  <si>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</si>
  <si>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</si>
  <si>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</si>
  <si>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</si>
  <si>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</si>
  <si>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</si>
  <si>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</si>
  <si>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</si>
  <si>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</si>
  <si>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</si>
  <si>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</si>
  <si>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</si>
  <si>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</si>
  <si>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</si>
  <si>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</si>
  <si>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</si>
  <si>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</si>
  <si>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</si>
  <si>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</si>
  <si>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</si>
  <si>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</si>
  <si>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</si>
  <si>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</si>
  <si>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</si>
  <si>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</si>
  <si>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</si>
  <si>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</si>
  <si>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</si>
  <si>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</si>
  <si>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</si>
  <si>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</si>
  <si>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</si>
  <si>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</si>
  <si>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</si>
  <si>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</si>
  <si>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</si>
  <si>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</si>
  <si>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</si>
  <si>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</si>
  <si>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</si>
  <si>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</si>
  <si>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</si>
  <si>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</si>
  <si>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</si>
  <si>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</si>
  <si>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</si>
  <si>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</si>
  <si>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</si>
  <si>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</si>
  <si>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</si>
  <si>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</si>
  <si>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</si>
  <si>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</si>
  <si>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</si>
  <si>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</si>
  <si>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</si>
  <si>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GRADE DE DISCO REBOCÁVEL COM 20 DISCOS 24" X 6 MM COM PNEUS PARA TRANSPORTE - JUROS. AF_06/2014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</si>
  <si>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</si>
  <si>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</si>
  <si>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</si>
  <si>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</si>
  <si>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</si>
  <si>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</si>
  <si>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</si>
  <si>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</si>
  <si>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</si>
  <si>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</si>
  <si>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</si>
  <si>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</si>
  <si>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</si>
  <si>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</si>
  <si>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</si>
  <si>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</si>
  <si>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</si>
  <si>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</si>
  <si>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</si>
  <si>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</si>
  <si>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</si>
  <si>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</si>
  <si>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</si>
  <si>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</si>
  <si>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</si>
  <si>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</si>
  <si>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</si>
  <si>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</si>
  <si>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</si>
  <si>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</si>
  <si>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</si>
  <si>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</si>
  <si>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</si>
  <si>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</si>
  <si>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</si>
  <si>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</si>
  <si>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</si>
  <si>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</si>
  <si>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</si>
  <si>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</si>
  <si>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</si>
  <si>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</si>
  <si>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</si>
  <si>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</si>
  <si>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</si>
  <si>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</si>
  <si>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</si>
  <si>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</si>
  <si>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</si>
  <si>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</si>
  <si>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</si>
  <si>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</si>
  <si>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</si>
  <si>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</si>
  <si>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</si>
  <si>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</si>
  <si>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</si>
  <si>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</si>
  <si>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</si>
  <si>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</si>
  <si>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</si>
  <si>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</si>
  <si>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</si>
  <si>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</si>
  <si>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</si>
  <si>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</si>
  <si>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</si>
  <si>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</si>
  <si>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</si>
  <si>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</si>
  <si>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</si>
  <si>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</si>
  <si>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</si>
  <si>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</si>
  <si>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</si>
  <si>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</si>
  <si>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</si>
  <si>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</si>
  <si>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</si>
  <si>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</si>
  <si>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</si>
  <si>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</si>
  <si>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</si>
  <si>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</si>
  <si>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</si>
  <si>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</si>
  <si>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</si>
  <si>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</si>
  <si>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</si>
  <si>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</si>
  <si>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</si>
  <si>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</si>
  <si>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</si>
  <si>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</si>
  <si>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</si>
  <si>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</si>
  <si>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</si>
  <si>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</si>
  <si>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</si>
  <si>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</si>
  <si>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</si>
  <si>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</si>
  <si>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</si>
  <si>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</si>
  <si>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</si>
  <si>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</si>
  <si>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</si>
  <si>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</si>
  <si>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</si>
  <si>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AJUDANTE DE CARPINTEIRO COM ENCARGOS COMPLEMENTARES</t>
  </si>
  <si>
    <t>AJUDANTE DE ESTRUTURA METÁLICA COM ENCARGOS COMPLEMENTARES</t>
  </si>
  <si>
    <t>AJUDANTE DE PEDREIRO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</si>
  <si>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</si>
  <si>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</si>
  <si>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</si>
  <si>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</si>
  <si>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</si>
  <si>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</si>
  <si>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</si>
  <si>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CARPINTEIRO DE ESQUADRIA COM ENCARGOS COMPLEMENTARES</t>
  </si>
  <si>
    <t>CAVOUQUEIRO OU OPERADOR PERFURATRIZ/ROMPEDOR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</si>
  <si>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</si>
  <si>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</si>
  <si>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</si>
  <si>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</si>
  <si>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</si>
  <si>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</si>
  <si>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</si>
  <si>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</si>
  <si>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</si>
  <si>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</si>
  <si>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</si>
  <si>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</si>
  <si>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</si>
  <si>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</si>
  <si>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</si>
  <si>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</si>
  <si>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</si>
  <si>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</si>
  <si>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</si>
  <si>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</si>
  <si>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</si>
  <si>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</si>
  <si>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</si>
  <si>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</si>
  <si>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</si>
  <si>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</si>
  <si>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OPERADOR DE BETONEIRA ESTACIONÁRIA/MISTURADOR COM ENCARGOS COMPLEMENTARES</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</si>
  <si>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</si>
  <si>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</si>
  <si>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</si>
  <si>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</si>
  <si>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</si>
  <si>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</si>
  <si>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</si>
  <si>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</si>
  <si>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</si>
  <si>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</si>
  <si>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</si>
  <si>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</si>
  <si>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</si>
  <si>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</si>
  <si>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</si>
  <si>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</si>
  <si>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</si>
  <si>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</si>
  <si>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</si>
  <si>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</si>
  <si>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</si>
  <si>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</si>
  <si>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</si>
  <si>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</si>
  <si>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</si>
  <si>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</si>
  <si>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</si>
  <si>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</si>
  <si>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125 HP, PESO OPERACIONAL 12,9 T, COM LÂMINA 2,7 M3 - CHP DIURNO. AF_10/2014</t>
  </si>
  <si>
    <t>TRATOR DE ESTEIRAS, POTÊNCIA 125 HP, PESO OPERACIONAL 12,9 T, COM LÂMINA 2,7 M3 -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</si>
  <si>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</si>
  <si>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</si>
  <si>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</si>
  <si>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</si>
  <si>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</si>
  <si>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</si>
  <si>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</si>
  <si>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</si>
  <si>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</si>
  <si>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</si>
  <si>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</si>
  <si>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</si>
  <si>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HIDRÁULICA SOBRE ESTEIRAS, CAÇAMBA 1,20 M3, PESO OPERACIONAL 21 T, POTÊNCIA BRUTA 155 HP - CHP DIURNO. AF_06/2014</t>
  </si>
  <si>
    <t>ESCAVADEIRA HIDRÁULICA SOBRE ESTEIRAS, CAÇAMBA 1,20 M3, PESO OPERACIONAL 21 T, POTÊNCIA BRUTA 155 HP - CHI DIURNO.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</si>
  <si>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</si>
  <si>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</si>
  <si>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</si>
  <si>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</si>
  <si>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</si>
  <si>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</si>
  <si>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</si>
  <si>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</si>
  <si>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</si>
  <si>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</si>
  <si>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</si>
  <si>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</si>
  <si>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CHI DIURNO. AF_06/2014</t>
  </si>
  <si>
    <t>TRATOR DE ESTEIRAS, POTÊNCIA 100 HP, PESO OPERACIONAL 9,4 T, COM LÂMINA 2,19 M3 - CHP DIURNO.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</si>
  <si>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</si>
  <si>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</si>
  <si>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CHP DIURNO. AF_06/2014</t>
  </si>
  <si>
    <t>TRATOR DE PNEUS, POTÊNCIA 85 CV, TRAÇÃO 4X4, PESO COM LASTRO DE 4.675 KG - CHI DIURNO.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</si>
  <si>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</si>
  <si>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</si>
  <si>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</si>
  <si>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</si>
  <si>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</si>
  <si>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</si>
  <si>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</si>
  <si>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</si>
  <si>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</si>
  <si>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</si>
  <si>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</si>
  <si>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</si>
  <si>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</si>
  <si>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</si>
  <si>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</si>
  <si>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</si>
  <si>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</si>
  <si>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1,0 M, POTÊNCIA 208 HP - CHP DIURNO. AF_11/2014</t>
  </si>
  <si>
    <t>FRESADORA DE ASFALTO A FRIO SOBRE RODAS, LARGURA FRESAGEM DE 1,0 M, POTÊNCIA 208 HP - CHI DIURNO.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</si>
  <si>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</si>
  <si>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</si>
  <si>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</si>
  <si>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</si>
  <si>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</si>
  <si>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</si>
  <si>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FRESADORA DE ASFALTO A FRIO SOBRE RODAS, LARGURA FRESAGEM DE 2,0 M, POTÊNCIA 550 HP - CHP DIURNO. AF_11/2014</t>
  </si>
  <si>
    <t>FRESADORA DE ASFALTO A FRIO SOBRE RODAS, LARGURA FRESAGEM DE 2,0 M, POTÊNCIA 550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</si>
  <si>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</si>
  <si>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</si>
  <si>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</si>
  <si>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</si>
  <si>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RECICLADORA DE ASFALTO A FRIO SOBRE RODAS, LARGURA FRESAGEM DE 2,0 M, POTÊNCIA 422 HP - CHP DIURNO. AF_11/2014</t>
  </si>
  <si>
    <t>RECICLADORA DE ASFALTO A FRIO SOBRE RODAS, LARGURA FRESAGEM DE 2,0 M, POTÊNCIA 422 HP - CHI DIURNO.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</si>
  <si>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</si>
  <si>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</si>
  <si>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</si>
  <si>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</si>
  <si>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</si>
  <si>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</si>
  <si>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</si>
  <si>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</si>
  <si>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</si>
  <si>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</si>
  <si>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</si>
  <si>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</si>
  <si>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</si>
  <si>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</si>
  <si>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</si>
  <si>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</si>
  <si>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</si>
  <si>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</si>
  <si>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</si>
  <si>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</si>
  <si>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</si>
  <si>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LUVA DE CORRER, PVC, SOLDÁVEL, DN 25MM, INSTALADO EM RAMAL OU SUB-RAMAL DE ÁGUA - FORNECIMENTO E INSTALAÇÃO. AF_12/2014</t>
  </si>
  <si>
    <t>LUVA DE CORRER, CPVC, SOLDÁVEL, DN 22MM, INSTALADO EM RAMAL DE DISTRIBUIÇÃO DE ÁGUA   FORNECIMENTO E INSTALAÇÃO. AF_12/2014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</si>
  <si>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</si>
  <si>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</si>
  <si>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</si>
  <si>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</si>
  <si>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</si>
  <si>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</si>
  <si>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</si>
  <si>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</si>
  <si>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</si>
  <si>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</si>
  <si>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</si>
  <si>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</si>
  <si>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</si>
  <si>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</si>
  <si>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</si>
  <si>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</si>
  <si>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</si>
  <si>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</si>
  <si>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</si>
  <si>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</si>
  <si>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</si>
  <si>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</si>
  <si>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</si>
  <si>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</si>
  <si>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</si>
  <si>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MANUAL, TORQUE MÁXIMO 83 N.M, POTÊNCIA 5 CV, COM DIÂMETRO MÁXIMO 4" - CHP DIURNO. AF_06/2015</t>
  </si>
  <si>
    <t>PERFURATRIZ MANUAL, TORQUE MÁXIMO 83 N.M, POTÊNCIA 5 CV, COM DIÂMETRO MÁXIMO 4" - CHI DIURNO.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</si>
  <si>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</si>
  <si>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</si>
  <si>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</si>
  <si>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</si>
  <si>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PESO MÉDIO 1000 KG, POTÊNCIA 20 HP, DIÂMETRO MÁXIMO 10" - CHP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</si>
  <si>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</si>
  <si>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</si>
  <si>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</si>
  <si>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</si>
  <si>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</si>
  <si>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</si>
  <si>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</si>
  <si>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</si>
  <si>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</si>
  <si>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</si>
  <si>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</si>
  <si>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</si>
  <si>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</si>
  <si>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</si>
  <si>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</si>
  <si>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</si>
  <si>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</si>
  <si>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</si>
  <si>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</si>
  <si>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</si>
  <si>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</si>
  <si>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</si>
  <si>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</si>
  <si>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</si>
  <si>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</si>
  <si>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</si>
  <si>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</si>
  <si>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</si>
  <si>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</si>
  <si>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6 M3/H - CHP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</si>
  <si>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</si>
  <si>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</si>
  <si>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</si>
  <si>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</si>
  <si>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</si>
  <si>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</si>
  <si>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</si>
  <si>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</si>
  <si>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</si>
  <si>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</si>
  <si>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</si>
  <si>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</si>
  <si>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</si>
  <si>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</si>
  <si>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</si>
  <si>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</si>
  <si>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</si>
  <si>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</si>
  <si>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</si>
  <si>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</si>
  <si>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</si>
  <si>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</si>
  <si>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</si>
  <si>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</si>
  <si>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</si>
  <si>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</si>
  <si>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</si>
  <si>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</si>
  <si>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</si>
  <si>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</si>
  <si>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</si>
  <si>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</si>
  <si>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</si>
  <si>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</si>
  <si>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</si>
  <si>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</si>
  <si>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</si>
  <si>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</si>
  <si>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</si>
  <si>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</si>
  <si>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</si>
  <si>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</si>
  <si>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</si>
  <si>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</si>
  <si>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</si>
  <si>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</si>
  <si>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</si>
  <si>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</si>
  <si>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</si>
  <si>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</si>
  <si>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</si>
  <si>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</si>
  <si>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</si>
  <si>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</si>
  <si>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</si>
  <si>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</si>
  <si>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</si>
  <si>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</si>
  <si>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</si>
  <si>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</si>
  <si>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</si>
  <si>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</si>
  <si>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</si>
  <si>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</si>
  <si>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</si>
  <si>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</si>
  <si>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</si>
  <si>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</si>
  <si>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</si>
  <si>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</si>
  <si>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</si>
  <si>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</si>
  <si>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</si>
  <si>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</si>
  <si>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</si>
  <si>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</si>
  <si>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</si>
  <si>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</si>
  <si>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</si>
  <si>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</si>
  <si>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</si>
  <si>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</si>
  <si>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</si>
  <si>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</si>
  <si>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</si>
  <si>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</si>
  <si>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</si>
  <si>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</si>
  <si>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</si>
  <si>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</si>
  <si>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PORTA CORTA-FOGO 90X210X4CM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</si>
  <si>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</si>
  <si>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</si>
  <si>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</si>
  <si>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</si>
  <si>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</si>
  <si>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</si>
  <si>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</si>
  <si>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</si>
  <si>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</si>
  <si>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</si>
  <si>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</si>
  <si>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</si>
  <si>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</si>
  <si>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</si>
  <si>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</si>
  <si>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</si>
  <si>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</si>
  <si>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</si>
  <si>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</si>
  <si>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</si>
  <si>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</si>
  <si>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</si>
  <si>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</si>
  <si>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</si>
  <si>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</si>
  <si>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</si>
  <si>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</si>
  <si>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</si>
  <si>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</si>
  <si>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</si>
  <si>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</si>
  <si>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</si>
  <si>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ESCAVADEIRA HIDRÁULICA SOBRE ESTEIRAS, CAÇAMBA 0,80 M3, PESO OPERACIONAL 17,8 T, POTÊNCIA LÍQUIDA 110 HP - CHP DIURNO. AF_10/2014</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</si>
  <si>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</si>
  <si>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</si>
  <si>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</si>
  <si>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</si>
  <si>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</si>
  <si>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</si>
  <si>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</si>
  <si>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</si>
  <si>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</si>
  <si>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</si>
  <si>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</si>
  <si>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</si>
  <si>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</si>
  <si>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</si>
  <si>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</si>
  <si>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</si>
  <si>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</si>
  <si>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</si>
  <si>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</si>
  <si>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</si>
  <si>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</si>
  <si>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</si>
  <si>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</si>
  <si>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</si>
  <si>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</si>
  <si>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</si>
  <si>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</si>
  <si>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</si>
  <si>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</si>
  <si>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</si>
  <si>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</si>
  <si>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</si>
  <si>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</si>
  <si>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</si>
  <si>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</si>
  <si>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</si>
  <si>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</si>
  <si>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</si>
  <si>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</si>
  <si>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</si>
  <si>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</si>
  <si>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</si>
  <si>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</si>
  <si>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</si>
  <si>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</si>
  <si>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</si>
  <si>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</si>
  <si>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</si>
  <si>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</si>
  <si>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</si>
  <si>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</si>
  <si>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</si>
  <si>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</si>
  <si>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</si>
  <si>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</si>
  <si>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</si>
  <si>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</si>
  <si>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</si>
  <si>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</si>
  <si>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</si>
  <si>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</si>
  <si>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</si>
  <si>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</si>
  <si>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</si>
  <si>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</si>
  <si>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CHI DIURNO. AF_08/2015</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</si>
  <si>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</si>
  <si>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</si>
  <si>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</si>
  <si>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</si>
  <si>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</si>
  <si>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</si>
  <si>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</si>
  <si>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</si>
  <si>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</si>
  <si>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</si>
  <si>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</si>
  <si>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</si>
  <si>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</si>
  <si>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</si>
  <si>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</si>
  <si>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</si>
  <si>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</si>
  <si>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</si>
  <si>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</si>
  <si>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</si>
  <si>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</si>
  <si>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</si>
  <si>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</si>
  <si>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</si>
  <si>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</si>
  <si>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</si>
  <si>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</si>
  <si>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</si>
  <si>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</si>
  <si>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</si>
  <si>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</si>
  <si>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</si>
  <si>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</si>
  <si>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</si>
  <si>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</si>
  <si>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</si>
  <si>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</si>
  <si>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</si>
  <si>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</si>
  <si>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</si>
  <si>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</si>
  <si>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</si>
  <si>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</si>
  <si>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</si>
  <si>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</si>
  <si>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</si>
  <si>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</si>
  <si>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</si>
  <si>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</si>
  <si>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</si>
  <si>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</si>
  <si>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</si>
  <si>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</si>
  <si>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</si>
  <si>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</si>
  <si>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</si>
  <si>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</si>
  <si>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</si>
  <si>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</si>
  <si>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</si>
  <si>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CHI DIURNO.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</si>
  <si>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</si>
  <si>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</si>
  <si>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</si>
  <si>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</si>
  <si>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</si>
  <si>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</si>
  <si>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</si>
  <si>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</si>
  <si>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</si>
  <si>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</si>
  <si>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PERCUSSÃO (SOQUETE) COM MOTOR A GASOLINA 4 TEMPOS, POTÊNCIA 4 CV - CHP DIURNO. AF_08/2015</t>
  </si>
  <si>
    <t>COMPACTADOR DE SOLOS DE PERCUSSÃO (SOQUETE) COM MOTOR A GASOLINA 4 TEMPOS, POTÊNCIA 4 CV - CHI DIURNO. AF_08/2015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</si>
  <si>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</si>
  <si>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</si>
  <si>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</si>
  <si>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</si>
  <si>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</si>
  <si>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</si>
  <si>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</si>
  <si>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</si>
  <si>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</si>
  <si>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</si>
  <si>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</si>
  <si>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</si>
  <si>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</si>
  <si>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</si>
  <si>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</si>
  <si>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</si>
  <si>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</si>
  <si>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</si>
  <si>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</si>
  <si>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</si>
  <si>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</si>
  <si>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</si>
  <si>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</si>
  <si>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</si>
  <si>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</si>
  <si>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</si>
  <si>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</si>
  <si>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</si>
  <si>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</si>
  <si>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ELÉTRICO POTÊNCIA DE 5HP, COM COIFA PARA DISCO 10" - CHP DIURNO. AF_08/2015</t>
  </si>
  <si>
    <t>SERRA CIRCULAR DE BANCADA COM MOTOR ELÉTRICO POTÊNCIA DE 5HP, COM COIFA PARA DISCO 10" - CHI DIURNO.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</si>
  <si>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</si>
  <si>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</si>
  <si>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</si>
  <si>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REBOCAVEL, CAPACIDADE 1,9 M³, LARGURA DE TRABALHO 3,66 M - CHP DIURNO. AF_11/2015</t>
  </si>
  <si>
    <t>DISTRIBUIDOR DE AGREGADOS REBOCAVEL, CAPACIDADE 1,9 M³, LARGURA DE TRABALHO 3,66 M - CHI DIURNO. AF_11/2015</t>
  </si>
  <si>
    <t>PENEIRAMENTO DE AREIA COM PENEIRA ELÉTRICA. AF_11/2015</t>
  </si>
  <si>
    <t>PENEIRAMENTO DE AREIA COM PENEIRA MANUAL. AF_11/2015</t>
  </si>
  <si>
    <t>ENSACAMENTO DE AREIA.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</si>
  <si>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</si>
  <si>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</si>
  <si>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</si>
  <si>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</si>
  <si>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</si>
  <si>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</si>
  <si>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</si>
  <si>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</si>
  <si>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</si>
  <si>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</si>
  <si>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</si>
  <si>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</si>
  <si>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CABINE SIMPLES COM MOTOR 1.6 FLEX, CÂMBIO MANUAL, POTÊNCIA 101/104 CV, 2 PORTAS - CHP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</si>
  <si>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</si>
  <si>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</si>
  <si>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</si>
  <si>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</si>
  <si>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</si>
  <si>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</si>
  <si>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</si>
  <si>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</si>
  <si>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</si>
  <si>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</si>
  <si>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</si>
  <si>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</si>
  <si>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</si>
  <si>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</si>
  <si>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</si>
  <si>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</si>
  <si>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</si>
  <si>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</si>
  <si>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</si>
  <si>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</si>
  <si>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</si>
  <si>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</si>
  <si>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</si>
  <si>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</si>
  <si>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</si>
  <si>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</si>
  <si>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</si>
  <si>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</si>
  <si>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</si>
  <si>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</si>
  <si>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</si>
  <si>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</si>
  <si>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</si>
  <si>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</si>
  <si>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</si>
  <si>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</si>
  <si>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</si>
  <si>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</si>
  <si>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</si>
  <si>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</si>
  <si>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</si>
  <si>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</si>
  <si>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</si>
  <si>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</si>
  <si>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</si>
  <si>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</si>
  <si>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</si>
  <si>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</si>
  <si>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</si>
  <si>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</si>
  <si>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</si>
  <si>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</si>
  <si>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</si>
  <si>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</si>
  <si>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</si>
  <si>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</si>
  <si>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</si>
  <si>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</si>
  <si>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</si>
  <si>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</si>
  <si>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</si>
  <si>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</si>
  <si>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</si>
  <si>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</si>
  <si>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</si>
  <si>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</si>
  <si>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</si>
  <si>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</si>
  <si>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</si>
  <si>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</si>
  <si>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</si>
  <si>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</si>
  <si>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</si>
  <si>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</si>
  <si>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</si>
  <si>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</si>
  <si>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</si>
  <si>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</si>
  <si>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</si>
  <si>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</si>
  <si>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</si>
  <si>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</si>
  <si>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</si>
  <si>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</si>
  <si>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</si>
  <si>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</si>
  <si>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</si>
  <si>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</si>
  <si>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</si>
  <si>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</si>
  <si>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</si>
  <si>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</si>
  <si>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</si>
  <si>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</si>
  <si>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</si>
  <si>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</si>
  <si>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</si>
  <si>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</si>
  <si>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</si>
  <si>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</si>
  <si>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</si>
  <si>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</si>
  <si>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</si>
  <si>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</si>
  <si>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</si>
  <si>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</si>
  <si>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</si>
  <si>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</si>
  <si>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</si>
  <si>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</si>
  <si>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</si>
  <si>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</si>
  <si>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</si>
  <si>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</si>
  <si>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</si>
  <si>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</si>
  <si>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</si>
  <si>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</si>
  <si>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</si>
  <si>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</si>
  <si>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</si>
  <si>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</si>
  <si>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</si>
  <si>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</si>
  <si>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</si>
  <si>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</si>
  <si>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</si>
  <si>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</si>
  <si>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</si>
  <si>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</si>
  <si>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</si>
  <si>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</si>
  <si>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</si>
  <si>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</si>
  <si>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</si>
  <si>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</si>
  <si>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</si>
  <si>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</si>
  <si>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</si>
  <si>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</si>
  <si>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</si>
  <si>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</si>
  <si>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</si>
  <si>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</si>
  <si>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</si>
  <si>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</si>
  <si>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</si>
  <si>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</si>
  <si>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</si>
  <si>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</si>
  <si>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</si>
  <si>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</si>
  <si>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</si>
  <si>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</si>
  <si>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</si>
  <si>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</si>
  <si>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</si>
  <si>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</si>
  <si>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</si>
  <si>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</si>
  <si>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</si>
  <si>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</si>
  <si>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</si>
  <si>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</si>
  <si>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</si>
  <si>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</si>
  <si>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</si>
  <si>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</si>
  <si>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</si>
  <si>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</si>
  <si>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</si>
  <si>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</si>
  <si>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</si>
  <si>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</si>
  <si>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</si>
  <si>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</si>
  <si>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</si>
  <si>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</si>
  <si>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</si>
  <si>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</si>
  <si>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</si>
  <si>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</si>
  <si>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</si>
  <si>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</si>
  <si>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</si>
  <si>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</si>
  <si>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</si>
  <si>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</si>
  <si>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</si>
  <si>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</si>
  <si>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</si>
  <si>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</si>
  <si>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</si>
  <si>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</si>
  <si>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</si>
  <si>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</si>
  <si>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</si>
  <si>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</si>
  <si>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</si>
  <si>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</si>
  <si>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</si>
  <si>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</si>
  <si>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</si>
  <si>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</si>
  <si>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</si>
  <si>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</si>
  <si>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</si>
  <si>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</si>
  <si>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</si>
  <si>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</si>
  <si>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</si>
  <si>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</si>
  <si>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</si>
  <si>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</si>
  <si>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</si>
  <si>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</si>
  <si>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</si>
  <si>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</si>
  <si>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</si>
  <si>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</si>
  <si>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</si>
  <si>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</si>
  <si>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</si>
  <si>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</si>
  <si>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</si>
  <si>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</si>
  <si>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</si>
  <si>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</si>
  <si>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</si>
  <si>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</si>
  <si>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</si>
  <si>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</si>
  <si>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</si>
  <si>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</si>
  <si>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</si>
  <si>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</si>
  <si>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</si>
  <si>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</si>
  <si>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</si>
  <si>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</si>
  <si>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</si>
  <si>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</si>
  <si>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</si>
  <si>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</si>
  <si>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</si>
  <si>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</si>
  <si>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</si>
  <si>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</si>
  <si>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</si>
  <si>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</si>
  <si>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</si>
  <si>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</si>
  <si>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</si>
  <si>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</si>
  <si>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</si>
  <si>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</si>
  <si>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</si>
  <si>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</si>
  <si>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</si>
  <si>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</si>
  <si>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</si>
  <si>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</si>
  <si>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</si>
  <si>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</si>
  <si>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</si>
  <si>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</si>
  <si>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</si>
  <si>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</si>
  <si>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</si>
  <si>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</si>
  <si>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</si>
  <si>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</si>
  <si>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</si>
  <si>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</si>
  <si>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</si>
  <si>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</si>
  <si>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</si>
  <si>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</si>
  <si>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</si>
  <si>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</si>
  <si>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</si>
  <si>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</si>
  <si>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</si>
  <si>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</si>
  <si>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</si>
  <si>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</si>
  <si>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</si>
  <si>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</si>
  <si>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</si>
  <si>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</si>
  <si>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</si>
  <si>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</si>
  <si>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</si>
  <si>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</si>
  <si>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</si>
  <si>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</si>
  <si>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</si>
  <si>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</si>
  <si>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</si>
  <si>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</si>
  <si>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</si>
  <si>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</si>
  <si>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</si>
  <si>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</si>
  <si>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</si>
  <si>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</si>
  <si>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</si>
  <si>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</si>
  <si>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</si>
  <si>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</si>
  <si>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</si>
  <si>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</si>
  <si>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</si>
  <si>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</si>
  <si>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</si>
  <si>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</si>
  <si>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</si>
  <si>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</si>
  <si>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</si>
  <si>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</si>
  <si>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</si>
  <si>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</si>
  <si>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</si>
  <si>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</si>
  <si>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</si>
  <si>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</si>
  <si>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</si>
  <si>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</si>
  <si>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</si>
  <si>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</si>
  <si>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</si>
  <si>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EXTRUSORA DE CONCRETO PARA GUIAS E SARJETAS, MOTOR A DIESEL, POTÊNCIA 14 CV - CHP DIURNO. AF_12/2015</t>
  </si>
  <si>
    <t>MÁQUINA EXTRUSORA DE CONCRETO PARA GUIAS E SARJETAS, MOTOR A DIESEL, POTÊNCIA 14 CV - CHI DIURNO.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</si>
  <si>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</si>
  <si>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</si>
  <si>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</si>
  <si>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</si>
  <si>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</si>
  <si>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</si>
  <si>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</si>
  <si>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</si>
  <si>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CHP DIURNO. AF_01/2016</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</si>
  <si>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</si>
  <si>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</si>
  <si>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</si>
  <si>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</si>
  <si>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</si>
  <si>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</si>
  <si>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</si>
  <si>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VIBRATÓRIO PÉ DE CARNEIRO PARA SOLOS, POTÊNCIA 80 HP, PESO OPERACIONAL SEM/COM LASTRO 7,4 / 8,8 T, LARGURA DE TRABALHO 1,68 M - CHI DIURNO.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</si>
  <si>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</si>
  <si>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</si>
  <si>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</si>
  <si>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</si>
  <si>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ELÉTRICO DE COLUNA, CAPACIDADE 400 KG, COM MOTO FREIO, MOTOR TRIFÁSICO DE 1,25 CV - CHP DIURNO. AF_03/2016</t>
  </si>
  <si>
    <t>GUINCHO ELÉTRICO DE COLUNA, CAPACIDADE 400 KG, COM MOTO FREIO, MOTOR TRIFÁSICO DE 1,25 CV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</si>
  <si>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</si>
  <si>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</si>
  <si>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</si>
  <si>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</si>
  <si>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</si>
  <si>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</si>
  <si>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IMPOSTOS E SEGUROS. AF_03/2016</t>
  </si>
  <si>
    <t>ESCAVAÇÃO MANUAL DE VALA COM PROFUNDIDADE MENOR OU IGUAL A 1,30 M. AF_02/2021</t>
  </si>
  <si>
    <t>BANCADA GRANITO CINZA,  50 X 60 CM, INCL. CUBA DE EMBUTIR OVAL LOUÇA BRANCA 35 X 50 CM, VÁLVULA METAL CROMADO, SIFÃO FLEXÍVEL PVC, ENGATE 30 CM FLEXÍVEL PLÁSTICO E TORNEIRA CROMADA DE MESA, PADRÃO POPULAR - FORNEC. E INSTALAÇÃO. AF_01/2020</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</si>
  <si>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</si>
  <si>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</si>
  <si>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</si>
  <si>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</si>
  <si>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</si>
  <si>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</si>
  <si>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</si>
  <si>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</si>
  <si>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</si>
  <si>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</si>
  <si>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GERADOR PORTÁTIL MONOFÁSICO, POTÊNCIA 5500 VA, MOTOR A GASOLINA, POTÊNCIA DO MOTOR 13 CV - CHP DIURNO. AF_03/2016</t>
  </si>
  <si>
    <t>GERADOR PORTÁTIL MONOFÁSICO, POTÊNCIA 5500 VA, MOTOR A GASOLINA, POTÊNCIA DO MOTOR 13 CV - CHI DIURNO.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</si>
  <si>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</si>
  <si>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</si>
  <si>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</si>
  <si>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</si>
  <si>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REBOCÁVEL, POTÊNCIA 66 KVA, MOTOR A DIESEL - CHP DIURNO. AF_03/2016</t>
  </si>
  <si>
    <t>GRUPO GERADOR REBOCÁVEL, POTÊNCIA 66 KVA, MOTOR A DIESEL - CHI DIURNO.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</si>
  <si>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</si>
  <si>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</si>
  <si>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</si>
  <si>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</si>
  <si>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ESTACIONÁRIO, POTÊNCIA 150 KVA, MOTOR A DIESEL- CHP DIURNO. AF_03/2016</t>
  </si>
  <si>
    <t>GRUPO GERADOR ESTACIONÁRIO, POTÊNCIA 150 KVA, MOTOR A DIESEL- CHI DIURNO. AF_03/2016</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</si>
  <si>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</si>
  <si>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</si>
  <si>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</si>
  <si>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</si>
  <si>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</si>
  <si>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</si>
  <si>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</si>
  <si>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</si>
  <si>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</si>
  <si>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</si>
  <si>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</si>
  <si>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</si>
  <si>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</si>
  <si>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</si>
  <si>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</si>
  <si>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</si>
  <si>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</si>
  <si>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</si>
  <si>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</si>
  <si>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</si>
  <si>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</si>
  <si>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</si>
  <si>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</si>
  <si>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</si>
  <si>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</si>
  <si>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</si>
  <si>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</si>
  <si>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</si>
  <si>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</si>
  <si>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</si>
  <si>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</si>
  <si>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</si>
  <si>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</si>
  <si>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</si>
  <si>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</si>
  <si>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</si>
  <si>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</si>
  <si>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</si>
  <si>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</si>
  <si>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</si>
  <si>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</si>
  <si>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</si>
  <si>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</si>
  <si>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</si>
  <si>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</si>
  <si>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</si>
  <si>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</si>
  <si>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</si>
  <si>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</si>
  <si>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</si>
  <si>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</si>
  <si>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</si>
  <si>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</si>
  <si>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</si>
  <si>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</si>
  <si>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</si>
  <si>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</si>
  <si>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</si>
  <si>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</si>
  <si>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</si>
  <si>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</si>
  <si>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</si>
  <si>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</si>
  <si>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</si>
  <si>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</si>
  <si>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</si>
  <si>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</si>
  <si>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</si>
  <si>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</si>
  <si>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</si>
  <si>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</si>
  <si>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</si>
  <si>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</si>
  <si>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EMBOÇAMENTO COM ARGAMASSA TRAÇO 1:2:9 (CIMENTO, CAL E AREIA). AF_07/2019</t>
  </si>
  <si>
    <t>SUBCOBERTURA COM MANTA PLÁSTICA REVESTIDA POR PELÍCULA DE ALUMÍNO,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</si>
  <si>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</si>
  <si>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</si>
  <si>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</si>
  <si>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</si>
  <si>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</si>
  <si>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</si>
  <si>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</si>
  <si>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</si>
  <si>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</si>
  <si>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ENCAIXE, TIPO FRANCESA DE VIDRO, COM ATÉ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</si>
  <si>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</si>
  <si>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</si>
  <si>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</si>
  <si>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</si>
  <si>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FIBRA DE VIDRO E = 0,6 MM, PARA TELHADO COM INCLINAÇÃO MAIOR QUE 10°, COM ATÉ 2 ÁGUAS, INCLUSO IÇAMENTO. AF_07/2019</t>
  </si>
  <si>
    <t>CUMEEIRA PARA TELHA DE FIBROCIMENTO ESTRUTURAL E = 6 MM, INCLUSO ACESSÓRIOS DE FIXAÇÃO E IÇAMENTO. AF_07/2019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</si>
  <si>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</si>
  <si>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</si>
  <si>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</si>
  <si>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</si>
  <si>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</si>
  <si>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</si>
  <si>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</si>
  <si>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AÇO, FIXAÇÃO COM ARGAMASSA - FORNECIMENTO E INSTALAÇÃO. AF_12/2019</t>
  </si>
  <si>
    <t>CONTRAMARCO DE AÇO, FIXAÇÃO COM PARAFUSO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</si>
  <si>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</si>
  <si>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</si>
  <si>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</si>
  <si>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</si>
  <si>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</si>
  <si>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</si>
  <si>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</si>
  <si>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</si>
  <si>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</si>
  <si>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</si>
  <si>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</si>
  <si>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</si>
  <si>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</si>
  <si>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</si>
  <si>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</si>
  <si>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</si>
  <si>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</si>
  <si>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</si>
  <si>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</si>
  <si>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</si>
  <si>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</si>
  <si>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</si>
  <si>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</si>
  <si>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</si>
  <si>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</si>
  <si>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</si>
  <si>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</si>
  <si>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</si>
  <si>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</si>
  <si>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</si>
  <si>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</si>
  <si>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</si>
  <si>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</si>
  <si>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</si>
  <si>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</si>
  <si>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</si>
  <si>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USINA MISTURADORA DE SOLOS, CAPACIDADE DE 200 A 500 TON/H, POTENCIA 75KW - CHP DIURNO. AF_07/2016</t>
  </si>
  <si>
    <t>USINA MISTURADORA DE SOLOS, CAPACIDADE DE 200 A 500 TON/H, POTENCIA 75KW - CHI DIURNO.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</si>
  <si>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</si>
  <si>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</si>
  <si>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</si>
  <si>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CHP DIURNO. AF_07/2016</t>
  </si>
  <si>
    <t>DISTRIBUIDOR DE AGREGADOS AUTOPROPELIDO, CAP 3 M3, A DIESEL, POTÊNCIA 176CV - CHI DIURNO.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</si>
  <si>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</si>
  <si>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</si>
  <si>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</si>
  <si>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</si>
  <si>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</si>
  <si>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</si>
  <si>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</si>
  <si>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</si>
  <si>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TALHA MANUAL DE CORRENTE, CAPACIDADE DE 2 TON. COM ELEVAÇÃO DE 3 M - CHP DIURNO. AF_07/2016</t>
  </si>
  <si>
    <t>TALHA MANUAL DE CORRENTE, CAPACIDADE DE 2 TON. COM ELEVAÇÃO DE 3 M - CHI DIURNO. AF_07/2016</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</si>
  <si>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</si>
  <si>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</si>
  <si>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</si>
  <si>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</si>
  <si>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</si>
  <si>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</si>
  <si>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</si>
  <si>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</si>
  <si>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</si>
  <si>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PERCUSÃO (SOQUETE) COM MOTOR A GASOLINA, POTÊNCIA 3 CV - CHP DIURNO. AF_09/2016</t>
  </si>
  <si>
    <t>COMPACTADOR DE SOLOS DE PERCUSÃO (SOQUETE) COM MOTOR A GASOLINA, POTÊNCIA 3 CV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</si>
  <si>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</si>
  <si>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</si>
  <si>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</si>
  <si>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</si>
  <si>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</si>
  <si>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</si>
  <si>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</si>
  <si>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</si>
  <si>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</si>
  <si>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</si>
  <si>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</si>
  <si>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</si>
  <si>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</si>
  <si>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</si>
  <si>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</si>
  <si>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</si>
  <si>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</si>
  <si>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</si>
  <si>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</si>
  <si>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</si>
  <si>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</si>
  <si>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</si>
  <si>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</si>
  <si>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</si>
  <si>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</si>
  <si>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</si>
  <si>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</si>
  <si>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</si>
  <si>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</si>
  <si>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</si>
  <si>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</si>
  <si>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</si>
  <si>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</si>
  <si>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</si>
  <si>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</si>
  <si>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</si>
  <si>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</si>
  <si>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</si>
  <si>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</si>
  <si>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</si>
  <si>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</si>
  <si>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</si>
  <si>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</si>
  <si>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</si>
  <si>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</si>
  <si>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</si>
  <si>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</si>
  <si>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</si>
  <si>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</si>
  <si>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</si>
  <si>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</si>
  <si>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</si>
  <si>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</si>
  <si>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</si>
  <si>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</si>
  <si>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</si>
  <si>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</si>
  <si>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</si>
  <si>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</si>
  <si>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</si>
  <si>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</si>
  <si>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</si>
  <si>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</si>
  <si>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</si>
  <si>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</si>
  <si>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</si>
  <si>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</si>
  <si>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</si>
  <si>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</si>
  <si>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</si>
  <si>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</si>
  <si>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</si>
  <si>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</si>
  <si>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</si>
  <si>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</si>
  <si>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</si>
  <si>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</si>
  <si>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</si>
  <si>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</si>
  <si>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</si>
  <si>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</si>
  <si>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</si>
  <si>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</si>
  <si>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</si>
  <si>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</si>
  <si>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</si>
  <si>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</si>
  <si>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</si>
  <si>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</si>
  <si>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</si>
  <si>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</si>
  <si>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</si>
  <si>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</si>
  <si>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</si>
  <si>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</si>
  <si>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</si>
  <si>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</si>
  <si>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</si>
  <si>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</si>
  <si>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</si>
  <si>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</si>
  <si>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</si>
  <si>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</si>
  <si>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</si>
  <si>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</si>
  <si>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</si>
  <si>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</si>
  <si>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</si>
  <si>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</si>
  <si>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</si>
  <si>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</si>
  <si>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</si>
  <si>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</si>
  <si>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</si>
  <si>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</si>
  <si>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</si>
  <si>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</si>
  <si>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</si>
  <si>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</si>
  <si>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</si>
  <si>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</si>
  <si>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</si>
  <si>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</si>
  <si>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</si>
  <si>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</si>
  <si>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</si>
  <si>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</si>
  <si>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</si>
  <si>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</si>
  <si>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</si>
  <si>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</si>
  <si>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</si>
  <si>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PNEUMATICA MANUAL DE PESO MEDIO, MARTELETE, 18KG, COMPRIMENTO MÁXIMO DE CURSO DE 6 M, DIAMETRO DO PISTAO DE 5,5 CM - CHP DIURNO. AF_11/2016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</si>
  <si>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</si>
  <si>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</si>
  <si>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</si>
  <si>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</si>
  <si>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</si>
  <si>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</si>
  <si>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</si>
  <si>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SPRINKLER TIPO PENDENTE, 68 °C, UNIÃO POR ROSCA DN 15 (1/2") - FORNECIMENTO E INSTALAÇÃO. AF_10/2020</t>
  </si>
  <si>
    <t>TUBO DE AÇO PRETO SEM COSTURA, CONEXÃO SOLDADA, DN 40 (1 1/2"), INSTALADO EM REDE DE ALIMENTAÇÃO PARA HIDRANTE - FORNECIMENTO E INSTALAÇÃO. AF_10/2020</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</si>
  <si>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</si>
  <si>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</si>
  <si>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</si>
  <si>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</si>
  <si>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MAXIMO 55 KGF.M, POTENCIA 5 CV, COM DIAMETRO MAXIMO 8 1/2" - CHP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</si>
  <si>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</si>
  <si>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</si>
  <si>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</si>
  <si>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</si>
  <si>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</si>
  <si>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COM GARRA GIRATORIA DE MANDIBULAS, PESO OPERACIONAL ENTRE 22,00 E 25,50 TON, POTENCIA LIQUIDA ENTRE 150 E 160 HP - CHP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</si>
  <si>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</si>
  <si>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</si>
  <si>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</si>
  <si>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</si>
  <si>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</si>
  <si>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</si>
  <si>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</si>
  <si>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</si>
  <si>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</si>
  <si>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</si>
  <si>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</si>
  <si>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</si>
  <si>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</si>
  <si>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</si>
  <si>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</si>
  <si>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</si>
  <si>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</si>
  <si>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</si>
  <si>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</si>
  <si>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</si>
  <si>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</si>
  <si>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</si>
  <si>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</si>
  <si>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</si>
  <si>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</si>
  <si>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SERVIÇOS TÉCNICOS ESPECIALIZADOS PARA ACOMPANHAMENTO DE EXECUÇÃO DE FUNDAÇÕES PROFUNDAS E ESTRUTURAS DE CONTENÇÃO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</si>
  <si>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</si>
  <si>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</si>
  <si>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</si>
  <si>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</si>
  <si>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</si>
  <si>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</si>
  <si>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</si>
  <si>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VASSOURA MECÂNICA ACOPLADA - CHP DIURNO. AF_02/2017</t>
  </si>
  <si>
    <t>TRATOR DE PNEUS COM POTÊNCIA DE 122 CV, TRAÇÃO 4X4, COM VASSOURA MECÂNICA ACOPLADA - CHI DIURNO.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</si>
  <si>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</si>
  <si>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</si>
  <si>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</si>
  <si>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</si>
  <si>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</si>
  <si>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</si>
  <si>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</si>
  <si>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</si>
  <si>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</si>
  <si>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</si>
  <si>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</si>
  <si>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</si>
  <si>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</si>
  <si>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</si>
  <si>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</si>
  <si>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</si>
  <si>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</si>
  <si>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</si>
  <si>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</si>
  <si>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</si>
  <si>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</si>
  <si>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</si>
  <si>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</si>
  <si>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</si>
  <si>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</si>
  <si>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</si>
  <si>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</si>
  <si>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TRATOR DE PNEUS COM POTÊNCIA DE 85 CV, TRAÇÃO 4X4, COM VASSOURA MECÂNICA ACOPLADA - CHI DIURNO. AF_02/2017</t>
  </si>
  <si>
    <t>MINICARREGADEIRA SOBRE RODAS POTENCIA 47HP CAPACIDADE OPERACAO 646 KG, COM VASSOURA MECÂNICA ACOPLADA - CHI DIURNO. AF_03/2017</t>
  </si>
  <si>
    <t>TRATOR DE PNEUS COM POTÊNCIA DE 85 CV, TRAÇÃO 4X4, COM VASSOURA MECÂNICA ACOPLADA - CHP DIURNO. AF_03/2017</t>
  </si>
  <si>
    <t>MINICARREGADEIRA SOBRE RODAS POTENCIA 47HP CAPACIDADE OPERACAO 646 KG, COM VASSOURA MECÂNICA ACOPLADA - CHP DIURNO. AF_03/2017</t>
  </si>
  <si>
    <t>MÁQUINA DEMARCADORA DE FAIXA DE TRÁFEGO À FRIO, AUTOPROPELIDA, POTÊNCIA 38 HP - CHI DIURNO. AF_07/2016</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</si>
  <si>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</si>
  <si>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</si>
  <si>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</si>
  <si>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</si>
  <si>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MINIESCAVADEIRA SOBRE ESTEIRAS, POTENCIA LIQUIDA DE *30* HP, PESO OPERACIONAL DE *3.500* KG - CHP DIURNO. AF_04/2017</t>
  </si>
  <si>
    <t>MINIESCAVADEIRA SOBRE ESTEIRAS, POTENCIA LIQUIDA DE *30* HP, PESO OPERACIONAL DE *3.500* KG - CHI DIURNO. AF_04/2017</t>
  </si>
  <si>
    <t>PERFURATRIZ ROTATIVA SOBRE ESTEIRA, TORQUE MAXIMO 2500 KGM, POTENCIA 110 HP, MOTOR DIESEL - MATERIAIS NA OPERAÇÃO. AF_05/2017</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</si>
  <si>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</si>
  <si>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</si>
  <si>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</si>
  <si>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</si>
  <si>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</si>
  <si>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</si>
  <si>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</si>
  <si>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USINAGEM DE BRITA GRADUADA SIMPLES. AF_03/2020</t>
  </si>
  <si>
    <t>USINAGEM DE BRITA GRADUADA TRATADA COM CIMENTO. AF_03/2020</t>
  </si>
  <si>
    <t>USINAGEM DE CONCRETO PARA COMPACTAÇÃO COM ROLO. AF_03/2020</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</si>
  <si>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</si>
  <si>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</si>
  <si>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</si>
  <si>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</si>
  <si>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</si>
  <si>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</si>
  <si>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</si>
  <si>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</si>
  <si>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</si>
  <si>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</si>
  <si>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</si>
  <si>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ABRIGO PARA HIDRANTE, 90X60X17CM, COM REGISTRO GLOBO ANGULAR 45 GRAUS 2 1/2", ADAPTADOR STORZ 2 1/2", MANGUEIRA DE INCÊNDIO 20M, REDUÇÃO 2 1/2" X 1 1/2" E ESGUICHO EM LATÃO 1 1/2"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</si>
  <si>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</si>
  <si>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</si>
  <si>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</si>
  <si>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</si>
  <si>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</si>
  <si>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</si>
  <si>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</si>
  <si>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</si>
  <si>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</si>
  <si>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</si>
  <si>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</si>
  <si>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</si>
  <si>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</si>
  <si>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</si>
  <si>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</si>
  <si>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</si>
  <si>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</si>
  <si>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</si>
  <si>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</si>
  <si>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</si>
  <si>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</si>
  <si>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</si>
  <si>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</si>
  <si>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</si>
  <si>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</si>
  <si>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</si>
  <si>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</si>
  <si>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</si>
  <si>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</si>
  <si>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</si>
  <si>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</si>
  <si>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</si>
  <si>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</si>
  <si>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</si>
  <si>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</si>
  <si>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</si>
  <si>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</si>
  <si>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</si>
  <si>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</si>
  <si>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</si>
  <si>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</si>
  <si>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</si>
  <si>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</si>
  <si>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</si>
  <si>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</si>
  <si>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</si>
  <si>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</si>
  <si>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</si>
  <si>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</si>
  <si>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</si>
  <si>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</si>
  <si>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</si>
  <si>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</si>
  <si>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</si>
  <si>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</si>
  <si>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</si>
  <si>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</si>
  <si>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</si>
  <si>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</si>
  <si>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</si>
  <si>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DN 25 (1"), CONEXÃO ROSQUEADA,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</si>
  <si>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</si>
  <si>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</si>
  <si>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</si>
  <si>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</si>
  <si>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</si>
  <si>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</si>
  <si>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</si>
  <si>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</si>
  <si>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</si>
  <si>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</si>
  <si>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</si>
  <si>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</si>
  <si>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</si>
  <si>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</si>
  <si>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</si>
  <si>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</si>
  <si>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</si>
  <si>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</si>
  <si>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</si>
  <si>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</si>
  <si>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</si>
  <si>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</si>
  <si>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</si>
  <si>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</si>
  <si>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</si>
  <si>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</si>
  <si>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</si>
  <si>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</si>
  <si>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</si>
  <si>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</si>
  <si>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</si>
  <si>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</si>
  <si>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</si>
  <si>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</si>
  <si>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</si>
  <si>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</si>
  <si>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</si>
  <si>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</si>
  <si>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</si>
  <si>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</si>
  <si>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</si>
  <si>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</si>
  <si>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</si>
  <si>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</si>
  <si>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</si>
  <si>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</si>
  <si>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</si>
  <si>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</si>
  <si>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</si>
  <si>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</si>
  <si>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</si>
  <si>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</si>
  <si>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LUMINÁRIA ARANDELA TIPO MEIA LUA, DE SOBREPOR, COM 1 LÂMPADA LED DE 6 W, SEM REATOR - FORNECIMENTO E INSTALAÇÃO. AF_02/2020</t>
  </si>
  <si>
    <t>LUMINÁRIA ARANDELA TIPO TARTARUGA, DE SOBREPOR, COM 1 LÂMPADA LED DE 6 W, SEM REATOR - FORNECIMENTO E INSTALAÇÃO. AF_02/2020</t>
  </si>
  <si>
    <t>LÂMPADA COMPACTA DE LED 6 W, BASE E27 - FORNECIMENTO E INSTALAÇÃO. AF_02/2020</t>
  </si>
  <si>
    <t>LÂMPADA COMPACTA DE LED 10 W, BASE E27 - FORNECIMENTO E INSTALAÇÃO. AF_02/2020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</si>
  <si>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</si>
  <si>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</si>
  <si>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</si>
  <si>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</si>
  <si>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</si>
  <si>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</si>
  <si>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</si>
  <si>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</si>
  <si>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</si>
  <si>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</si>
  <si>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</si>
  <si>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</si>
  <si>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</si>
  <si>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</si>
  <si>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</si>
  <si>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</si>
  <si>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</si>
  <si>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</si>
  <si>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</si>
  <si>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</si>
  <si>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</si>
  <si>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</si>
  <si>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</si>
  <si>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</si>
  <si>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</si>
  <si>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</si>
  <si>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</si>
  <si>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</si>
  <si>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</si>
  <si>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</si>
  <si>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</si>
  <si>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</si>
  <si>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</si>
  <si>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</si>
  <si>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</si>
  <si>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</si>
  <si>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</si>
  <si>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</si>
  <si>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</si>
  <si>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</si>
  <si>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</si>
  <si>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</si>
  <si>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</si>
  <si>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</si>
  <si>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</si>
  <si>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</si>
  <si>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</si>
  <si>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</si>
  <si>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</si>
  <si>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</si>
  <si>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</si>
  <si>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</si>
  <si>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</si>
  <si>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</si>
  <si>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</si>
  <si>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</si>
  <si>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</si>
  <si>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</si>
  <si>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</si>
  <si>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</si>
  <si>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</si>
  <si>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</si>
  <si>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</si>
  <si>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</si>
  <si>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</si>
  <si>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</si>
  <si>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</si>
  <si>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</si>
  <si>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</si>
  <si>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</si>
  <si>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</si>
  <si>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</si>
  <si>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</si>
  <si>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</si>
  <si>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</si>
  <si>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</si>
  <si>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</si>
  <si>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</si>
  <si>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</si>
  <si>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</si>
  <si>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</si>
  <si>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</si>
  <si>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</si>
  <si>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</si>
  <si>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</si>
  <si>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</si>
  <si>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</si>
  <si>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</si>
  <si>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</si>
  <si>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</si>
  <si>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</si>
  <si>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</si>
  <si>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</si>
  <si>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</si>
  <si>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</si>
  <si>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</si>
  <si>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</si>
  <si>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</si>
  <si>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</si>
  <si>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</si>
  <si>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</si>
  <si>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</si>
  <si>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</si>
  <si>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</si>
  <si>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</si>
  <si>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</si>
  <si>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</si>
  <si>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</si>
  <si>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</si>
  <si>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</si>
  <si>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</si>
  <si>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</si>
  <si>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</si>
  <si>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</si>
  <si>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</si>
  <si>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</si>
  <si>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</si>
  <si>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</si>
  <si>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</si>
  <si>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</si>
  <si>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</si>
  <si>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</si>
  <si>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</si>
  <si>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</si>
  <si>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</si>
  <si>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</si>
  <si>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</si>
  <si>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</si>
  <si>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</si>
  <si>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</si>
  <si>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</si>
  <si>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</si>
  <si>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</si>
  <si>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</si>
  <si>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</si>
  <si>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</si>
  <si>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</si>
  <si>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</si>
  <si>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</si>
  <si>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</si>
  <si>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</si>
  <si>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</si>
  <si>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</si>
  <si>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ACRÉSCIMO PARA POÇO DE VISITA CIRCULAR PARA ESGOTO, EM CONCRETO PRÉ-MOLDADO, DIÂMETRO INTERNO = 0,8 M. AF_12/2020</t>
  </si>
  <si>
    <t>PLANTIO DE GRAMA EM PAVIMENTO CONCREGRAMA. AF_05/2018</t>
  </si>
  <si>
    <t>PLANTIO DE FORRAÇÃO. AF_05/2018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</si>
  <si>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</si>
  <si>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</si>
  <si>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</si>
  <si>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</si>
  <si>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</si>
  <si>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</si>
  <si>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</si>
  <si>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</si>
  <si>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PATCH PANEL 48 PORTAS, CATEGORIA 5E - FORNECIMENTO E INSTALAÇÃO. AF_11/2019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</si>
  <si>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</si>
  <si>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</si>
  <si>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</si>
  <si>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</si>
  <si>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</si>
  <si>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</si>
  <si>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</si>
  <si>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</si>
  <si>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</si>
  <si>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</si>
  <si>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</si>
  <si>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</si>
  <si>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</si>
  <si>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</si>
  <si>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</si>
  <si>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</si>
  <si>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</si>
  <si>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</si>
  <si>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</si>
  <si>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</si>
  <si>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</si>
  <si>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</si>
  <si>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</si>
  <si>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</si>
  <si>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</si>
  <si>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</si>
  <si>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</si>
  <si>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</si>
  <si>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SOLEIRA EM MÁRMORE, LARGURA 15 CM, ESPESSURA 2,0 CM. AF_09/2020</t>
  </si>
  <si>
    <t>RODAPÉ EM MÁRMORE, ALTURA 7 CM. AF_09/2020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</si>
  <si>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</si>
  <si>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</si>
  <si>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</si>
  <si>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</si>
  <si>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</si>
  <si>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</si>
  <si>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</si>
  <si>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</si>
  <si>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</si>
  <si>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</si>
  <si>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</si>
  <si>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</si>
  <si>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</si>
  <si>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</si>
  <si>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</si>
  <si>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</si>
  <si>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</si>
  <si>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</si>
  <si>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</si>
  <si>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</si>
  <si>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</si>
  <si>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ACRÉSCIMO PARA POÇO DE VISITA RETANGULAR PARA DRENAGEM, EM ALVENARIA COM BLOCOS DE CONCRETO, DIMENSÕES INTERNAS = 1X1 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</si>
  <si>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</si>
  <si>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</si>
  <si>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</si>
  <si>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</si>
  <si>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ACRÉSCIMO PARA POÇO DE VISITA RETANGULAR PARA DRENAGEM, EM ALVENARIA COM BLOCOS DE CONCRETO, DIMENSÕES INTERNAS = 1X1,5 M. AF_12/2020</t>
  </si>
  <si>
    <t>CAIXA ENTERRADA HIDRÁULICA RETANGULAR, EM ALVENARIA COM BLOCOS DE CONCRETO, DIMENSÕES INTERNAS: 0,8X0,8X0,6 M PARA REDE DE DRENAGEM. AF_12/2020</t>
  </si>
  <si>
    <t>ACRÉSCIMO PARA POÇO DE VISITA RETANGULAR PARA DRENAGEM, EM ALVENARIA COM BLOCOS DE CONCRETO, DIMENSÕES INTERNAS = 1,5X2,5 M. AF_12/2020</t>
  </si>
  <si>
    <t>CAIXA ENTERRADA HIDRÁULICA RETANGULAR, EM ALVENARIA COM BLOCOS DE CONCRETO, DIMENSÕES INTERNAS: 1X1X0,6 M PARA REDE DE DRENAGEM.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</si>
  <si>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</si>
  <si>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</si>
  <si>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</si>
  <si>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</si>
  <si>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</si>
  <si>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</si>
  <si>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</si>
  <si>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</si>
  <si>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</si>
  <si>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</si>
  <si>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</si>
  <si>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</si>
  <si>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</si>
  <si>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</si>
  <si>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</si>
  <si>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</si>
  <si>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</si>
  <si>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</si>
  <si>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</si>
  <si>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</si>
  <si>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</si>
  <si>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</si>
  <si>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</si>
  <si>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</si>
  <si>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</si>
  <si>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</si>
  <si>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</si>
  <si>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</si>
  <si>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</si>
  <si>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</si>
  <si>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</si>
  <si>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</si>
  <si>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</si>
  <si>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</si>
  <si>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</si>
  <si>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</si>
  <si>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</si>
  <si>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</si>
  <si>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</si>
  <si>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</si>
  <si>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GRADIL EM FERRO FIXADO EM VÃOS DE JANELAS, FORMADO POR BARRAS CHATAS DE 25X4,8 MM. AF_04/2019</t>
  </si>
  <si>
    <t>GRADIL EM ALUMÍNIO FIXADO EM VÃOS DE JANELAS, FORMADO POR TUBOS DE 3/4". AF_04/2019</t>
  </si>
  <si>
    <t>CODIGO  DA COMPOSICAO</t>
  </si>
  <si>
    <t>CUSTO TOTAL</t>
  </si>
  <si>
    <t>______________________________________________</t>
  </si>
  <si>
    <t>VALOR TOTAL</t>
  </si>
  <si>
    <t>CONCRETAGEM DE RADIER, PISO DE CONCRETO OU LAJE SOBRE SOLO, FCK 30 MPA - LANÇAMENTO, ADENSAMENTO E ACABAMENTO. AF_09/2021</t>
  </si>
  <si>
    <t>CAIXA D´ÁGUA EM POLIETILENO, 500 LITROS (INCLUSOS TUBOS, CONEXÕES E TORNEIRA DE BÓIA) - FORNECIMENTO E INSTALAÇÃO. AF_06/2021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</si>
  <si>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</si>
  <si>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ADERIDO, ACABAMENTO NÃO REFORÇADO, ESPESSURA 3CM. AF_07/2021</t>
  </si>
  <si>
    <t>ED-51152</t>
  </si>
  <si>
    <t>ED-50528</t>
  </si>
  <si>
    <t xml:space="preserve">Empresa: </t>
  </si>
  <si>
    <t xml:space="preserve">CNPJ: </t>
  </si>
  <si>
    <t xml:space="preserve">KWH   </t>
  </si>
  <si>
    <t>UNXMES</t>
  </si>
  <si>
    <t>RACK ABERTO EM COLUNA 44U PARA SERVIDOR - FORNECIMENTO E INSTALAÇÃO. AF_11/2019</t>
  </si>
  <si>
    <t>TORNEIRA CROMADA DE MESA PARA LAVATORIO, TIPO MONOCOMANDO. AF_01/2020</t>
  </si>
  <si>
    <t>VASO SANITÁRIO SIFONADO COM CAIXA ACOPLADA, LOUÇA BRANCA - PADRÃO ALTO - FORNECIMENTO E INSTALAÇÃO. AF_01/2020</t>
  </si>
  <si>
    <t>ALVENARIA DE VEDAÇÃO DE BLOCOS DE GESSO DE 7X50X66CM (ESPESSURA 7CM). AF_05/2020</t>
  </si>
  <si>
    <t>ALVENARIA DE VEDAÇÃO DE BLOCOS DE GESSO DE 10X50X66CM (ESPESSURA 10CM). AF_05/2020</t>
  </si>
  <si>
    <t>CARGA, MANOBRA E DESCARGA DE TUBOS PLÁSTICOS, DN 400 MM, EM CAMINHÃO CARROCERIA COM GUINDAUTO (MUNCK) 11,7 TM. AF_07/2020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</si>
  <si>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</si>
  <si>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</si>
  <si>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</si>
  <si>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</si>
  <si>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</si>
  <si>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</si>
  <si>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</si>
  <si>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</si>
  <si>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</si>
  <si>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</si>
  <si>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</si>
  <si>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</si>
  <si>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</si>
  <si>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</si>
  <si>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</si>
  <si>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</si>
  <si>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</si>
  <si>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</si>
  <si>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</si>
  <si>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</si>
  <si>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</si>
  <si>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</si>
  <si>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</si>
  <si>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</si>
  <si>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</si>
  <si>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</si>
  <si>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</si>
  <si>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</si>
  <si>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</si>
  <si>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</si>
  <si>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</si>
  <si>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</si>
  <si>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</si>
  <si>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</si>
  <si>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</si>
  <si>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</si>
  <si>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</si>
  <si>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</si>
  <si>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</si>
  <si>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</si>
  <si>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</si>
  <si>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</si>
  <si>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</si>
  <si>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</si>
  <si>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</si>
  <si>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</si>
  <si>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</si>
  <si>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</si>
  <si>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</si>
  <si>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</si>
  <si>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</si>
  <si>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</si>
  <si>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</si>
  <si>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</si>
  <si>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</si>
  <si>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</si>
  <si>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</si>
  <si>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</si>
  <si>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</si>
  <si>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</si>
  <si>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</si>
  <si>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</si>
  <si>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</si>
  <si>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</si>
  <si>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CARGA, MANOBRA E DESCARGA MANUAL DE TUBOS PLÁSTICOS, DN 150 MM, EM CAMINHÃO CARROCERIA 9T. AF_06/2021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</si>
  <si>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</si>
  <si>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</si>
  <si>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</si>
  <si>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</si>
  <si>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</si>
  <si>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</si>
  <si>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</si>
  <si>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</si>
  <si>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</si>
  <si>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</si>
  <si>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</si>
  <si>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</si>
  <si>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</si>
  <si>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</si>
  <si>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</si>
  <si>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</si>
  <si>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</si>
  <si>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</si>
  <si>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</si>
  <si>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</si>
  <si>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</si>
  <si>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</si>
  <si>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</si>
  <si>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</si>
  <si>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</si>
  <si>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</si>
  <si>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</si>
  <si>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</si>
  <si>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</si>
  <si>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1000 LITROS (INCLUSOS TUBOS, CONEXÕES E TORNEIRA DE BÓIA) - FORNECIMENTO E INSTALAÇÃO.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</si>
  <si>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</si>
  <si>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</si>
  <si>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</si>
  <si>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</si>
  <si>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</si>
  <si>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</si>
  <si>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</si>
  <si>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</si>
  <si>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</si>
  <si>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</si>
  <si>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</si>
  <si>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</si>
  <si>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</si>
  <si>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</si>
  <si>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</si>
  <si>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</si>
  <si>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</si>
  <si>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</si>
  <si>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</si>
  <si>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</si>
  <si>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</si>
  <si>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</si>
  <si>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</si>
  <si>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</si>
  <si>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</si>
  <si>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</si>
  <si>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</si>
  <si>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</si>
  <si>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</si>
  <si>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</si>
  <si>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</si>
  <si>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</si>
  <si>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</si>
  <si>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</si>
  <si>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</si>
  <si>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</si>
  <si>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</si>
  <si>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</si>
  <si>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</si>
  <si>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</si>
  <si>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</si>
  <si>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</si>
  <si>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</si>
  <si>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</si>
  <si>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</si>
  <si>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</si>
  <si>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</si>
  <si>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</si>
  <si>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</si>
  <si>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</si>
  <si>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</si>
  <si>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</si>
  <si>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</si>
  <si>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</si>
  <si>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</si>
  <si>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</si>
  <si>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</si>
  <si>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</si>
  <si>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</si>
  <si>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</si>
  <si>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</si>
  <si>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</si>
  <si>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</si>
  <si>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</si>
  <si>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</si>
  <si>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</si>
  <si>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</si>
  <si>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</si>
  <si>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</si>
  <si>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</si>
  <si>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</si>
  <si>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</si>
  <si>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</si>
  <si>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</si>
  <si>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</si>
  <si>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</si>
  <si>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</si>
  <si>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</si>
  <si>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</si>
  <si>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</si>
  <si>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</si>
  <si>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</si>
  <si>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</si>
  <si>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</si>
  <si>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</si>
  <si>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</si>
  <si>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</si>
  <si>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</si>
  <si>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</si>
  <si>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</si>
  <si>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</si>
  <si>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</si>
  <si>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</si>
  <si>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</si>
  <si>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</si>
  <si>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</si>
  <si>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</si>
  <si>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</si>
  <si>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</si>
  <si>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</si>
  <si>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</si>
  <si>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</si>
  <si>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</si>
  <si>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</si>
  <si>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</si>
  <si>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</si>
  <si>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</si>
  <si>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</si>
  <si>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</si>
  <si>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REFORÇO SUPERFICIAL PARA CONTRAPISOS DE ARGAMASSA SEMI-SECA. AF_07/2021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</si>
  <si>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</si>
  <si>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</si>
  <si>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</si>
  <si>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</si>
  <si>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</si>
  <si>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</si>
  <si>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</si>
  <si>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</si>
  <si>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</si>
  <si>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</si>
  <si>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</si>
  <si>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</si>
  <si>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</si>
  <si>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</si>
  <si>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</si>
  <si>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</si>
  <si>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</si>
  <si>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RECOMPOSIÇÃO DE PAVIMENTO EM PISO INTERTRAVADO, COM REAPROVEITAMENTO DOS BLOCOS INTERTRAVADOS, PARA FECHAMENTO DE VALAS - INCLUSO RETIRADA E COLOCAÇÃO DO MATERIAL. AF_12/2020</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</si>
  <si>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</si>
  <si>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</si>
  <si>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</si>
  <si>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</si>
  <si>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</si>
  <si>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</si>
  <si>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</si>
  <si>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</si>
  <si>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</si>
  <si>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</si>
  <si>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</si>
  <si>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</si>
  <si>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</si>
  <si>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</si>
  <si>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</si>
  <si>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</si>
  <si>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</si>
  <si>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</si>
  <si>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</si>
  <si>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</si>
  <si>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</si>
  <si>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</si>
  <si>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</si>
  <si>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</si>
  <si>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</si>
  <si>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</si>
  <si>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</si>
  <si>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</si>
  <si>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</si>
  <si>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</si>
  <si>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</si>
  <si>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</si>
  <si>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</si>
  <si>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</si>
  <si>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</si>
  <si>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</si>
  <si>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</si>
  <si>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</si>
  <si>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</si>
  <si>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</si>
  <si>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</si>
  <si>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</si>
  <si>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</si>
  <si>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</si>
  <si>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</si>
  <si>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</si>
  <si>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</si>
  <si>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</si>
  <si>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</si>
  <si>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</si>
  <si>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</si>
  <si>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</si>
  <si>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</si>
  <si>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</si>
  <si>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</si>
  <si>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</si>
  <si>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</si>
  <si>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DE VERGA E CONTRAVERGA DE ALVENARIA ESTRUTURAL; DIÂMETRO DE 12,5 MM. AF_09/2021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</si>
  <si>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</si>
  <si>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</si>
  <si>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</si>
  <si>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</si>
  <si>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</si>
  <si>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</si>
  <si>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</si>
  <si>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</si>
  <si>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</si>
  <si>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</si>
  <si>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</si>
  <si>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</si>
  <si>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</si>
  <si>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</si>
  <si>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</si>
  <si>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</si>
  <si>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</si>
  <si>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</si>
  <si>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</si>
  <si>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</si>
  <si>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</si>
  <si>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</si>
  <si>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</si>
  <si>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</si>
  <si>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</si>
  <si>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</si>
  <si>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</si>
  <si>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</si>
  <si>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</si>
  <si>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</si>
  <si>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</si>
  <si>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</si>
  <si>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</si>
  <si>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</si>
  <si>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</si>
  <si>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</si>
  <si>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</si>
  <si>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</si>
  <si>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</si>
  <si>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</si>
  <si>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</si>
  <si>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</si>
  <si>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</si>
  <si>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</si>
  <si>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</si>
  <si>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</si>
  <si>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</si>
  <si>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</si>
  <si>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</si>
  <si>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</si>
  <si>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</si>
  <si>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</si>
  <si>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</si>
  <si>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</si>
  <si>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</si>
  <si>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</si>
  <si>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</si>
  <si>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</si>
  <si>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</si>
  <si>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</si>
  <si>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</si>
  <si>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</si>
  <si>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</si>
  <si>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</si>
  <si>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</si>
  <si>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</si>
  <si>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</si>
  <si>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</si>
  <si>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</si>
  <si>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</si>
  <si>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</si>
  <si>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</si>
  <si>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</si>
  <si>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</si>
  <si>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</si>
  <si>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</si>
  <si>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</si>
  <si>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</si>
  <si>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</si>
  <si>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</si>
  <si>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</si>
  <si>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</si>
  <si>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</si>
  <si>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RASGO E CHUMBAMENTO EM ALVENARIA PARA TUBOS DE SPLIT PAREDE DE 9000 A 24000 BTUS/H. AF_11/2021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</si>
  <si>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</si>
  <si>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</si>
  <si>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</si>
  <si>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</si>
  <si>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</si>
  <si>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</si>
  <si>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</si>
  <si>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</si>
  <si>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</si>
  <si>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</si>
  <si>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</si>
  <si>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</si>
  <si>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</si>
  <si>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</si>
  <si>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</si>
  <si>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</si>
  <si>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</si>
  <si>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</si>
  <si>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</si>
  <si>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</si>
  <si>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</si>
  <si>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</si>
  <si>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</si>
  <si>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</si>
  <si>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</si>
  <si>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</si>
  <si>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</si>
  <si>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</si>
  <si>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</si>
  <si>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</si>
  <si>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</si>
  <si>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</si>
  <si>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</si>
  <si>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</si>
  <si>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</si>
  <si>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</si>
  <si>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</si>
  <si>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</si>
  <si>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</si>
  <si>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</si>
  <si>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</si>
  <si>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</si>
  <si>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</si>
  <si>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</si>
  <si>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</si>
  <si>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</si>
  <si>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</si>
  <si>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</si>
  <si>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</si>
  <si>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</si>
  <si>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</si>
  <si>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</si>
  <si>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</si>
  <si>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</si>
  <si>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</si>
  <si>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</si>
  <si>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</si>
  <si>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</si>
  <si>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</si>
  <si>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</si>
  <si>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</si>
  <si>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</si>
  <si>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</si>
  <si>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</si>
  <si>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</si>
  <si>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</si>
  <si>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</si>
  <si>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</si>
  <si>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</si>
  <si>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</si>
  <si>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</si>
  <si>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</si>
  <si>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</si>
  <si>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</si>
  <si>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</si>
  <si>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</si>
  <si>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</si>
  <si>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</si>
  <si>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</si>
  <si>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</si>
  <si>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</si>
  <si>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</si>
  <si>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</si>
  <si>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</si>
  <si>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</si>
  <si>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</si>
  <si>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</si>
  <si>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</si>
  <si>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</si>
  <si>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</si>
  <si>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</si>
  <si>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</si>
  <si>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</si>
  <si>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</si>
  <si>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</si>
  <si>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</si>
  <si>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</si>
  <si>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</si>
  <si>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</si>
  <si>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</si>
  <si>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</si>
  <si>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</si>
  <si>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</si>
  <si>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GEOTÊXTIL NÃO TECIDO 100% POLIÉSTER, RESISTÊNCIA A TRAÇÃO DE 31 KN/M (RT-31), INSTALADO EM DRENO - FORNECIMENTO E INSTALAÇÃO. AF_07/2021</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</si>
  <si>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</si>
  <si>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</si>
  <si>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</si>
  <si>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</si>
  <si>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</si>
  <si>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</si>
  <si>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</si>
  <si>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</si>
  <si>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</si>
  <si>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</si>
  <si>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</si>
  <si>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</si>
  <si>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</si>
  <si>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</si>
  <si>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</si>
  <si>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</si>
  <si>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</si>
  <si>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</si>
  <si>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</si>
  <si>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</si>
  <si>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</si>
  <si>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</si>
  <si>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</si>
  <si>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</si>
  <si>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</si>
  <si>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PAR DE TABELAS DE BASQUETE DE COMPENSADO NAVAL, COM AROS E REDES - FORNECIMENTO E INSTALAÇÃO. AF_03/2022</t>
  </si>
  <si>
    <t>LUMINÁRIA TIPO PLAFON CIRCULAR, DE SOBREPOR, COM LED DE 12/13 W - FORNECIMENTO E INSTALAÇÃO. AF_03/2022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</si>
  <si>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</si>
  <si>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</si>
  <si>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</si>
  <si>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</si>
  <si>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</si>
  <si>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</si>
  <si>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</si>
  <si>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</si>
  <si>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</si>
  <si>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</si>
  <si>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</si>
  <si>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</si>
  <si>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</si>
  <si>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</si>
  <si>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</si>
  <si>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</si>
  <si>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</si>
  <si>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</si>
  <si>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</si>
  <si>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</si>
  <si>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</si>
  <si>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</si>
  <si>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</si>
  <si>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</si>
  <si>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</si>
  <si>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</si>
  <si>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</si>
  <si>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</si>
  <si>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</si>
  <si>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</si>
  <si>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</si>
  <si>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</si>
  <si>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</si>
  <si>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</si>
  <si>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</si>
  <si>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</si>
  <si>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</si>
  <si>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</si>
  <si>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</si>
  <si>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</si>
  <si>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</si>
  <si>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</si>
  <si>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</si>
  <si>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</si>
  <si>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</si>
  <si>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</si>
  <si>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</si>
  <si>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</si>
  <si>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</si>
  <si>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</si>
  <si>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</si>
  <si>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</si>
  <si>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</si>
  <si>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</si>
  <si>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</si>
  <si>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</si>
  <si>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</si>
  <si>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</si>
  <si>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</si>
  <si>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</si>
  <si>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</si>
  <si>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</si>
  <si>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</si>
  <si>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</si>
  <si>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</si>
  <si>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</si>
  <si>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</si>
  <si>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</si>
  <si>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</si>
  <si>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</si>
  <si>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</si>
  <si>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</si>
  <si>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</si>
  <si>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</si>
  <si>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</si>
  <si>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</si>
  <si>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</si>
  <si>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</si>
  <si>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</si>
  <si>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</si>
  <si>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</si>
  <si>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</si>
  <si>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</si>
  <si>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</si>
  <si>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</si>
  <si>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</si>
  <si>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</si>
  <si>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</si>
  <si>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</si>
  <si>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</si>
  <si>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</si>
  <si>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</si>
  <si>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</si>
  <si>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</si>
  <si>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</si>
  <si>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</si>
  <si>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</si>
  <si>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</si>
  <si>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</si>
  <si>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</si>
  <si>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</si>
  <si>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</si>
  <si>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</si>
  <si>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</si>
  <si>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</si>
  <si>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</si>
  <si>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</si>
  <si>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PLANTIO DE GRAMA ESMERALDA OU SÃO CARLOS OU CURITIBANA, EM PLACAS. AF_05/2022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</si>
  <si>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</si>
  <si>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</si>
  <si>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</si>
  <si>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</si>
  <si>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</si>
  <si>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</si>
  <si>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</si>
  <si>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</si>
  <si>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</si>
  <si>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</si>
  <si>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</si>
  <si>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</si>
  <si>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</si>
  <si>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</si>
  <si>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</si>
  <si>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</si>
  <si>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</si>
  <si>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</si>
  <si>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</si>
  <si>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</si>
  <si>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</si>
  <si>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</si>
  <si>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</si>
  <si>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</si>
  <si>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TUBO, PVC, SOLDÁVEL, DN 40MM, INSTALADO EM RAMAL DE DISTRIBUIÇÃO DE ÁGUA - FORNECIMENTO E INSTALAÇÃO. AF_06/2022</t>
  </si>
  <si>
    <t>TUBO, PVC, SOLDÁVEL, DN 50MM, INSTALADO EM RAMAL DE DISTRIBUIÇÃO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</si>
  <si>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</si>
  <si>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</si>
  <si>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</si>
  <si>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</si>
  <si>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</si>
  <si>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</si>
  <si>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</si>
  <si>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</si>
  <si>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</si>
  <si>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</si>
  <si>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</si>
  <si>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</si>
  <si>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</si>
  <si>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</si>
  <si>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</si>
  <si>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</si>
  <si>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</si>
  <si>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</si>
  <si>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</si>
  <si>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</si>
  <si>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</si>
  <si>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</si>
  <si>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</si>
  <si>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</si>
  <si>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</si>
  <si>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</si>
  <si>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</si>
  <si>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</si>
  <si>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</si>
  <si>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</si>
  <si>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</si>
  <si>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TUBO, CPVC, SOLDÁVEL, DN 42MM, INSTALADO EM RAMAL DE DISTRIBUIÇÃO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</si>
  <si>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</si>
  <si>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</si>
  <si>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</si>
  <si>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</si>
  <si>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</si>
  <si>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</si>
  <si>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</si>
  <si>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</si>
  <si>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</si>
  <si>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</si>
  <si>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</si>
  <si>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</si>
  <si>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</si>
  <si>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</si>
  <si>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</si>
  <si>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</si>
  <si>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</si>
  <si>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</si>
  <si>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</si>
  <si>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</si>
  <si>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</si>
  <si>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</si>
  <si>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</si>
  <si>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</si>
  <si>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</si>
  <si>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</si>
  <si>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</si>
  <si>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</si>
  <si>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</si>
  <si>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</si>
  <si>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</si>
  <si>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</si>
  <si>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</si>
  <si>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</si>
  <si>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</si>
  <si>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</si>
  <si>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</si>
  <si>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</si>
  <si>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</si>
  <si>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</si>
  <si>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</si>
  <si>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</si>
  <si>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20 A 63 MM, POTÊNCIA DE 800 W, TENSAO 220 V - CHP DIURNO. AF_05/2022</t>
  </si>
  <si>
    <t>TERMOFUSORA PARA TUBOS E CONEXÕES EM PPR COM DIÂMETROS DE 20 A 63 MM, POTÊNCIA DE 800 W, TENSAO 220 V - CHI DIURNO.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</si>
  <si>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</si>
  <si>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</si>
  <si>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</si>
  <si>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</si>
  <si>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TERMOFUSORA PARA TUBOS E CONEXÕES EM PPR COM DIÂMETROS DE 75 A 110 MM, POTÊNCIA DE *1100* W, TENSÃO 220 V - CHP DIURNO. AF_05/2022</t>
  </si>
  <si>
    <t>TERMOFUSORA PARA TUBOS E CONEXÕES EM PPR COM DIÂMETROS DE 75 A 110 MM, POTÊNCIA DE *1100* W, TENSÃO 220 V - CHI DIURNO. AF_05/2022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</si>
  <si>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</si>
  <si>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</si>
  <si>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</si>
  <si>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</si>
  <si>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</si>
  <si>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</si>
  <si>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</si>
  <si>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</si>
  <si>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PISO EM GRANILITE, MARMORITE OU GRANITINA EM AMBIENTES INTERNOS, COM ESPESSURA DE 8 MM, INCLUSO MISTURA EM BETONEIRA, COLOCAÇÃO DAS JUNTAS, APLICAÇÃO DO PISO, 4 POLIMENTOS COM POLITRIZ, ESTUCAMENTO, SELADOR E CERA. AF_06/2022</t>
  </si>
  <si>
    <t>TUBO PVC, SÉRIE R, ÁGUA PLUVIAL, DN 150 MM, FORNECIDO E INSTALADO EM RAMAL DE ENCAMINHAMENTO.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</si>
  <si>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</si>
  <si>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</si>
  <si>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</si>
  <si>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</si>
  <si>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</si>
  <si>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</si>
  <si>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</si>
  <si>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</si>
  <si>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</si>
  <si>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</si>
  <si>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</si>
  <si>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</si>
  <si>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</si>
  <si>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</si>
  <si>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</si>
  <si>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</si>
  <si>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</si>
  <si>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</si>
  <si>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</si>
  <si>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</si>
  <si>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</si>
  <si>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</si>
  <si>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</si>
  <si>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</si>
  <si>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</si>
  <si>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</si>
  <si>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</si>
  <si>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</si>
  <si>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</si>
  <si>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</si>
  <si>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</si>
  <si>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</si>
  <si>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</si>
  <si>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</si>
  <si>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</si>
  <si>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</si>
  <si>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</si>
  <si>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</si>
  <si>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</si>
  <si>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</si>
  <si>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</si>
  <si>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</si>
  <si>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</si>
  <si>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</si>
  <si>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</si>
  <si>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</si>
  <si>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</si>
  <si>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</si>
  <si>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</si>
  <si>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</si>
  <si>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</si>
  <si>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</si>
  <si>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</si>
  <si>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</si>
  <si>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</si>
  <si>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</si>
  <si>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</si>
  <si>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</si>
  <si>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</si>
  <si>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</si>
  <si>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</si>
  <si>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</si>
  <si>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</si>
  <si>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</si>
  <si>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</si>
  <si>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</si>
  <si>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</si>
  <si>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</si>
  <si>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</si>
  <si>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</si>
  <si>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</si>
  <si>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</si>
  <si>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</si>
  <si>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</si>
  <si>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</si>
  <si>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</si>
  <si>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</si>
  <si>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</si>
  <si>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</si>
  <si>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</si>
  <si>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</si>
  <si>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</si>
  <si>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</si>
  <si>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</si>
  <si>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</si>
  <si>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</si>
  <si>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</si>
  <si>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</si>
  <si>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</si>
  <si>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</si>
  <si>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</si>
  <si>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</si>
  <si>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</si>
  <si>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</si>
  <si>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</si>
  <si>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</si>
  <si>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</si>
  <si>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</si>
  <si>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</si>
  <si>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</si>
  <si>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</si>
  <si>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</si>
  <si>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</si>
  <si>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</si>
  <si>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</si>
  <si>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</si>
  <si>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</si>
  <si>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</si>
  <si>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</si>
  <si>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</si>
  <si>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</si>
  <si>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</si>
  <si>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</si>
  <si>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</si>
  <si>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</si>
  <si>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</si>
  <si>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</si>
  <si>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</si>
  <si>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</si>
  <si>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</si>
  <si>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</si>
  <si>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</si>
  <si>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</si>
  <si>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</si>
  <si>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</si>
  <si>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</si>
  <si>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</si>
  <si>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</si>
  <si>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</si>
  <si>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</si>
  <si>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</si>
  <si>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</si>
  <si>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</si>
  <si>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</si>
  <si>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</si>
  <si>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</si>
  <si>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</si>
  <si>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</si>
  <si>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</si>
  <si>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</si>
  <si>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</si>
  <si>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</si>
  <si>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</si>
  <si>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</si>
  <si>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</si>
  <si>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</si>
  <si>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</si>
  <si>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</si>
  <si>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</si>
  <si>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</si>
  <si>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</si>
  <si>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</si>
  <si>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</si>
  <si>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</si>
  <si>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JOELHO 90 GRAUS, PVC, SOLDÁVEL, DN 25MM, INSTALADO EM PRUMADA DE ÁGUA - FORNECIMENTO E INSTALAÇÃO. AF_06/2022</t>
  </si>
  <si>
    <t>CAIXA SIFONADA, PVC, DN 100 X 100 X 50 MM, FORNECIDA E INSTALADA EM RAMAIS DE ENCAMINHAMENTO DE ÁGUA PLUVIAL.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</si>
  <si>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</si>
  <si>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</si>
  <si>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</si>
  <si>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CAIXA SIFONADA, PVC, DN 150 X 185 X 75 MM, FORNECIDA E INSTALADA EM RAMAIS DE ENCAMINHAMENTO DE ÁGUA PLUVIAL.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</si>
  <si>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</si>
  <si>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</si>
  <si>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</si>
  <si>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RALO SIFONADO, PVC, DN 100 X 40 MM, JUNTA SOLDÁVEL, FORNECIDO E INSTALADO EM RAMAIS DE ENCAMINHAMENTO DE ÁGUA PLUVIAL.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</si>
  <si>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</si>
  <si>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</si>
  <si>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</si>
  <si>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</si>
  <si>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</si>
  <si>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</si>
  <si>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</si>
  <si>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</si>
  <si>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</si>
  <si>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</si>
  <si>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</si>
  <si>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</si>
  <si>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</si>
  <si>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</si>
  <si>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CURVA 45 GRAUS, PVC, SOLDÁVEL, DN 60MM, INSTALADO EM PRUMADA DE ÁGUA - FORNECIMENTO E INSTALAÇÃO. AF_06/2022</t>
  </si>
  <si>
    <t>TUBO PVC, SÉRIE R, ÁGUA PLUVIAL, DN 75 MM, FORNECIDO E INSTALADO EM RAMAL DE ENCAMINHAMENTO. AF_06/2022</t>
  </si>
  <si>
    <t>TUBO PVC, SÉRIE R, ÁGUA PLUVIAL, DN 100 MM, FORNECIDO E INSTALADO EM RAMAL DE ENCAMINHAMENTO.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</si>
  <si>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</si>
  <si>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</si>
  <si>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</si>
  <si>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</si>
  <si>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</si>
  <si>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</si>
  <si>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</si>
  <si>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</si>
  <si>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</si>
  <si>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</si>
  <si>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</si>
  <si>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</si>
  <si>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</si>
  <si>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</si>
  <si>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</si>
  <si>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</si>
  <si>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</si>
  <si>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</si>
  <si>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</si>
  <si>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</si>
  <si>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</si>
  <si>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</si>
  <si>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</si>
  <si>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</si>
  <si>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</si>
  <si>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</si>
  <si>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</si>
  <si>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</si>
  <si>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</si>
  <si>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</si>
  <si>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</si>
  <si>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</si>
  <si>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</si>
  <si>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</si>
  <si>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</si>
  <si>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</si>
  <si>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</si>
  <si>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</si>
  <si>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</si>
  <si>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</si>
  <si>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</si>
  <si>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</si>
  <si>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</si>
  <si>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</si>
  <si>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</si>
  <si>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</si>
  <si>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</si>
  <si>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</si>
  <si>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</si>
  <si>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</si>
  <si>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</si>
  <si>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</si>
  <si>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</si>
  <si>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</si>
  <si>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</si>
  <si>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</si>
  <si>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TUBO PVC, SÉRIE R, ÁGUA PLUVIAL, DN 75 MM, FORNECIDO E INSTALADO EM CONDUTORES VERTICAIS DE ÁGUAS PLUVIAIS. AF_06/2022</t>
  </si>
  <si>
    <t>LUVA DE CORRER, PVC, SOLDÁVEL, DN 50MM, INSTALADO EM PRUMADA DE ÁGUA - FORNECIMENTO E INSTALAÇÃO. AF_06/2022</t>
  </si>
  <si>
    <t>TUBO PVC, SÉRIE R, ÁGUA PLUVIAL, DN 100 MM, FORNECIDO E INSTALADO EM CONDUTORES VERTICAIS DE ÁGUAS PLUVIAIS. AF_06/2022</t>
  </si>
  <si>
    <t>LUVA DE REDUÇÃO, PVC, SOLDÁVEL, DN 50MM X 25MM, INSTALADO EM PRUMADA DE ÁGUA   FORNECIMENTO E INSTALAÇÃO. AF_06/2022</t>
  </si>
  <si>
    <t>TUBO PVC, SÉRIE R, ÁGUA PLUVIAL, DN 150 MM, FORNECIDO E INSTALADO EM CONDUTORES VERTICAIS DE ÁGUAS PLUVIAIS.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</si>
  <si>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</si>
  <si>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</si>
  <si>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</si>
  <si>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</si>
  <si>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</si>
  <si>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</si>
  <si>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</si>
  <si>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</si>
  <si>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</si>
  <si>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</si>
  <si>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</si>
  <si>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</si>
  <si>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</si>
  <si>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</si>
  <si>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</si>
  <si>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</si>
  <si>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</si>
  <si>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</si>
  <si>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</si>
  <si>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</si>
  <si>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</si>
  <si>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</si>
  <si>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</si>
  <si>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</si>
  <si>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</si>
  <si>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</si>
  <si>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</si>
  <si>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</si>
  <si>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</si>
  <si>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</si>
  <si>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</si>
  <si>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</si>
  <si>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</si>
  <si>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</si>
  <si>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</si>
  <si>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</si>
  <si>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</si>
  <si>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</si>
  <si>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</si>
  <si>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</si>
  <si>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</si>
  <si>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</si>
  <si>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</si>
  <si>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</si>
  <si>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</si>
  <si>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</si>
  <si>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</si>
  <si>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</si>
  <si>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</si>
  <si>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</si>
  <si>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</si>
  <si>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</si>
  <si>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</si>
  <si>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</si>
  <si>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</si>
  <si>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</si>
  <si>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</si>
  <si>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</si>
  <si>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</si>
  <si>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</si>
  <si>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</si>
  <si>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</si>
  <si>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</si>
  <si>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</si>
  <si>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</si>
  <si>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</si>
  <si>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</si>
  <si>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</si>
  <si>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</si>
  <si>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</si>
  <si>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</si>
  <si>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</si>
  <si>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</si>
  <si>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</si>
  <si>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</si>
  <si>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</si>
  <si>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</si>
  <si>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</si>
  <si>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</si>
  <si>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</si>
  <si>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</si>
  <si>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</si>
  <si>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</si>
  <si>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</si>
  <si>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</si>
  <si>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</si>
  <si>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</si>
  <si>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</si>
  <si>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</si>
  <si>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</si>
  <si>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</si>
  <si>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</si>
  <si>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</si>
  <si>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</si>
  <si>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</si>
  <si>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</si>
  <si>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</si>
  <si>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</si>
  <si>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</si>
  <si>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</si>
  <si>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</si>
  <si>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</si>
  <si>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</si>
  <si>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</si>
  <si>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</si>
  <si>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</si>
  <si>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</si>
  <si>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</si>
  <si>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</si>
  <si>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</si>
  <si>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</si>
  <si>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</si>
  <si>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</si>
  <si>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</si>
  <si>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</si>
  <si>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</si>
  <si>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</si>
  <si>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</si>
  <si>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</si>
  <si>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</si>
  <si>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</si>
  <si>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</si>
  <si>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</si>
  <si>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</si>
  <si>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</si>
  <si>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</si>
  <si>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</si>
  <si>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</si>
  <si>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</si>
  <si>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</si>
  <si>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</si>
  <si>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</si>
  <si>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</si>
  <si>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</si>
  <si>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</si>
  <si>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</si>
  <si>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</si>
  <si>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</si>
  <si>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</si>
  <si>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</si>
  <si>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</si>
  <si>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</si>
  <si>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</si>
  <si>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</si>
  <si>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</si>
  <si>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</si>
  <si>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</si>
  <si>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</si>
  <si>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</si>
  <si>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</si>
  <si>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</si>
  <si>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</si>
  <si>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</si>
  <si>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</si>
  <si>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</si>
  <si>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</si>
  <si>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</si>
  <si>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</si>
  <si>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</si>
  <si>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</si>
  <si>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</si>
  <si>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</si>
  <si>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</si>
  <si>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</si>
  <si>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</si>
  <si>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</si>
  <si>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</si>
  <si>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</si>
  <si>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</si>
  <si>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</si>
  <si>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</si>
  <si>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</si>
  <si>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</si>
  <si>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</si>
  <si>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</si>
  <si>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</si>
  <si>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</si>
  <si>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GRAUTEAMENTO VERTICAL EM ALVENARIA ESTRUTURAL. AF_09/2021</t>
  </si>
  <si>
    <t>GRAUTEAMENTO DE CINTA INTERMEDIÁRIA OU DE CONTRAVERGA EM ALVENARIA ESTRUTURAL. AF_09/2021</t>
  </si>
  <si>
    <t>GRAUTEAMENTO DE CINTA SUPERIOR OU DE VERGA EM ALVENARIA ESTRUTURAL.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</si>
  <si>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</si>
  <si>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</si>
  <si>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</si>
  <si>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</si>
  <si>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</si>
  <si>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</si>
  <si>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</si>
  <si>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</si>
  <si>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</si>
  <si>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</si>
  <si>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</si>
  <si>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</si>
  <si>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</si>
  <si>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</si>
  <si>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</si>
  <si>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</si>
  <si>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</si>
  <si>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</si>
  <si>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</si>
  <si>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</si>
  <si>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</si>
  <si>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</si>
  <si>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</si>
  <si>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</si>
  <si>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</si>
  <si>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</si>
  <si>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</si>
  <si>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</si>
  <si>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</si>
  <si>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</si>
  <si>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</si>
  <si>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REGISTRO DE ESFERA, PVC, ROSCÁVEL, COM VOLANTE, 3/4" - FORNECIMENTO E INSTALAÇÃO. AF_08/2021</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</si>
  <si>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</si>
  <si>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</si>
  <si>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BATENTE PARA PORTA DE MADEIRA, FIXAÇÃO COM ARGAMASSA, PADRÃO MÉDIO - FORNECIMENTO E INSTALAÇÃO. AF_12/2019</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</si>
  <si>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</si>
  <si>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</si>
  <si>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</si>
  <si>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</si>
  <si>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</si>
  <si>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</si>
  <si>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</si>
  <si>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</si>
  <si>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</si>
  <si>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</si>
  <si>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</si>
  <si>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</si>
  <si>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</si>
  <si>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</si>
  <si>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</si>
  <si>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</si>
  <si>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</si>
  <si>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</si>
  <si>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</si>
  <si>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</si>
  <si>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</si>
  <si>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</si>
  <si>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</si>
  <si>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</si>
  <si>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</si>
  <si>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</si>
  <si>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</si>
  <si>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</si>
  <si>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</si>
  <si>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</si>
  <si>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</si>
  <si>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</si>
  <si>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</si>
  <si>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</si>
  <si>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</si>
  <si>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</si>
  <si>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</si>
  <si>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</si>
  <si>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</si>
  <si>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</si>
  <si>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</si>
  <si>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</si>
  <si>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</si>
  <si>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</si>
  <si>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</si>
  <si>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</si>
  <si>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</si>
  <si>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</si>
  <si>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</si>
  <si>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</si>
  <si>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</si>
  <si>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</si>
  <si>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</si>
  <si>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</si>
  <si>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</si>
  <si>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</si>
  <si>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</si>
  <si>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</si>
  <si>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</si>
  <si>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</si>
  <si>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</si>
  <si>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</si>
  <si>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</si>
  <si>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</si>
  <si>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</si>
  <si>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</si>
  <si>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</si>
  <si>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</si>
  <si>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</si>
  <si>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</si>
  <si>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</si>
  <si>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</si>
  <si>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</si>
  <si>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MONTAGEM E DESMONTAGEM DE FÔRMA DE LAJE MACIÇA, PÉ-DIREITO DUPLO, EM CHAPA DE MADEIRA COMPENSADA PLASTIFICADA, 10 UTILIZAÇÕES.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</si>
  <si>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</si>
  <si>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</si>
  <si>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</si>
  <si>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</si>
  <si>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</si>
  <si>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</si>
  <si>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</si>
  <si>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</si>
  <si>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</si>
  <si>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</si>
  <si>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</si>
  <si>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</si>
  <si>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</si>
  <si>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</si>
  <si>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</si>
  <si>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</si>
  <si>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</si>
  <si>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</si>
  <si>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</si>
  <si>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</si>
  <si>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</si>
  <si>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</si>
  <si>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</si>
  <si>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</si>
  <si>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</si>
  <si>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</si>
  <si>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</si>
  <si>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</si>
  <si>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</si>
  <si>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</si>
  <si>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</si>
  <si>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</si>
  <si>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</si>
  <si>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</si>
  <si>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</si>
  <si>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</si>
  <si>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</si>
  <si>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</si>
  <si>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</si>
  <si>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</si>
  <si>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</si>
  <si>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</si>
  <si>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</si>
  <si>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</si>
  <si>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</si>
  <si>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</si>
  <si>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</si>
  <si>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</si>
  <si>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</si>
  <si>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</si>
  <si>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</si>
  <si>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</si>
  <si>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</si>
  <si>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</si>
  <si>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</si>
  <si>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</si>
  <si>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</si>
  <si>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</si>
  <si>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</si>
  <si>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</si>
  <si>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</si>
  <si>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</si>
  <si>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</si>
  <si>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</si>
  <si>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</si>
  <si>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</si>
  <si>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</si>
  <si>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</si>
  <si>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</si>
  <si>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</si>
  <si>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</si>
  <si>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</si>
  <si>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</si>
  <si>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</si>
  <si>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</si>
  <si>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</si>
  <si>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</si>
  <si>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</si>
  <si>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</si>
  <si>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</si>
  <si>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</si>
  <si>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</si>
  <si>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</si>
  <si>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</si>
  <si>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</si>
  <si>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</si>
  <si>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</si>
  <si>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</si>
  <si>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</si>
  <si>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</si>
  <si>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</si>
  <si>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</si>
  <si>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</si>
  <si>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</si>
  <si>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</si>
  <si>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</si>
  <si>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</si>
  <si>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</si>
  <si>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</si>
  <si>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</si>
  <si>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</si>
  <si>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</si>
  <si>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</si>
  <si>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</si>
  <si>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</si>
  <si>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</si>
  <si>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</si>
  <si>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</si>
  <si>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</si>
  <si>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</si>
  <si>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</si>
  <si>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</si>
  <si>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</si>
  <si>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</si>
  <si>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</si>
  <si>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</si>
  <si>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</si>
  <si>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</si>
  <si>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</si>
  <si>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</si>
  <si>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</si>
  <si>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</si>
  <si>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</si>
  <si>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</si>
  <si>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</si>
  <si>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</si>
  <si>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</si>
  <si>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</si>
  <si>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</si>
  <si>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</si>
  <si>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</si>
  <si>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</si>
  <si>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</si>
  <si>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</si>
  <si>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</si>
  <si>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</si>
  <si>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</si>
  <si>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</si>
  <si>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</si>
  <si>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</si>
  <si>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</si>
  <si>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</si>
  <si>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</si>
  <si>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</si>
  <si>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</si>
  <si>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</si>
  <si>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</si>
  <si>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</si>
  <si>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</si>
  <si>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</si>
  <si>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</si>
  <si>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</si>
  <si>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</si>
  <si>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</si>
  <si>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</si>
  <si>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</si>
  <si>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</si>
  <si>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</si>
  <si>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</si>
  <si>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</si>
  <si>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</si>
  <si>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CONTRAMARCO DE ALUMÍNIO, FIXAÇÃO COM ARGAMASSA - FORNECIMENTO E INSTALAÇÃO. AF_12/2019</t>
  </si>
  <si>
    <t>CONTRAMARCO DE ALUMÍNIO, FIXAÇÃO COM PARAFUSO - FORNECIMENTO E INSTALAÇÃO. AF_12/2019</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</si>
  <si>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</si>
  <si>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</si>
  <si>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</si>
  <si>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</si>
  <si>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</si>
  <si>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</si>
  <si>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</si>
  <si>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</si>
  <si>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</si>
  <si>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LUVA COM BUCHA DE LATÃO, PVC, SOLDÁVEL, DN 32MM X 1 , INSTALADO EM RAMAL DE DISTRIBUIÇÃO DE ÁGUA   FORNECIMENTO E INSTALAÇÃO. AF_06/2022</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</si>
  <si>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</si>
  <si>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</si>
  <si>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</si>
  <si>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</si>
  <si>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</si>
  <si>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</si>
  <si>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CORTE E DOBRA DE AÇO CA-50, DIÂMERO DE 32 MM.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</si>
  <si>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</si>
  <si>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</si>
  <si>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</si>
  <si>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</si>
  <si>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</si>
  <si>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</si>
  <si>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</si>
  <si>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</si>
  <si>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</si>
  <si>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</si>
  <si>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</si>
  <si>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</si>
  <si>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</si>
  <si>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</si>
  <si>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</si>
  <si>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</si>
  <si>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</si>
  <si>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</si>
  <si>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</si>
  <si>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</si>
  <si>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</si>
  <si>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</si>
  <si>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</si>
  <si>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</si>
  <si>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</si>
  <si>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</si>
  <si>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</si>
  <si>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</si>
  <si>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</si>
  <si>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</si>
  <si>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</si>
  <si>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</si>
  <si>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</si>
  <si>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</si>
  <si>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</si>
  <si>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</si>
  <si>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</si>
  <si>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</si>
  <si>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CAIXA COM GRELHA DUPLA RETANGULAR, EM CONCRETO PRÉ-MOLDADO, DIMENSÕES INTERNAS: 0,5X2,2X1,0 M.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</si>
  <si>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</si>
  <si>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</si>
  <si>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</si>
  <si>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</si>
  <si>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</si>
  <si>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</si>
  <si>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</si>
  <si>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</si>
  <si>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</si>
  <si>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</si>
  <si>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</si>
  <si>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</si>
  <si>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</si>
  <si>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</si>
  <si>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</si>
  <si>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</si>
  <si>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</si>
  <si>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</si>
  <si>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</si>
  <si>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</si>
  <si>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</si>
  <si>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</si>
  <si>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</si>
  <si>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</si>
  <si>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</si>
  <si>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</si>
  <si>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</si>
  <si>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</si>
  <si>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</si>
  <si>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</si>
  <si>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</si>
  <si>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</si>
  <si>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</si>
  <si>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RACK FECHADO PARA SERVIDOR - FORNECIMENTO E INSTALAÇÃO. AF_11/2019</t>
  </si>
  <si>
    <t>BLOCO DE ENGATE RÁPIDO PARA BASTIDOR TIPO M10 - FORNECIMENTO E INSTALAÇÃO. AF_11/2019</t>
  </si>
  <si>
    <t>PLANTIO DE GRAMA BATATAIS EM PLACAS. AF_05/2018</t>
  </si>
  <si>
    <t>CONECTOR EM BRONZE/LATÃO, DN 22 MM X 1/2", SEM ANEL DE SOLDA, BOLSA X ROSCA F, INSTALADO EM PRUMADA DE HIDRÁULICA PREDIAL - FORNECIMENTO E INSTALAÇÃO. AF_04/2022</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</si>
  <si>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</si>
  <si>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</si>
  <si>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</si>
  <si>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</si>
  <si>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</si>
  <si>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</si>
  <si>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</si>
  <si>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</si>
  <si>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</si>
  <si>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</si>
  <si>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</si>
  <si>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</si>
  <si>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</si>
  <si>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</si>
  <si>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</si>
  <si>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</si>
  <si>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</si>
  <si>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</si>
  <si>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</si>
  <si>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</si>
  <si>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</si>
  <si>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</si>
  <si>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</si>
  <si>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</si>
  <si>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</si>
  <si>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</si>
  <si>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</si>
  <si>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</si>
  <si>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</si>
  <si>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</si>
  <si>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</si>
  <si>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</si>
  <si>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</si>
  <si>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</si>
  <si>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</si>
  <si>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</si>
  <si>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</si>
  <si>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</si>
  <si>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</si>
  <si>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</si>
  <si>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</si>
  <si>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t>
  </si>
  <si>
    <t>ED-13279</t>
  </si>
  <si>
    <t>ED-13280</t>
  </si>
  <si>
    <t>ED-13281</t>
  </si>
  <si>
    <t>ED-13282</t>
  </si>
  <si>
    <t>ED-13283</t>
  </si>
  <si>
    <t>ED-13284</t>
  </si>
  <si>
    <t>ED-13285</t>
  </si>
  <si>
    <t>ED-13286</t>
  </si>
  <si>
    <t>ED-13287</t>
  </si>
  <si>
    <t>ED-13288</t>
  </si>
  <si>
    <t>ED-13289</t>
  </si>
  <si>
    <t>ED-13290</t>
  </si>
  <si>
    <t>ED-13291</t>
  </si>
  <si>
    <t>ED-13292</t>
  </si>
  <si>
    <t>ED-13335</t>
  </si>
  <si>
    <t>LUMINÁRIA COMERCIAL CHANFRADA DE SOBREPOR COMPLETA, PARA UMA (1) LÂMPADA TUBULAR LED 1X9W-ØT8, TEMPERATURA DA COR 6500K, FORNECIMENTO E INSTALAÇÃO, INCLUSIVE BASE E LÂMPADA</t>
  </si>
  <si>
    <t>ED-13336</t>
  </si>
  <si>
    <t>LUMINÁRIA COMERCIAL CHANFRADA DE SOBREPOR COMPLETA, PARA UMA (1) LÂMPADA TUBULAR LED 1X18W-ØT8, TEMPERATURA DA COR 6500K, FORNECIMENTO E INSTALAÇÃO, INCLUSIVE BASE E LÂMPADA</t>
  </si>
  <si>
    <t>ED-13337</t>
  </si>
  <si>
    <t>LUMINÁRIA COMERCIAL CHANFRADA DE SOBREPOR COMPLETA, PARA DUAS (2) LÂMPADAS TUBULARES LED 2X9W-ØT8, TEMPERATURA DA COR 6500K, FORNECIMENTO E INSTALAÇÃO, INCLUSIVE BASE E LÂMPADAS</t>
  </si>
  <si>
    <t>ED-13338</t>
  </si>
  <si>
    <t>LUMINÁRIA COMERCIAL CHANFRADA DE SOBREPOR COMPLETA, PARA DUAS (2) LÂMPADAS TUBULARES LED 2X18W-ØT8, TEMPERATURA DA COR 6500K, FORNECIMENTO E INSTALAÇÃO, INCLUSIVE BASE E LÂMPADAS</t>
  </si>
  <si>
    <t>ED-13339</t>
  </si>
  <si>
    <t>LUMINÁRIA COMERCIAL CHANFRADA DE SOBREPOR COMPLETA, PARA QUATRO (4) LÂMPADAS TUBULARES LED 4X9W-ØT8,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</si>
  <si>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</si>
  <si>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</si>
  <si>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ED-13342</t>
  </si>
  <si>
    <t>LÂMPADA LED, BASE E27, POTÊNCIA 9W, BULBO A60, TEMPERATURA DA COR 6500K,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</si>
  <si>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</si>
  <si>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</si>
  <si>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</si>
  <si>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</si>
  <si>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</si>
  <si>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</si>
  <si>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</si>
  <si>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</si>
  <si>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ED-13353</t>
  </si>
  <si>
    <t>LUMINÁRIA TIPO DROPS COM BASE SUPORTE GALVANIZADA E GLOBO LEITOSO COMPLETA, PARA UMA (1) LÂMPADA LED, POTÊNCIA 9W, BULBO A60, FORNECIMENTO E INSTALAÇÃO, INCLUSIVE BASE E LÂMPADA</t>
  </si>
  <si>
    <t>ED-13354</t>
  </si>
  <si>
    <t>LUMINÁRIA TIPO DROPS COM BASE SUPORTE GALVANIZADA E GLOBO LEITOSO COMPLETA, PARA UMA (1) LÂMPADA LED, POTÊNCIA 15W, BULBO A65, FORNECIMENTO E INSTALAÇÃO, INCLUSIVE BASE E LÂMPADA</t>
  </si>
  <si>
    <t>ED-13355</t>
  </si>
  <si>
    <t>LUMINÁRIA PLAFON REDONDO DE VIDRO JATEADO REDONDO, DIÂMETRO 25 CM, PARA UMA (1) LÂMPADA BASE E-27, FORNECIMENTO E INSTALAÇÃO, INCLUSIVE BASE, EXCLUSIVE LÂMPADA</t>
  </si>
  <si>
    <t>ED-13356</t>
  </si>
  <si>
    <t>LUMINÁRIA PLAFON REDONDO DE VIDRO JATEADO REDONDO COMPLETA, DIÂMETRO 25 CM, PARA UMA (1) LÂMPADA LED, POTÊNCIA 9W, BULBO A60, FORNECIMENTO E INSTALAÇÃO, INCLUSIVE BASE E LÂMPADA</t>
  </si>
  <si>
    <t>ED-13357</t>
  </si>
  <si>
    <t>LUMINÁRIA PLAFON REDONDO DE VIDRO JATEADO REDONDO COMPLETA, DIÂMETRO 25 CM, PARA UMA (1) LÂMPADA LED, POTÊNCIA 15W, BULBO A65, FORNECIMENTO E INSTALAÇÃO, INCLUSIVE BASE E LÂMPADA</t>
  </si>
  <si>
    <t>ED-13852</t>
  </si>
  <si>
    <t>COBERTURA EM TELHA METÁLICA GALVANIZADA ONDULADA, TIPO SIMPLES, ESP. 0,50MM, ACABAMENTO NATURAL, INCLUSIVE ACESSÓRIOS PARA FIXAÇÃO, FORNECIMENTO E INSTALAÇÃO</t>
  </si>
  <si>
    <t>ED-13888</t>
  </si>
  <si>
    <t>PORTA METÁLICA, TIPO DE CORRER, COM UMA (1) FOLHA, EM CHAPA GALVANIZADA LAMBRIL, MODELO ONDULADA, INCLUSIVE FORNECIMENTO, ASSENTAMENTO, PERFIS PARA MARCO E PINTURA ANTICORROSIVA COM UMA (1) DEMÃO, EXCLUSIVE FECHADURA E ROLDANAS</t>
  </si>
  <si>
    <t>ED-13908</t>
  </si>
  <si>
    <t>PORTA METÁLICA, TIPO DE CORRER, COM DUAS (2) FOLHAS, EM CHAPA GALVANIZADA LAMBRIL, MODELO ONDULADA, INCLUSIVE FORNECIMENTO, ASSENTAMENTO, PERFIS PARA MARCO E PINTURA ANTICORROSIVA COM UMA (1) DEMÃO, EXCLUSIVE FECHADURA E ROLDANAS</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</si>
  <si>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</si>
  <si>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</si>
  <si>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</si>
  <si>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</si>
  <si>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ED-13931</t>
  </si>
  <si>
    <t>CABO DE COBRE NU #16MM2 - 7 FIOSX1,70MM, PARA ELEMENTOS DE CAPTAÇÃO/ANEL DE CINTAMENTO (SPDA), INCLUSIVE PRESILHA DE FIXAÇÃO</t>
  </si>
  <si>
    <t>ED-13932</t>
  </si>
  <si>
    <t>CABO DE COBRE NU #25MM2 - 7 FIOSX2,06MM, PARA ELEMENTOS DE CAPTAÇÃO/ANEL DE CINTAMENTO (SPDA), INCLUSIVE PRESILHA DE FIXAÇÃO</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</si>
  <si>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</si>
  <si>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</si>
  <si>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</si>
  <si>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</si>
  <si>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</si>
  <si>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</si>
  <si>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</si>
  <si>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</si>
  <si>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ED-13939</t>
  </si>
  <si>
    <t>CABO DE COBRE NU #25MM2 - 7 FIOSX2,06MM, PARA ELEMENTOS DE CAPTAÇÃO/ ANEL DE CINTAMENTO/ DESCIDA (SPDA), INCLUSIVE SUPORTE E ISOLADOR</t>
  </si>
  <si>
    <t>ED-13940</t>
  </si>
  <si>
    <t>CABO DE COBRE NU #35MM2 - 7 FIOSX2,50MM, PARA ELEMENTOS  DE CAPTAÇÃO/ ANEL DE CINTAMENTO/ DESCIDA (SPDA), INCLUSIVE SUPORTE E ISOLADOR</t>
  </si>
  <si>
    <t>ED-13941</t>
  </si>
  <si>
    <t>CABO DE COBRE NU #50MM2 - 7 FIOSX3,00MM, PARA ELEMENTOS  DE CAPTAÇÃO/ ANEL DE CINTAMENTO/ DESCIDA (SPDA), INCLUSIVE SUPORTE E ISOLADOR</t>
  </si>
  <si>
    <t>ED-13943</t>
  </si>
  <si>
    <t>CABO DE ALUMÍNIO NU SEM ALMA 2/0 AWG 7 FIOSX3,50MM, PARA ELEMENTOS DE CAPTAÇÃO/ ANEL DE CINTAMENTO/ DESCIDA (SPDA), INCLUSIVE SUPORTE E ISOLADOR</t>
  </si>
  <si>
    <t>ED-14560</t>
  </si>
  <si>
    <t>LASTRO DE SEIXO, INCLUSIVE LANÇAMENTO E ESPALHAMENTO MANUAL</t>
  </si>
  <si>
    <t>ED-14581</t>
  </si>
  <si>
    <t>CANALETA PARA DRENAGEM, EM CONCRETO COM FCK 15MPA, MOLDADA IN LOCO, SEÇÃO 40X40CM, FORMA EM CONTRA BARRANCO,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</si>
  <si>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</si>
  <si>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</si>
  <si>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</si>
  <si>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</si>
  <si>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ED-14720</t>
  </si>
  <si>
    <t>CANALETA PARA DRENAGEM, EM CONCRETO COM FCK 15MPA, MOLDADA IN LOCO, SEÇÃO 15X15CM, FORMA EM CONTRA BARRANCO,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</si>
  <si>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</si>
  <si>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</si>
  <si>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</si>
  <si>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</si>
  <si>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</si>
  <si>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</si>
  <si>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</si>
  <si>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</si>
  <si>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</si>
  <si>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</si>
  <si>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</si>
  <si>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</si>
  <si>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</si>
  <si>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</si>
  <si>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</si>
  <si>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</si>
  <si>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</si>
  <si>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</si>
  <si>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</si>
  <si>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</si>
  <si>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</si>
  <si>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</si>
  <si>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</si>
  <si>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</si>
  <si>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</si>
  <si>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</si>
  <si>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</si>
  <si>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</si>
  <si>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</si>
  <si>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</si>
  <si>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</si>
  <si>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</si>
  <si>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</si>
  <si>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</si>
  <si>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</si>
  <si>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</si>
  <si>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</si>
  <si>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</si>
  <si>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</si>
  <si>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</si>
  <si>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</si>
  <si>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</si>
  <si>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</si>
  <si>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</si>
  <si>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</si>
  <si>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</si>
  <si>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</si>
  <si>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</si>
  <si>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</si>
  <si>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</si>
  <si>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</si>
  <si>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</si>
  <si>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</si>
  <si>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</si>
  <si>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</si>
  <si>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</si>
  <si>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</si>
  <si>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</si>
  <si>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ED-15226</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</si>
  <si>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</si>
  <si>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</si>
  <si>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ED-15446</t>
  </si>
  <si>
    <t>BANCO EM CONCRETO APARENTE, SEM ENCOSTO, POLIDO COM ACABAMENTO EM VERNIZ, ESP. 8CM, COMPRIMENTO 200CM, LARGURA 40CM, ALTURA 55CM, INCLUSIVE CORTE NO PISO PARA FIXAÇÃO COM CONCRETO NÃO ESTRUTURAL, PREPARADO EM OBRA COM BETONEIRA, COM FCK 15 MPA</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</si>
  <si>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</si>
  <si>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</si>
  <si>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</si>
  <si>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</si>
  <si>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ED-15449</t>
  </si>
  <si>
    <t>BANCO EM CONCRETO APARENTE, SEM ENCOSTO, POLIDO COM ACABAMENTO EM VERNIZ, ESP. 8CM, COMPRIMENTO 200CM, LARGURA 40CM, ALTURA 55CM, EXCLUSIVE FIXAÇÃO EM PISO</t>
  </si>
  <si>
    <t>ED-15450</t>
  </si>
  <si>
    <t>BANCO EM CONCRETO APARENTE, TIPO-1, PADRÃO SEE-MG, SEM ENCOSTO, POLIDO COM ACABAMENTO EM VERNIZ, ESP. 5CM, COMPRIMENTO 130CM, LARGURA 40CM, ALTURA 45CM, EXCLUSIVE FIXAÇÃO EM PISO</t>
  </si>
  <si>
    <t>ED-15451</t>
  </si>
  <si>
    <t>BANCO EM CONCRETO APARENTE, TIPO-2, PADRÃO SEE-MG, SEM ENCOSTO, POLIDO COM ACABAMENTO EM VERNIZ, ESP. 5CM, COMPRIMENTO 150CM, LARGURA 40CM, ALTURA 45CM, EXCLUSIVE FIXAÇÃO EM PISO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</si>
  <si>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</si>
  <si>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</si>
  <si>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ED-15650</t>
  </si>
  <si>
    <t>VERGALHÃO DE AÇO COM ROSCA TOTAL PARA PERFILADO, DIÂMETRO 3/8", INCLUSIVE FORNECIMENTO, FIXAÇÃO E INSTALAÇÃO</t>
  </si>
  <si>
    <t>ED-15690</t>
  </si>
  <si>
    <t>ED-15712</t>
  </si>
  <si>
    <t>MÓDULO INTERRUPTOR INTERMEDIÁRIO, CORRENTE 10A, TENSÃO 250V, (10A-250V), INCLUSIVE FORNECIMENTO E INSTALAÇÃO, EXCLUSIVE PLACA E SUPORTE</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</si>
  <si>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</si>
  <si>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</si>
  <si>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ED-15726</t>
  </si>
  <si>
    <t>MÓDULO INTERRUPTOR BIPOLAR SIMPLES, CORRENTE 10A, TENSÃO 250V, (10A-250V), INCLUSIVE FORNECIMENTO E INSTALAÇÃO, EXCLUSIVE PLACA E SUPORTE</t>
  </si>
  <si>
    <t>ED-15727</t>
  </si>
  <si>
    <t>MÓDULO TOMADA PADRÃO VERMELHA, USO ESPECÍFICO, TRÊS (3) POLOS, CORRENTE 20A, TENSÃO 250V, (2P+T/20A-250V), INCLUSIVE FORNECIMENTO E INSTALAÇÃO, EXCLUSIVE PLACA E SUPORTE</t>
  </si>
  <si>
    <t>ED-15733</t>
  </si>
  <si>
    <t>CONJUNTO DE UM (1) INTERRUPTOR SIMPLES, CORRENTE 10A, TENSÃO 250V, (10A-250V), COM PLACA 4"X2" DE UM (1) POSTO, INCLUSIVE FORNECIMENTO, INSTALAÇÃO, SUPORTE, MÓDULO E PLACA</t>
  </si>
  <si>
    <t>ED-15735</t>
  </si>
  <si>
    <t>CONJUNTO DE UM (1) INTERRUPTOR BIPOLAR SIMPLES,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</si>
  <si>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</si>
  <si>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</si>
  <si>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ED-15737</t>
  </si>
  <si>
    <t>CONJUNTO DE UM (1) INTERRUPTOR INTERMEDIÁRIO, CORRENTE 10A, TENSÃO 250V, (10A-250V), COM PLACA 4"X2" DE UM (1) POSTO, INCLUSIVE FORNECIMENTO, INSTALAÇÃO, SUPORTE, MÓDULO E PLACA</t>
  </si>
  <si>
    <t>ED-15738</t>
  </si>
  <si>
    <t>CONJUNTO DE UM (1) INTERRUPTOR PULSADOR (CAMPAINHA), CORRENTE 10A, TENSÃO 250V, (10A-250V), COM PLACA 4"X2" DE UM (1) POSTO, INCLUSIVE FORNECIMENTO, INSTALAÇÃO, SUPORTE, MÓDULO E PLACA</t>
  </si>
  <si>
    <t>ED-15739</t>
  </si>
  <si>
    <t>CONJUNTO DE DOIS (2) INTERRUPTORES SIMPLES, CORRENTE 10A, TENSÃO 250V, (10A-250V), COM PLACA 4"X2" DE DOIS (2) POSTOS, INCLUSIVE FORNECIMENTO, INSTALAÇÃO, SUPORTE, MÓDULO E PLACA</t>
  </si>
  <si>
    <t>ED-15740</t>
  </si>
  <si>
    <t>CONJUNTO DE DOIS (2) INTERRUPTORES BIPOLAR SIMPLES, CORRENTE 10A, TENSÃO 250V, (10A-250V), COM PLACA 4"X2" DE DOIS (2) POSTOS, INCLUSIVE FORNECIMENTO, INSTALAÇÃO, SUPORTE, MÓDULO E PLACA</t>
  </si>
  <si>
    <t>ED-15741</t>
  </si>
  <si>
    <t>CONJUNTO DE TRÊS (3) INTERRUPTORES SIMPLES, CORRENTE 10A, TENSÃO 250V, (10A-250V), COM PLACA 4"X2" DE TRÊS (3)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</si>
  <si>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</si>
  <si>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</si>
  <si>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</si>
  <si>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</si>
  <si>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</si>
  <si>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</si>
  <si>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ED-15745</t>
  </si>
  <si>
    <t>CONJUNTO DE DOIS (2) INTERRUPTORES PARALELOS, CORRENTE 10A, TENSÃO 250V, (10A-250V), COM PLACA 4"X2" DE DOIS (2)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</si>
  <si>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</si>
  <si>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</si>
  <si>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</si>
  <si>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</si>
  <si>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ED-15748</t>
  </si>
  <si>
    <t>CONJUNTO DE UMA (1) TOMADA PADRÃO, TRÊS (3) POLOS, CORRENTE 10A, TENSÃO 250V, (2P+T/10A-250V), COM PLACA 4"X2" DE UM (1) POSTO,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</si>
  <si>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</si>
  <si>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</si>
  <si>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</si>
  <si>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</si>
  <si>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ED-15751</t>
  </si>
  <si>
    <t>CONJUNTO DE UMA (1) TOMADA TELEFÔNICA (CONECTOR RJ11), COM PLACA 4"X2" DE UM (1) POSTO, INCLUSIVE FORNECIMENTO, INSTALAÇÃO, SUPORTE, MÓDULO E PLACA</t>
  </si>
  <si>
    <t>ED-15752</t>
  </si>
  <si>
    <t>CONJUNTO DE UMA (1) TOMADA DE DADOS (CONECTOR RJ45 CAT.6E), COM PLACA 4"X2" DE UM (1) POSTO, INCLUSIVE FORNECIMENTO, INSTALAÇÃO, SUPORTE, MÓDULO E PLACA</t>
  </si>
  <si>
    <t>ED-15753</t>
  </si>
  <si>
    <t>CONJUNTO DE UMA (1) TOMADA DE ANTENA (CONECTOR COAXIAL),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</si>
  <si>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</si>
  <si>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</si>
  <si>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</si>
  <si>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</si>
  <si>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</si>
  <si>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</si>
  <si>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</si>
  <si>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</si>
  <si>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</si>
  <si>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</si>
  <si>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</si>
  <si>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</si>
  <si>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</si>
  <si>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</si>
  <si>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</si>
  <si>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</si>
  <si>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ED-15762</t>
  </si>
  <si>
    <t>CONJUNTO DE DUAS (2) TOMADAS DE DADOS (CONECTOR RJ45 CAT.6E), COM PLACA 4"X2" DE DOIS (2)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</si>
  <si>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</si>
  <si>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</si>
  <si>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</si>
  <si>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</si>
  <si>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</si>
  <si>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</si>
  <si>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</si>
  <si>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</si>
  <si>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</si>
  <si>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</si>
  <si>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</si>
  <si>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</si>
  <si>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</si>
  <si>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</si>
  <si>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</si>
  <si>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</si>
  <si>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</si>
  <si>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</si>
  <si>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</si>
  <si>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</si>
  <si>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</si>
  <si>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</si>
  <si>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</si>
  <si>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</si>
  <si>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</si>
  <si>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</si>
  <si>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</si>
  <si>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</si>
  <si>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</si>
  <si>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</si>
  <si>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</si>
  <si>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</si>
  <si>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</si>
  <si>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</si>
  <si>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</si>
  <si>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</si>
  <si>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ED-15781</t>
  </si>
  <si>
    <t>CONJUNTO DE UMA (1) PLACA CEGA 4"X4", INCLUSIVE FORNECIMENTO, INSTALAÇÃO, SUPORTE E PLACA</t>
  </si>
  <si>
    <t>ED-15782</t>
  </si>
  <si>
    <t>CONJUNTO DE DOIS (2) INTERRUPTORES SIMPLES, CORRENTE 10A, TENSÃO 250V, (10A-250V), COM PLACA 4"X4"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</si>
  <si>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</si>
  <si>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</si>
  <si>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ED-15784</t>
  </si>
  <si>
    <t>CONJUNTO DE QUATRO (4) INTERRUPTORES SIMPLES, CORRENTE 10A, TENSÃO 250V, (10A-250V), COM PLACA 4"X4" DE QUATRO (4)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</si>
  <si>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</si>
  <si>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</si>
  <si>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</si>
  <si>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</si>
  <si>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</si>
  <si>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</si>
  <si>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</si>
  <si>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</si>
  <si>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ED-15789</t>
  </si>
  <si>
    <t>CONJUNTO DE DOIS (2) MÓDULOS COM FURO PARA SAÍDA DE FIO Ø 10MM, COM PLACA 4"X4" DE DOIS (2) POSTO, INCLUSIVE FORNECIMENTO, INSTALAÇÃO, SUPORTE, MÓDULO E PLACA</t>
  </si>
  <si>
    <t>ED-15790</t>
  </si>
  <si>
    <t>CONJUNTO DE DUAS (2) TOMADAS PADRÃO, TRÊS (3) POLOS, CORRENTE 10A, TENSÃO 250V, (2P+T/10A-250V), COM PLACA 4"X4"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</si>
  <si>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</si>
  <si>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</si>
  <si>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</si>
  <si>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</si>
  <si>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</si>
  <si>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</si>
  <si>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</si>
  <si>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</si>
  <si>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</si>
  <si>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</si>
  <si>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</si>
  <si>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</si>
  <si>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ED-15801</t>
  </si>
  <si>
    <t>ENCAMISAMENTO DE TUBULÃO COM TUBO DE CONCRETO (MANILHA), DIÂMETRO 90CM, INCLUSIVE TRANSPORTE E FORNECIMENTO</t>
  </si>
  <si>
    <t>ED-15970</t>
  </si>
  <si>
    <t>VERGALHÃO DE AÇO COM ROSCA TOTAL PARA PERFILADO, DIÂMETRO 5/16", INCLUSIVE FORNECIMENTO, FIXAÇÃO E INSTALAÇÃO</t>
  </si>
  <si>
    <t>ED-16341</t>
  </si>
  <si>
    <t>LIGAÇÃO PROVISÓRIA DE ÁGUA E ESGOTO PARA CONTAINER (ESCRITÓRIO DE OBRA)</t>
  </si>
  <si>
    <t>ED-16342</t>
  </si>
  <si>
    <t>LIGAÇÃO PROVISÓRIA DE ENERGIA ELÉTRICA PARA CONTAINER</t>
  </si>
  <si>
    <t>ED-16343</t>
  </si>
  <si>
    <t>LIGAÇÃO PROVISÓRIA DE ÁGUA E ESGOTO PARA CONTAINER (VESTIÁRIO DE OBRA), EXCLUSIVE CHUVEIRO ELÉTRICO</t>
  </si>
  <si>
    <t>ED-16344</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</si>
  <si>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</si>
  <si>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</si>
  <si>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</si>
  <si>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</si>
  <si>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</si>
  <si>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</si>
  <si>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</si>
  <si>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</si>
  <si>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</si>
  <si>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</si>
  <si>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</si>
  <si>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</si>
  <si>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</si>
  <si>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</si>
  <si>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</si>
  <si>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</si>
  <si>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</si>
  <si>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</si>
  <si>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</si>
  <si>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</si>
  <si>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</si>
  <si>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</si>
  <si>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</si>
  <si>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</si>
  <si>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</si>
  <si>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</si>
  <si>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</si>
  <si>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</si>
  <si>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</si>
  <si>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</si>
  <si>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</si>
  <si>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</si>
  <si>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ED-16634</t>
  </si>
  <si>
    <t>CAIXA DE LIGAÇÃO/PASSAGEM EM PVC RÍGIDO PARA ELETRODUTO COM SUPORTE PARA LAJOTA, OCTOGONAL COM FUNDO MÓVEL, DIMENSÕES 4"X4", EMBUTIDA EM LAJE PRÉ-MOLDADA - FORNECIMENTO E INSTALAÇÃO</t>
  </si>
  <si>
    <t>ED-16659</t>
  </si>
  <si>
    <t>PINTURA LÁTEX (PVA) EM SUPERFÍCIE DE MADEIRA, DUAS (2) DEMÃOS, EXCLUSIVE SELADOR ACRÍLICO E MASSA ACRÍLICA/CORRIDA (PVA)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</si>
  <si>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</si>
  <si>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</si>
  <si>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</si>
  <si>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</si>
  <si>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</si>
  <si>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</si>
  <si>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ED-17823</t>
  </si>
  <si>
    <t>APLICAÇÃO DE REJUNTE EPÓXI PARA REVESTIMENTOS DE PAREDE/PISO COM JUNTAS DE ATÉ 1MM DE ESPESSURA</t>
  </si>
  <si>
    <t>ED-17824</t>
  </si>
  <si>
    <t>APLICAÇÃO DE REJUNTE EPÓXI PARA REVESTIMENTOS DE PAREDE/PISO COM JUNTAS DE ATÉ 3MM DE ESPESSURA</t>
  </si>
  <si>
    <t>ED-17859</t>
  </si>
  <si>
    <t>RASPAGEM EM PISO DE MADEIRA, EXCLUSIVE CALAFETAÇÃO</t>
  </si>
  <si>
    <t>ED-17861</t>
  </si>
  <si>
    <t>APLICAÇÃO DE VERNIZ EM PISO DE MADEIRA, UMA (1) DEMÃO, EXCLUSIVE RASPAGEM</t>
  </si>
  <si>
    <t>ED-17862</t>
  </si>
  <si>
    <t>ED-17863</t>
  </si>
  <si>
    <t>CALAFETAÇÃO DE PISO DE TACÃO DE MADEIRA (10CMX40CM), EXCLUSIVE APLICAÇÃO DE VERNIZ/RESINA</t>
  </si>
  <si>
    <t>ED-17864</t>
  </si>
  <si>
    <t>CALAFETAÇÃO DE PISO DE TÁBUA CORRIDA DE MADEIRA (10CMX100CM), EXCLUSIVE APLICAÇÃO DE VERNIZ/RESINA</t>
  </si>
  <si>
    <t>ED-17867</t>
  </si>
  <si>
    <t>APLICAÇÃO DE VERNIZ, COM ACABAMENTO BRILHANTE, EM PISO DE MADEIRA TIPO TACO, DUAS (2) DEMÃOS, INCLUSIVE RASPAGEM E CALAFETAÇÃO</t>
  </si>
  <si>
    <t>ED-17868</t>
  </si>
  <si>
    <t>APLICAÇÃO DE VERNIZ, COM ACABAMENTO BRILHANTE, EM PISO DE MADEIRA TIPO TACÃO, DUAS (2) DEMÃOS, INCLUSIVE RASPAGEM E CALAFETAÇÃO</t>
  </si>
  <si>
    <t>ED-17869</t>
  </si>
  <si>
    <t>APLICAÇÃO DE VERNIZ, COM ACABAMENTO BRILHANTE, EM PISO DE MADEIRA TIPO TÁBUA CORRIDA, DUAS (2) DEMÃOS, INCLUSIVE RASPAGEM E CALAFETAÇÃO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</si>
  <si>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</si>
  <si>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</si>
  <si>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</si>
  <si>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</si>
  <si>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</si>
  <si>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</si>
  <si>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</si>
  <si>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</si>
  <si>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ED-17935</t>
  </si>
  <si>
    <t>SONDAGEM DE ELETRODUTO/DUTOS COM ARAME GALVANIZADO, DIÂMETRO DO FIO 1,24MM, 18 BWG, INCLUSIVE FORNECIMENTO E INSTALAÇÃO</t>
  </si>
  <si>
    <t>ED-17951</t>
  </si>
  <si>
    <t>ELETRODUTO FLEXÍVEL CORRUGADO, PVC, ANTI-CHAMA, DN 20MM (1/2"), APLICADO EM ALVENARIA, EXCLUSIVE RASGO</t>
  </si>
  <si>
    <t>ED-17952</t>
  </si>
  <si>
    <t>ELETRODUTO FLEXÍVEL CORRUGADO, PVC, ANTI-CHAMA, DN 25MM (3/4"), APLICADO EM ALVENARIA, EXCLUSIVE RASGO</t>
  </si>
  <si>
    <t>ED-17953</t>
  </si>
  <si>
    <t>ELETRODUTO FLEXÍVEL CORRUGADO, PVC, ANTI-CHAMA, DN 32MM (1"), APLICADO EM ALVENARIA, EXCLUSIVE RASGO</t>
  </si>
  <si>
    <t>ED-17954</t>
  </si>
  <si>
    <t>CONDULETE DE ALUMÍNIO, TIPO "B", DIÂMETRO DE SAÍDA 3/4" (20MM), EXCLUSIVE MÓDULO E PLACA, INCLUSIVE FIXAÇÃO</t>
  </si>
  <si>
    <t>ED-17955</t>
  </si>
  <si>
    <t>CONDULETE DE ALUMÍNIO, TIPO "B", DIÂMETRO DE SAÍDA 1" (25MM), EXCLUSIVE MÓDULO E PLACA, INCLUSIVE FIXAÇÃO</t>
  </si>
  <si>
    <t>ED-17956</t>
  </si>
  <si>
    <t>CONDULETE DE ALUMÍNIO, TIPO "B", DIÂMETRO DE SAÍDA 1.1/4" (32MM), EXCLUSIVE MÓDULO E PLACA, INCLUSIVE FIXAÇÃO</t>
  </si>
  <si>
    <t>ED-17957</t>
  </si>
  <si>
    <t>CONDULETE DE ALUMÍNIO, TIPO "B", DIÂMETRO DE SAÍDA 1.1/2" (40MM), EXCLUSIVE MÓDULO E PLACA, INCLUSIVE FIXAÇÃO</t>
  </si>
  <si>
    <t>ED-17958</t>
  </si>
  <si>
    <t>CONDULETE DE ALUMÍNIO, TIPO "B", DIÂMETRO DE SAÍDA 2" (50MM), EXCLUSIVE MÓDULO E PLACA, INCLUSIVE FIXAÇÃO</t>
  </si>
  <si>
    <t>ED-17959</t>
  </si>
  <si>
    <t>CONDULETE DE ALUMÍNIO, TIPO "LB", DIÂMETRO DE SAÍDA 3/4" (20MM), EXCLUSIVE MÓDULO E PLACA, INCLUSIVE FIXAÇÃO</t>
  </si>
  <si>
    <t>ED-17960</t>
  </si>
  <si>
    <t>CONDULETE DE ALUMÍNIO, TIPO "LB", DIÂMETRO DE SAÍDA 1" (25MM), EXCLUSIVE MÓDULO E PLACA, INCLUSIVE FIXAÇÃO</t>
  </si>
  <si>
    <t>ED-17961</t>
  </si>
  <si>
    <t>CONDULETE DE ALUMÍNIO, TIPO "LB", DIÂMETRO DE SAÍDA 1.1/4" (32MM), EXCLUSIVE MÓDULO E PLACA, INCLUSIVE FIXAÇÃO</t>
  </si>
  <si>
    <t>ED-17962</t>
  </si>
  <si>
    <t>CONDULETE DE ALUMÍNIO, TIPO "LB", DIÂMETRO DE SAÍDA 1.1/2" (40MM), EXCLUSIVE MÓDULO E PLACA, INCLUSIVE FIXAÇÃO</t>
  </si>
  <si>
    <t>ED-17963</t>
  </si>
  <si>
    <t>CONDULETE DE ALUMÍNIO, TIPO "LB", DIÂMETRO DE SAÍDA 2" (50MM), EXCLUSIVE MÓDULO E PLACA, INCLUSIVE FIXAÇÃO</t>
  </si>
  <si>
    <t>ED-17964</t>
  </si>
  <si>
    <t>CONDULETE DE ALUMÍNIO, TIPO "TB", DIÂMETRO DE SAÍDA 3/4" (20MM), EXCLUSIVE MÓDULO E PLACA, INCLUSIVE FIXAÇÃO</t>
  </si>
  <si>
    <t>ED-17965</t>
  </si>
  <si>
    <t>CONDULETE DE ALUMÍNIO, TIPO "TB", DIÂMETRO DE SAÍDA 1" (25MM), EXCLUSIVE MÓDULO E PLACA, INCLUSIVE FIXAÇÃO</t>
  </si>
  <si>
    <t>ED-17966</t>
  </si>
  <si>
    <t>CONDULETE DE ALUMÍNIO, TIPO "TB", DIÂMETRO DE SAÍDA 1.1/4" (32MM), EXCLUSIVE MÓDULO E PLACA, INCLUSIVE FIXAÇÃO</t>
  </si>
  <si>
    <t>ED-17967</t>
  </si>
  <si>
    <t>CONDULETE DE ALUMÍNIO, TIPO "TB", DIÂMETRO DE SAÍDA 1.1/2" (40MM), EXCLUSIVE MÓDULO E PLACA, INCLUSIVE FIXAÇÃO</t>
  </si>
  <si>
    <t>ED-17968</t>
  </si>
  <si>
    <t>CONDULETE DE ALUMÍNIO, TIPO "TB", DIÂMETRO DE SAÍDA 2" (50MM), EXCLUSIVE MÓDULO E PLACA, INCLUSIVE FIXAÇÃO</t>
  </si>
  <si>
    <t>ED-17978</t>
  </si>
  <si>
    <t>CONJUNTO PARA CONDULETE DE 3/4" (20MM)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</si>
  <si>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</si>
  <si>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</si>
  <si>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</si>
  <si>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</si>
  <si>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</si>
  <si>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</si>
  <si>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</si>
  <si>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</si>
  <si>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</si>
  <si>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</si>
  <si>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</si>
  <si>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</si>
  <si>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ED-17985</t>
  </si>
  <si>
    <t>CONJUNTO PARA CONDULETE DE 1" (25MM) COM DUAS (2) TOMADA DE DADOS OU TELEFONIA (CONECTOR RJ45 CAT.6E OU RJ11) E PLACA DE DOIS (2) POSTOS, INCLUSIVE FORNECIMENTO, INSTALAÇÃO, SUPORTE, MÓDULO E PLACA, EXCLUSIVE CONDULETE</t>
  </si>
  <si>
    <t>ED-17990</t>
  </si>
  <si>
    <t>PLACA CEGA PARA CONDULETE, COM DIÂMETRO DE SAÍDA 3/4" (20MM), EXCLUSIVE CONDULETE</t>
  </si>
  <si>
    <t>ED-17991</t>
  </si>
  <si>
    <t>PLACA CEGA PARA CONDULETE, COM DIÂMETRO DE SAÍDA 1" (25MM), EXCLUSIVE CONDULETE</t>
  </si>
  <si>
    <t>ED-17992</t>
  </si>
  <si>
    <t>PLACA CEGA PARA CONDULETE, COM DIÂMETRO DE SAÍDA 1.1/4" (32MM), EXCLUSIVE CONDULETE</t>
  </si>
  <si>
    <t>ED-17993</t>
  </si>
  <si>
    <t>PLACA CEGA PARA CONDULETE, COM DIÂMETRO DE SAÍDA 1.1/2" (40MM), EXCLUSIVE CONDULETE</t>
  </si>
  <si>
    <t>ED-17994</t>
  </si>
  <si>
    <t>PLACA CEGA PARA CONDULETE, COM DIÂMETRO DE SAÍDA 2" (50MM), EXCLUSIVE CONDULETE</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</si>
  <si>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</si>
  <si>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</si>
  <si>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ED-19507</t>
  </si>
  <si>
    <t>FIXAÇÃO DE ELETROCALHA/LEITO HORIZONTAL COM LARGURA MENOR OU IGUAL A 200 MM EM LAJE, COM SUPORTE EM PERFILADO, INCLUSIVE PERFILADO, VERGALHÃO E ACESSÓRIOS, EXCLUSIVE ELETROCALHA/LEITO</t>
  </si>
  <si>
    <t>ED-19508</t>
  </si>
  <si>
    <t>FIXAÇÃO DE ELETROCALHA/LEITO HORIZONTAL COM LARGURA MAIOR QUE 200 MM E MENOR OU IGUAL A 400 MM EM LAJE, COM SUPORTE EM PERFILADO, INCLUSIVE PERFILADO, VERGALHÃO E ACESSÓRIOS, EXCLUSIVE ELETROCALHA/LEITO</t>
  </si>
  <si>
    <t>ED-19510</t>
  </si>
  <si>
    <t>ELETROCALHA LISA (100X50)MM EM CHAPA DE AÇO GALVANIZADO #18, COM TRATAMENTO PRÉ-ZINCADO, INCLUSIVE TAMPA DE ENCAIXE, FIXAÇÃO SUPERIOR, CONEXÕES E ACESSÓRIOS</t>
  </si>
  <si>
    <t>ED-19511</t>
  </si>
  <si>
    <t>ELETROCALHA LISA (100X100)MM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</si>
  <si>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</si>
  <si>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</si>
  <si>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</si>
  <si>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</si>
  <si>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</si>
  <si>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</si>
  <si>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</si>
  <si>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</si>
  <si>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</si>
  <si>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</si>
  <si>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</si>
  <si>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</si>
  <si>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</si>
  <si>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</si>
  <si>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</si>
  <si>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</si>
  <si>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</si>
  <si>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</si>
  <si>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</si>
  <si>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</si>
  <si>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</si>
  <si>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</si>
  <si>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</si>
  <si>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</si>
  <si>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</si>
  <si>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</si>
  <si>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</si>
  <si>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</si>
  <si>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</si>
  <si>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</si>
  <si>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</si>
  <si>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</si>
  <si>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</si>
  <si>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</si>
  <si>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</si>
  <si>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</si>
  <si>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</si>
  <si>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</si>
  <si>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</si>
  <si>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</si>
  <si>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</si>
  <si>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</si>
  <si>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ED-19652</t>
  </si>
  <si>
    <t>ED-19653</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</si>
  <si>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</si>
  <si>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</si>
  <si>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</si>
  <si>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</si>
  <si>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</si>
  <si>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</si>
  <si>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</si>
  <si>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</si>
  <si>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</si>
  <si>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</si>
  <si>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</si>
  <si>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</si>
  <si>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</si>
  <si>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</si>
  <si>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</si>
  <si>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</si>
  <si>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</si>
  <si>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</si>
  <si>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</si>
  <si>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</si>
  <si>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</si>
  <si>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</si>
  <si>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</si>
  <si>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</si>
  <si>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</si>
  <si>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</si>
  <si>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</si>
  <si>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</si>
  <si>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</si>
  <si>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</si>
  <si>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</si>
  <si>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</si>
  <si>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</si>
  <si>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</si>
  <si>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</si>
  <si>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</si>
  <si>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</si>
  <si>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</si>
  <si>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</si>
  <si>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</si>
  <si>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</si>
  <si>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</si>
  <si>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</si>
  <si>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</si>
  <si>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</si>
  <si>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</si>
  <si>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</si>
  <si>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</si>
  <si>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</si>
  <si>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</si>
  <si>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</si>
  <si>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</si>
  <si>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ED-20603</t>
  </si>
  <si>
    <t>FORNECIMENTO DE ESTRUTURA METÁLICA E ENGRADAMENTO METÁLICO, EM AÇO, PARA TELHADO, EXCLUSIVE TELHA, INCLUSIVE FABRICAÇÃO, TRANSPORTE, MONTAGEM E APLICAÇÃO DE FUNDO PREPARADOR ANTICORROSIVO EM SUPERFÍCIE METÁLICA, UMA (1) DEMÃO</t>
  </si>
  <si>
    <t>ED-20649</t>
  </si>
  <si>
    <t>CAIXA PARA MEDIÇÃO, TIPO CM-9, DIMENSÕES CONFORME PADRÃO CEMIG, EXCLUSIVE DISJUNTOR, INCLUSIVE INSTALAÇÃO</t>
  </si>
  <si>
    <t>ED-20650</t>
  </si>
  <si>
    <t>CAIXA PARA MEDIÇÃO, TIPO CM-19, DIMENSÕES CONFORME PADRÃO CEMIG, EXCLUSIVE BARRAMENTO E DISJUNTOR, INCLUSIVE INSTALAÇÃO</t>
  </si>
  <si>
    <t>ED-20754</t>
  </si>
  <si>
    <t>TELA SOLDADA PARA LIGAÇÃO E PREVENÇÃO DE TRINCA EM ALVENARIA/ESTRUTURA, INCLUSIVE PINOS DE FIXAÇÃO, EXCLUSIVE REBOCO</t>
  </si>
  <si>
    <t>ED-21612</t>
  </si>
  <si>
    <t>FECHADURA TIPO EXTERNA, EM PORTA METÁLICA, GRAU DE SEGURANÇA MÉDIO, DISTÂNCIA DE BROCA 20MM, ACABAMENTO COM ESPELHO CROMADO E MAÇANETA MODELO ALAVANCA EM ZAMAC, INCLUSIVE ACESSÓRIOS PARA FIXAÇÃO E DUAS (2) CHAVES</t>
  </si>
  <si>
    <t>ED-21631</t>
  </si>
  <si>
    <t>BANCADA EM GRANITO, COR CINZA ANDORINHA, ESP. 2CM, ACABAMENTO POLIDO, APOIADA EM CONSOLE DE METALON (50X30)MM, EXCLUSIVE RODABANCA/FRONTÃO, TESTEIRA/FAIXA, FURO EM BANCADA, CUBA METÁLICA, VÁLVULA, SIFÃO, TORNEIRA E ENGATE FLEXÍVEL</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</si>
  <si>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</si>
  <si>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</si>
  <si>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</si>
  <si>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</si>
  <si>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ED-21636</t>
  </si>
  <si>
    <t>TESTEIRA PARA BANCADA EM GRANITO, COR CINZA ANDORINHA, ESP. 2CM, ALTURA DE 10CM, INCLUSIVE POLIMENTO, CORTE/COLAGEM EM MEIA ESQUADRIA E MASSA PLÁSTICA NA COR DA PEDRA</t>
  </si>
  <si>
    <t>ED-21657</t>
  </si>
  <si>
    <t>BANCADA EM GRANITO, COR CINZA ANDORINHA, ESP. 2CM, ACABAMENTO POLIDO, APOIADA EM ALVENARIA, EXCLUSIVE ALVENARIA, RODABANCA/FRONTÃO, TESTEIRA/FAIXA, FURO EM BANCADA, CUBA METÁLICA, VÁLVULA, SIFÃO, TORNEIRA E ENGATE FLEXÍVEL</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</si>
  <si>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</si>
  <si>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</si>
  <si>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</si>
  <si>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</si>
  <si>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</si>
  <si>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</si>
  <si>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</si>
  <si>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</si>
  <si>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ED-21774</t>
  </si>
  <si>
    <t>ED-21775</t>
  </si>
  <si>
    <t>ED-21776</t>
  </si>
  <si>
    <t>ED-21777</t>
  </si>
  <si>
    <t>ED-21778</t>
  </si>
  <si>
    <t>ED-21779</t>
  </si>
  <si>
    <t>APONTADOR OU APROPRIADOR DE MAO DE OBRA COM ENCARGOS COMPLEMENTARES</t>
  </si>
  <si>
    <t>ED-21780</t>
  </si>
  <si>
    <t>ED-22698</t>
  </si>
  <si>
    <t>ABRIGO EM CHAPA DE AÇO CARBONO DE SOBREPOR, PINTADO DE VERMELHO NAS DIMENSÕES (75X30X25)CM COM UMA PORTA COM VIDRO TRANSPARENTE COM A INSCRIÇÃO "INCÊNDIO", PARA EXTINTOR, FORNECIMENTO E INSTALAÇÃO, EXCLUSIVE EXTINTOR</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</si>
  <si>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</si>
  <si>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</si>
  <si>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ED-22707</t>
  </si>
  <si>
    <t>MANGUEIRA DE FIBRA SINTÉTICA E BORRACHA PARA INCÊNDIO TIPO 2, DN 38MM, COMPRIMENTO 15M,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</si>
  <si>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</si>
  <si>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</si>
  <si>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ED-22765</t>
  </si>
  <si>
    <t>ED-22766</t>
  </si>
  <si>
    <t>ED-22902</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</si>
  <si>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</si>
  <si>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</si>
  <si>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ED-23034</t>
  </si>
  <si>
    <t>PORTA METÁLICA, TIPO DE ABRIR, COM UMA (1) FOLHA, EM CHAPA GALVANIZADA LAMBRIL, MODELO QUADRADO, INCLUSIVE PINTURA ANTICORROSIVA A BASE DE ÓXIDO DE FERRO (ZARCÃO), UMA (1) DEMÃO, FORNECIMENTO E ASSENTAMENTO, EXCLUSIVE FECHADURA E DOBRADIÇA</t>
  </si>
  <si>
    <t>ED-23035</t>
  </si>
  <si>
    <t>PORTA METÁLICA VENEZIANA, TIPO DE ABRIR, COM UMA (1) FOLHA, EM PERFIL VENEZIANA ENRIJECIDO, INCLUSIVE PINTURA ANTICORROSIVA A BASE DE ÓXIDO DE FERRO (ZARCÃO), UMA (1) DEMÃO, FORNECIMENTO E ASSENTAMENTO, EXCLUSIVE FECHADURA E DOBRADIÇA</t>
  </si>
  <si>
    <t>ED-24042</t>
  </si>
  <si>
    <t>FORNECIMENTO E INSTALAÇÃO DE FITA SUBTERRÂNEA PARA SINALIZAÇÃO DE REDES OU TUBULAÇÕES</t>
  </si>
  <si>
    <t>ED-24062</t>
  </si>
  <si>
    <t>EXECUÇÃO DE PAVIMENTO INTERTRAVADO, ESPESSURA 10CM,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</si>
  <si>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</si>
  <si>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</si>
  <si>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ED-25243</t>
  </si>
  <si>
    <t>FORNECIMENTO DE PALMEIRA JERIVÁ COM ALTURA MÉDIA DE 2,00M, EXCLUSIVE PLANTIO</t>
  </si>
  <si>
    <t>ED-25244</t>
  </si>
  <si>
    <t>FORNECIMENTO DE ÁRVORE IPÊ-ROXO COM ALTURA MÉDIA DE 2,00M, EXCLUSIVE PLANTIO</t>
  </si>
  <si>
    <t>ED-25245</t>
  </si>
  <si>
    <t>FORNECIMENTO DE ÁRVORE IPÊ-AMARELO COM ALTURA MÉDIA DE 2,00M, EXCLUSIVE PLANTIO</t>
  </si>
  <si>
    <t>ED-25264</t>
  </si>
  <si>
    <t>FORNECIMENTO DE ÁRVORE IPÊ-BRANCO COM ALTURA MÉDIA DE 2,00M, EXCLUSIVE PLANTIO</t>
  </si>
  <si>
    <t>ED-25268</t>
  </si>
  <si>
    <t>FORNECIMENTO DE ÁRVORE QUARESMEIRA COM ALTURA MÉDIA DE 2,00M, EXCLUSIVE PLANTIO</t>
  </si>
  <si>
    <t>ED-25269</t>
  </si>
  <si>
    <t>FORNECIMENTO DE ÁRVORE PAINEIRA COM ALTURA MÉDIA DE 2,00M, EXCLUSIVE PLANTIO</t>
  </si>
  <si>
    <t>ED-25273</t>
  </si>
  <si>
    <t>FORNECIMENTO DE ÁRVORE PAU-BRASIL COM ALTURA MÉDIA DE 2,00M, EXCLUSIVE PLANTIO</t>
  </si>
  <si>
    <t>ED-25275</t>
  </si>
  <si>
    <t>FORNECIMENTO DE ÁRVORE AROEIRA-PIMENTEIRA COM ALTURA MÉDIA DE 2,00M, EXCLUSIVE PLANTIO</t>
  </si>
  <si>
    <t>ED-25277</t>
  </si>
  <si>
    <t>FORNECIMENTO DE ÁRVORE AROEIRA-SALSA COM ALTURA MÉDIA DE 2,00M, EXCLUSIVE PLANTIO</t>
  </si>
  <si>
    <t>ED-25280</t>
  </si>
  <si>
    <t>FORNECIMENTO DE ÁRVORE MANACÁ-DA-SERRA COM ALTURA MÉDIA DE 2,00M, EXCLUSIVE PLANTIO</t>
  </si>
  <si>
    <t>ED-25441</t>
  </si>
  <si>
    <t>FORNECIMENTO DE ÁRVORE UNHA-DE-VACA COM ALTURA MÉDIA DE 2,00M, EXCLUSIVE PLANTIO</t>
  </si>
  <si>
    <t>ED-25470</t>
  </si>
  <si>
    <t>FORNECIMENTO DE ÁRVORE JATOBÁ COM ALTURA MÉDIA DE 2,00M, EXCLUSIVE PLANTIO</t>
  </si>
  <si>
    <t>ED-25489</t>
  </si>
  <si>
    <t>FORNECIMENTO DE ÁRVORE PAU-MULATO COM ALTURA MÉDIA DE 2,00M, EXCLUSIVE PLANTIO</t>
  </si>
  <si>
    <t>ED-25493</t>
  </si>
  <si>
    <t>FORNECIMENTO DE ÁRVORE SAPUCAIA COM ALTURA MÉDIA DE 2,00M, EXCLUSIVE PLANTIO</t>
  </si>
  <si>
    <t>ED-25497</t>
  </si>
  <si>
    <t>FORNECIMENTO DE ÁRVORE OITI COM ALTURA MÉDIA DE 2,00M, EXCLUSIVE PLANTIO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</si>
  <si>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</si>
  <si>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</si>
  <si>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ED-25549</t>
  </si>
  <si>
    <t>FORNECIMENTO DE FORRAÇÃO DO TIPO GRAMA-AMENDOIM, EXCLUSIVE PLANTIO</t>
  </si>
  <si>
    <t>ED-25551</t>
  </si>
  <si>
    <t>FORNECIMENTO DE FORRAÇÃO DO TIPO ACALYPHA, EXCLUSIVE PLANTIO</t>
  </si>
  <si>
    <t>ED-25552</t>
  </si>
  <si>
    <t>FORNECIMENTO DE FORRAÇÃO DO TIPO WEDELIA, EXCLUSIVE PLANTIO</t>
  </si>
  <si>
    <t>ED-25553</t>
  </si>
  <si>
    <t>FORNECIMENTO DE FORRAÇÃO DO TIPO CLOROFITO, EXCLUSIVE PLANTIO</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</si>
  <si>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</si>
  <si>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</si>
  <si>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ED-26484</t>
  </si>
  <si>
    <t>ED-26497</t>
  </si>
  <si>
    <t>ED-26522</t>
  </si>
  <si>
    <t>ED-26523</t>
  </si>
  <si>
    <t>ED-26524</t>
  </si>
  <si>
    <t>ED-26525</t>
  </si>
  <si>
    <t>ED-26989</t>
  </si>
  <si>
    <t>LUMINÁRIA DE EMERGÊNCIA AUTÔNOMA, TIPO LED POTÊNCIA TOTAL DE 2W, FORNECIMENTO E INSTALAÇÃO</t>
  </si>
  <si>
    <t>ED-26993</t>
  </si>
  <si>
    <t>LUMINÁRIA DE EMERGÊNCIA AUTÔNOMA, TIPO LED COM DOIS FARÓIS, POTÊNCIA TOTAL DE 8W, FORNECIMENTO E INSTALAÇÃO</t>
  </si>
  <si>
    <t>ED-27006</t>
  </si>
  <si>
    <t>CONE PARA SINALIZAÇÃO/ISOLAMENTO DE ÁREAS, ALTURA 75CM, INCLUSIVE FORNECIMENTO E MOVIMENTAÇÃO</t>
  </si>
  <si>
    <t>ED-27061</t>
  </si>
  <si>
    <t>LUMINÁRIA COMERCIAL COM DIFUSOR DE SOBREPOR, PARA UMA (1) LÂMPADA TUBULAR LED 1X9W-ØT8, FORNECIMENTO E INSTALAÇÃO, EXCLUSIVE BASE, REATOR E LÂMPADA</t>
  </si>
  <si>
    <t>ED-27062</t>
  </si>
  <si>
    <t>LUMINÁRIA COMERCIAL COM DIFUSOR DE SOBREPOR COMPLETA, PARA UMA (1) LÂMPADA TUBULAR LED 1X9W-ØT8, TEMPERATURA DA COR 6500K, FORNECIMENTO E INSTALAÇÃO, INCLUSIVE BASE E LÂMPADA</t>
  </si>
  <si>
    <t>ED-27063</t>
  </si>
  <si>
    <t>LUMINÁRIA COMERCIAL COM DIFUSOR DE SOBREPOR, PARA UMA (1) LÂMPADA TUBULAR LED 1X18W-ØT8, FORNECIMENTO E INSTALAÇÃO, EXCLUSIVE BASE E LÂMPADA</t>
  </si>
  <si>
    <t>ED-27064</t>
  </si>
  <si>
    <t>LUMINÁRIA COMERCIAL COM DIFUSOR DE SOBREPOR COMPLETA, PARA UMA (1) LÂMPADA TUBULAR LED 1X18W-ØT8, TEMPERATURA DA COR 6500K, FORNECIMENTO E INSTALAÇÃO, INCLUSIVE BASE E LÂMPADA</t>
  </si>
  <si>
    <t>ED-27065</t>
  </si>
  <si>
    <t>LUMINÁRIA COMERCIAL COM DIFUSOR DE SOBREPOR, PARA DUAS (2) LÂMPADAS TUBULARES LED 2X9W-ØT8, FORNECIMENTO E INSTALAÇÃO, EXCLUSIVE BASE E LÂMPADA</t>
  </si>
  <si>
    <t>ED-27066</t>
  </si>
  <si>
    <t>LUMINÁRIA COMERCIAL COM DIFUSOR DE SOBREPOR COMPLETA, PARA DUAS (2) LÂMPADAS TUBULARES LED 2X9W-ØT8, TEMPERATURA DA COR 6500K, FORNECIMENTO E INSTALAÇÃO, INCLUSIVE BASE E LÂMPADA</t>
  </si>
  <si>
    <t>ED-27067</t>
  </si>
  <si>
    <t>LUMINÁRIA COMERCIAL COM DIFUSOR DE SOBREPOR, PARA DUAS (2) LÂMPADAS TUBULARES LED 2X18W-ØT8, FORNECIMENTO E INSTALAÇÃO, EXCLUSIVE BASE E LÂMPADA</t>
  </si>
  <si>
    <t>ED-27068</t>
  </si>
  <si>
    <t>LUMINÁRIA COMERCIAL COM DIFUSOR DE SOBREPOR COMPLETA, PARA DUAS (2) LÂMPADAS TUBULARES LED 2X18W-ØT8, TEMPERATURA DA COR 6500K, FORNECIMENTO E INSTALAÇÃO, INCLUSIVE BASE E LÂMPADA</t>
  </si>
  <si>
    <t>ED-27069</t>
  </si>
  <si>
    <t>LUMINÁRIA COMERCIAL COM DIFUSOR DE SOBREPOR, PARA QUATRO (4) LÂMPADAS TUBULARES LED 4X9W-ØT8, FORNECIMENTO E INSTALAÇÃO, EXCLUSIVE BASE E LÂMPADA</t>
  </si>
  <si>
    <t>ED-27070</t>
  </si>
  <si>
    <t>LUMINÁRIA COMERCIAL COM DIFUSOR DE SOBREPOR COMPLETA, PARA QUATRO (4) LÂMPADAS TUBULARES LED 4X9W-ØT8, TEMPERATURA DA COR 6500K, FORNECIMENTO E INSTALAÇÃO, INCLUSIVE BASE E LÂMPADA</t>
  </si>
  <si>
    <t>ED-27071</t>
  </si>
  <si>
    <t>LUMINÁRIA COMERCIAL COM DIFUSOR DE EMBUTIR, PARA DUAS (2) LÂMPADAS TUBULARES LED 2X9W-ØT8, FORNECIMENTO E INSTALAÇÃO, EXCLUSIVE BASE E LÂMPADA</t>
  </si>
  <si>
    <t>ED-27072</t>
  </si>
  <si>
    <t>LUMINÁRIA COMERCIAL COM DIFUSOR DE EMBUTIR COMPLETA, PARA DUAS (2) LÂMPADAS TUBULARES LED 2X9W-ØT8, TEMPERATURA DA COR 6500K, FORNECIMENTO E INSTALAÇÃO, INCLUSIVE BASE E LÂMPADA</t>
  </si>
  <si>
    <t>ED-27073</t>
  </si>
  <si>
    <t>LUMINÁRIA COMERCIAL COM DIFUSOR DE EMBUTIR, PARA DUAS (2) LÂMPADAS TUBULARES LED 2X18W-ØT8, FORNECIMENTO E INSTALAÇÃO, EXCLUSIVE BASE E LÂMPADA</t>
  </si>
  <si>
    <t>ED-27074</t>
  </si>
  <si>
    <t>LUMINÁRIA COMERCIAL COM DIFUSOR DE EMBUTIR COMPLETA, PARA DUAS (2) LÂMPADAS TUBULARES LED 2X18W-ØT8, TEMPERATURA DA COR 6500K, FORNECIMENTO E INSTALAÇÃO, INCLUSIVE BASE E LÂMPADA</t>
  </si>
  <si>
    <t>ED-27075</t>
  </si>
  <si>
    <t>LUMINÁRIA COMERCIAL COM DIFUSOR DE EMBUTIR, PARA QUATRO (4) LÂMPADAS TUBULARES LED 4X9W-ØT8, FORNECIMENTO E INSTALAÇÃO, EXCLUSIVE BASE E LÂMPADA</t>
  </si>
  <si>
    <t>ED-27076</t>
  </si>
  <si>
    <t>LUMINÁRIA COMERCIAL COM DIFUSOR DE EMBUTIR COMPLETA, PARA QUATRO (4) LÂMPADAS TUBULARES LED 4X9W-ØT8, TEMPERATURA DA COR 6500K, FORNECIMENTO E INSTALAÇÃO, INCLUSIVE BASE E LÂMPADA</t>
  </si>
  <si>
    <t>ED-27077</t>
  </si>
  <si>
    <t>LUMINÁRIA COMERCIAL COM ALETAS DE EMBUTIR, PARA QUATRO (4) LÂMPADAS TUBULARES LED 4X9W-ØT8, FORNECIMENTO E INSTALAÇÃO, EXCLUSIVE BASE E LÂMPADA</t>
  </si>
  <si>
    <t>ED-27078</t>
  </si>
  <si>
    <t>LUMINÁRIA COMERCIAL COM ALETAS DE EMBUTIR COMPLETA, PARA QUATRO (4) LÂMPADAS TUBULARES LED 4X9W-ØT8, TEMPERATURA DA COR 6500K, FORNECIMENTO E INSTALAÇÃO, INCLUSIVE BASE E LÂMPADA</t>
  </si>
  <si>
    <t>ED-27079</t>
  </si>
  <si>
    <t>LUMINÁRIA COMERCIAL COM ALETAS DE EMBUTIR, PARA DUAS (2) LÂMPADAS TUBULARES LED 2X9W-ØT8, FORNECIMENTO E INSTALAÇÃO, EXCLUSIVE BASE E LÂMPADA</t>
  </si>
  <si>
    <t>ED-27080</t>
  </si>
  <si>
    <t>LUMINÁRIA COMERCIAL COM ALETAS DE EMBUTIR COMPLETA, PARA DUAS (2) LÂMPADAS TUBULARES LED 2X9W-ØT8, TEMPERATURA DA COR 6500K, FORNECIMENTO E INSTALAÇÃO, INCLUSIVE BASE E LÂMPADA</t>
  </si>
  <si>
    <t>ED-27081</t>
  </si>
  <si>
    <t>LUMINÁRIA COMERCIAL COM ALETAS DE EMBUTIR, PARA DUAS (2) LÂMPADAS TUBULARES LED 2X18W-ØT8, FORNECIMENTO E INSTALAÇÃO, EXCLUSIVE BASE E LÂMPADA</t>
  </si>
  <si>
    <t>ED-27082</t>
  </si>
  <si>
    <t>LUMINÁRIA COMERCIAL COM ALETAS DE EMBUTIR COMPLETA, PARA DUAS (2) LÂMPADAS TUBULARES LED 2X18W-ØT8, TEMPERATURA DA COR 6500K, FORNECIMENTO E INSTALAÇÃO, INCLUSIVE BASE E LÂMPADA</t>
  </si>
  <si>
    <t>ED-27083</t>
  </si>
  <si>
    <t>LUMINÁRIA COMERCIAL COM ALETAS DE EMBUTIR, PARA QUATRO (4) LÂMPADAS TUBULARES LED 4X18W-ØT8, FORNECIMENTO E INSTALAÇÃO, EXCLUSIVE BASE E LÂMPADA</t>
  </si>
  <si>
    <t>ED-27084</t>
  </si>
  <si>
    <t>LUMINÁRIA COMERCIAL COM ALETAS DE EMBUTIR COMPLETA, PARA QUATRO (4) LÂMPADAS TUBULARES LED 4X18W-ØT8, TEMPERATURA DA COR 6500K, FORNECIMENTO E INSTALAÇÃO, INCLUSIVE BASE E LÂMPADA</t>
  </si>
  <si>
    <t>ED-27085</t>
  </si>
  <si>
    <t>LUMINÁRIA COMERCIAL COM ALETAS DE SOBREPOR, PARA DUAS (2) LÂMPADAS TUBULARES LED 2X9W-ØT8, FORNECIMENTO E INSTALAÇÃO, EXCLUSIVE BASE E LÂMPADA</t>
  </si>
  <si>
    <t>ED-27086</t>
  </si>
  <si>
    <t>LUMINÁRIA COMERCIAL COM ALETAS DE SOBREPOR COMPLETA, PARA DUAS (2) LÂMPADAS TUBULARES LED 2X9W-ØT8, TEMPERATURA DA COR 6500K, FORNECIMENTO E INSTALAÇÃO, INCLUSIVE BASE E LÂMPADA</t>
  </si>
  <si>
    <t>ED-27087</t>
  </si>
  <si>
    <t>LUMINÁRIA COMERCIAL COM ALETAS DE SOBREPOR, PARA QUATRO (4) LÂMPADAS TUBULARES LED 4X9W-ØT8, FORNECIMENTO E INSTALAÇÃO, EXCLUSIVE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</si>
  <si>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</si>
  <si>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</si>
  <si>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</si>
  <si>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</si>
  <si>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ED-27090</t>
  </si>
  <si>
    <t>LUMINÁRIA COMERCIAL COM ALETAS DE SOBREPOR COMPLETA, PARA DUAS (2) LÂMPADAS TUBULARES LED 2X18W-ØT8, TEMPERATURA DA COR 6500K, FORNECIMENTO E INSTALAÇÃO, INCLUSIVE BASE E LÂMPADA</t>
  </si>
  <si>
    <t>ED-27091</t>
  </si>
  <si>
    <t>LUMINÁRIA COMERCIAL COM ALETAS DE SOBREPOR, PARA QUATRO (4) LÂMPADAS TUBULARES LED 4X18W-ØT8, FORNECIMENTO E INSTALAÇÃO, EXCLUSIVE BASE E LÂMPADA</t>
  </si>
  <si>
    <t>ED-27092</t>
  </si>
  <si>
    <t>LUMINÁRIA COMERCIAL COM ALETAS DE SOBREPOR COMPLETA, PARA QUATRO (4) LÂMPADAS TUBULARES LED 4X18W-ØT8, TEMPERATURA DA COR 6500K, FORNECIMENTO E INSTALAÇÃO, INCLUSIVE BASE E LÂMPADA</t>
  </si>
  <si>
    <t>ED-27189</t>
  </si>
  <si>
    <t>ED-27547</t>
  </si>
  <si>
    <t>DOBRADIÇA DE FERRO, MEDIDAS (5/8"X3/4"), TIPO PINO GONZO NÚMERO 1, INCLUSIVE INSTALAÇÃO, EXCLUSIVE PINTURA DE ACABAMENTO</t>
  </si>
  <si>
    <t>ED-27548</t>
  </si>
  <si>
    <t>DOBRADIÇA DE FERRO, MEDIDAS (3/4"X 1"), TIPO PINO GONZO NÚMERO 2, INCLUSIVE INSTALAÇÃO, EXCLUSIVE PINTURA DE ACABAMENTO</t>
  </si>
  <si>
    <t>ED-27549</t>
  </si>
  <si>
    <t>FECHADURA TIPO TUBULAR, EM DIVISÓRIA, COM MAÇANETA E ACABAMENTO EM ZAMAC, INCLUSIVE ACESSÓRIOS PARA FIXAÇÃO E DUAS (2) CHAVES</t>
  </si>
  <si>
    <t>ED-4155</t>
  </si>
  <si>
    <t>DUTO CORRUGADO EM PEAD (POLIETILENO DE ALTA DENSIDADE), PARA PROTEÇÃO DE CABOS SUBTERRÂNEOS DN 30 MM (1.1/4")</t>
  </si>
  <si>
    <t>U</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</si>
  <si>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</si>
  <si>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</si>
  <si>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</si>
  <si>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</si>
  <si>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</si>
  <si>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</si>
  <si>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</si>
  <si>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</si>
  <si>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ED-48151</t>
  </si>
  <si>
    <t>ED-48152</t>
  </si>
  <si>
    <t>ED-48155</t>
  </si>
  <si>
    <t>DISPENSER PARA GEL/ÁLCOOL COM RESERVATORIO 800 ML</t>
  </si>
  <si>
    <t>ED-48156</t>
  </si>
  <si>
    <t>ASSENTO BRANCO PARA VASO</t>
  </si>
  <si>
    <t>ED-48157</t>
  </si>
  <si>
    <t>ASSENTO PARA VASO PNE (NBR 9050)</t>
  </si>
  <si>
    <t>ED-48158</t>
  </si>
  <si>
    <t>BANCO ARTICULADO EM AÇO INOX COM CANTOS ARREDONDADOS, PROFUNDIDADE MÍNIMA DE 0,45 M E COMPRIMENTO MÍNIMO DE 0,70 M, CONFORME NBR 9050</t>
  </si>
  <si>
    <t>ED-48159</t>
  </si>
  <si>
    <t>BANCO ARTICULADO EM FÓRMICA COM CANTOS ARREDONDADOS E SUPERFÍCIE ANTIDERRAPANTE IMPERMEÁVEL, PROFUNDIDADE MÍNIMA DE 0,45 M E COMPRIMENTO MÍNIMO DE 0,70 M, PARA ESFORÇO DE 1,5 KN CONFORME NBR 9050</t>
  </si>
  <si>
    <t>ED-48160</t>
  </si>
  <si>
    <t>BARRA DE APOIO EM AÇO INOX POLIDO RETA, DN 1.1/4" (31,75MM), PARA ACESSIBILIDADE (PMR/PCR), COMPRIMENTO 80CM,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</si>
  <si>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</si>
  <si>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</si>
  <si>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</si>
  <si>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</si>
  <si>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</si>
  <si>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</si>
  <si>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</si>
  <si>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</si>
  <si>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ED-48165</t>
  </si>
  <si>
    <t>BARRA DE APOIO EM AÇO INOX POLIDO EM "L", DN 1.1/4" (31,75MM), PARA ACESSIBILIDADE (PMR/PCR), COMPRIMENTO 140CM,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</si>
  <si>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</si>
  <si>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</si>
  <si>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</si>
  <si>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</si>
  <si>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ED-48169</t>
  </si>
  <si>
    <t>BEBEDOURO GEMINADO MG-F 80 INOX</t>
  </si>
  <si>
    <t>ED-48170</t>
  </si>
  <si>
    <t>BEBEDOURO MF-F PINTADO</t>
  </si>
  <si>
    <t>ED-48171</t>
  </si>
  <si>
    <t>BEBEDOURO MG-F INFANTIL INOX</t>
  </si>
  <si>
    <t>ED-48172</t>
  </si>
  <si>
    <t>BEBEDOURO MG-F INFANTIL PINTADO</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</si>
  <si>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</si>
  <si>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</si>
  <si>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</si>
  <si>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</si>
  <si>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</si>
  <si>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</si>
  <si>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ED-48179</t>
  </si>
  <si>
    <t>PAPELEIRA DE LOUÇA COM ROLETE, NA COR BRANCA, ASSENTAMENTO COM ARGAMASSA INDUSTRIALIZADA, INCLUSIVE REJUNTAMENTO E FORNECIMENTO</t>
  </si>
  <si>
    <t>ED-48180</t>
  </si>
  <si>
    <t>DISPENSER EM AÇO INOX PARA PAPEL TOALHA 2 OU 3 FOLHAS</t>
  </si>
  <si>
    <t>ED-48181</t>
  </si>
  <si>
    <t>PAPELEIRA METÁLICA CROMADA, INCLUSIVE FIXAÇÃO</t>
  </si>
  <si>
    <t>ED-48182</t>
  </si>
  <si>
    <t>DISPENSER EM PLÁSTICO PARA PAPEL TOALHA 2 OU 3 FOLHAS</t>
  </si>
  <si>
    <t>ED-48183</t>
  </si>
  <si>
    <t>ED-48184</t>
  </si>
  <si>
    <t>SABONETEIRA EM AÇO INOX TIPO DISPENSER PARA SABONETE LIQUIDO COM RESERVATORIO 800 ML</t>
  </si>
  <si>
    <t>ED-48185</t>
  </si>
  <si>
    <t>MEIA SABONETEIRA DE LOUÇA, NA COR BRANCA, ASSENTAMENTO COM ARGAMASSA INDUSTRIALIZADA, INCLUSIVE REJUNTAMENTO E FORNECIMENTO</t>
  </si>
  <si>
    <t>ED-48186</t>
  </si>
  <si>
    <t>SABONETEIRA DE LOUÇA, NA COR BRANCA, ASSENTAMENTO COM ARGAMASSA INDUSTRIALIZADA, INCLUSIVE REJUNTAMENTO E FORNECIMENTO</t>
  </si>
  <si>
    <t>ED-48187</t>
  </si>
  <si>
    <t>SABONETEIRA METÁLICA CROMADA, TIPO CONCHA, DE SOBREPOR</t>
  </si>
  <si>
    <t>ED-48188</t>
  </si>
  <si>
    <t>SABONETEIRA PLASTICA TIPO DISPENSER PARA SABONETE LIQUIDO COM RESERVATORIO 800 ML</t>
  </si>
  <si>
    <t>ED-48189</t>
  </si>
  <si>
    <t>SABONETEIRA PLASTICA TIPO DISPENSER PARA SABONETE LIQUIDO COM RESERVATORIO 1500 ML</t>
  </si>
  <si>
    <t>ED-48191</t>
  </si>
  <si>
    <t>ALVENARIA DE VEDAÇÃO COM BLOCO DE CONCRETO, ESP. 9CM, PARA REVESTIMENTO, INCLUSIVE ARGAMASSA PARA ASSENTAMENTO</t>
  </si>
  <si>
    <t>ED-48192</t>
  </si>
  <si>
    <t>ALVENARIA DE VEDAÇÃO COM BLOCO DE CONCRETO, ESP. 14CM, PARA REVESTIMENTO,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</si>
  <si>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</si>
  <si>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</si>
  <si>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</si>
  <si>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</si>
  <si>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ED-48195</t>
  </si>
  <si>
    <t>ALVENARIA DE VEDAÇÃO COM BLOCO DE CONCRETO, ESP. 14CM, COM ACABAMENTO APARENTE, INCLUSIVE ARGAMASSA PARA ASSENTAMENTO</t>
  </si>
  <si>
    <t>ED-48196</t>
  </si>
  <si>
    <t>ALVENARIA DE VEDAÇÃO COM BLOCO DE CONCRETO, ESP. 19CM, COM ACABAMENTO APARENTE, INCLUSIVE ARGAMASSA PARA ASSENTAMENTO</t>
  </si>
  <si>
    <t>ED-48197</t>
  </si>
  <si>
    <t>ALVENARIA ESTRUTURAL COM BLOCO DE CONCRETO, ESP. 9CM, (FBK 4,5MPA), PARA REVESTIMENTO, INCLUSIVE ARGAMASSA PARA ASSENTAMENTO</t>
  </si>
  <si>
    <t>ED-48198</t>
  </si>
  <si>
    <t>ALVENARIA ESTRUTURAL COM BLOCO DE CONCRETO, ESP. 14CM, (FBK 4,5MPA), PARA REVESTIMENTO,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</si>
  <si>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</si>
  <si>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</si>
  <si>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</si>
  <si>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</si>
  <si>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ED-48201</t>
  </si>
  <si>
    <t>ALVENARIA ESTRUTURAL COM BLOCO DE CONCRETO, ESP. 14CM, (FBK 4,5MPA), COM ACABAMENTO APARENTE, INCLUSIVE ARGAMASSA PARA ASSENTAMENTO</t>
  </si>
  <si>
    <t>ED-48202</t>
  </si>
  <si>
    <t>ALVENARIA ESTRUTURAL COM BLOCO DE CONCRETO, ESP. 19CM, (FBK 4,5MPA), COM ACABAMENTO APARENTE, INCLUSIVE ARGAMASSA PARA ASSENTAMENTO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</si>
  <si>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</si>
  <si>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</si>
  <si>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</si>
  <si>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</si>
  <si>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</si>
  <si>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</si>
  <si>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ED-48206</t>
  </si>
  <si>
    <t>ED-48208</t>
  </si>
  <si>
    <t>ED-48209</t>
  </si>
  <si>
    <t>ED-48210</t>
  </si>
  <si>
    <t>ED-48211</t>
  </si>
  <si>
    <t>ED-48212</t>
  </si>
  <si>
    <t>ALVENARIA DE BLOCO DE CONCRETO CHEIO COM ARMAÇÃO, EM CONCRETO COM FCK 15MPA , ESP. 9CM, PARA REVESTIMENTO, INCLUSIVE ARGAMASSA PARA ASSENTAMENTO (DETALHE D - CADERNO SEDS)</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</si>
  <si>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</si>
  <si>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</si>
  <si>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</si>
  <si>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</si>
  <si>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</si>
  <si>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</si>
  <si>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</si>
  <si>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</si>
  <si>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</si>
  <si>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</si>
  <si>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</si>
  <si>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</si>
  <si>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</si>
  <si>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</si>
  <si>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</si>
  <si>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</si>
  <si>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ED-48221</t>
  </si>
  <si>
    <t>ALVENARIA DE VEDAÇÃO COM TIJOLO CERÂMICO LAMINADO, 18 FUROS, ESP. 5,5CM, COM ACABAMENTO APARENTE, INCLUSIVE ARGAMASSA PARA ASSENTAMENTO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</si>
  <si>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</si>
  <si>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</si>
  <si>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</si>
  <si>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</si>
  <si>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ED-48226</t>
  </si>
  <si>
    <t>ALVENARIA DE VEDAÇÃO COM TIJOLO MACIÇO REQUEIMADO, ESP. 5CM, PARA REVESTIMENTO, INCLUSIVE ARGAMASSA PARA ASSENTAMENTO</t>
  </si>
  <si>
    <t>ED-48227</t>
  </si>
  <si>
    <t>ALVENARIA DE VEDAÇÃO COM TIJOLO MACIÇO REQUEIMADO, ESP. 10CM, PARA REVESTIMENTO, INCLUSIVE ARGAMASSA PARA ASSENTAMENTO</t>
  </si>
  <si>
    <t>ED-48228</t>
  </si>
  <si>
    <t>ALVENARIA DE VEDAÇÃO COM TIJOLO MACIÇO REQUEIMADO, ESP. 20CM, PARA REVESTIMENTO, INCLUSIVE ARGAMASSA PARA ASSENTAMENTO</t>
  </si>
  <si>
    <t>ED-48229</t>
  </si>
  <si>
    <t>ALVENARIA DE VEDAÇÃO COM TIJOLO MACIÇO REQUEIMADO, ESP. 10CM, COM ACABAMENTO APARENTE, INCLUSIVE ARGAMASSA PARA ASSENTAMENTO</t>
  </si>
  <si>
    <t>ED-48230</t>
  </si>
  <si>
    <t>ALVENARIA DE VEDAÇÃO COM TIJOLO MACIÇO REQUEIMADO, ESP. 20CM, COM ACABAMENTO APARENTE, INCLUSIVE ARGAMASSA PARA ASSENTAMENTO</t>
  </si>
  <si>
    <t>ED-48231</t>
  </si>
  <si>
    <t>ALVENARIA DE VEDAÇÃO COM TIJOLO CERÂMICO FURADO, ESP. 9CM,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</si>
  <si>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</si>
  <si>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</si>
  <si>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</si>
  <si>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</si>
  <si>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ED-48234</t>
  </si>
  <si>
    <t>ED-48235</t>
  </si>
  <si>
    <t>ED-48236</t>
  </si>
  <si>
    <t>ED-48243</t>
  </si>
  <si>
    <t>ED-48245</t>
  </si>
  <si>
    <t>MONTAGEM E DESMONTAGEM DE ANDAIME METÁLICO PARA FACHADA COM PISO METÁLICO, INCLUSIVE RODAPÉ/GUARDA-CORPO EM MADEIRA, EXCLUSIVE FORNECIMENTO DO ANDAIME</t>
  </si>
  <si>
    <t>ED-48246</t>
  </si>
  <si>
    <t>MONTAGEM E DESMONTAGEM DE ANDAIME METÁLICO PARA FACHADA COM PISO METÁLICO, EXCLUSIVE FORNECIMENTO DO ANDAIME E RODAPÉ/GUARDA-CORPO EM MADEIRA</t>
  </si>
  <si>
    <t>ED-48248</t>
  </si>
  <si>
    <t>ED-48249</t>
  </si>
  <si>
    <t>ED-48252</t>
  </si>
  <si>
    <t>PRESSOSTATO PARA COMPRESSOR DE 80 A 125 PSI</t>
  </si>
  <si>
    <t>ED-48253</t>
  </si>
  <si>
    <t>PRESSOSTATO PARA COMPRESSOR DE 125 A 175 PSI</t>
  </si>
  <si>
    <t>ED-48254</t>
  </si>
  <si>
    <t>FILTRO TIPO "Y" EM BRONZE, DIÂMETRO DE 1/2" NPT</t>
  </si>
  <si>
    <t>ED-48255</t>
  </si>
  <si>
    <t>FILTRO TIPO "Y" EM BRONZE, DIÂMETRO DE 3/4" NPT</t>
  </si>
  <si>
    <t>ED-48256</t>
  </si>
  <si>
    <t>FILTRO TIPO "Y" EM BRONZE, DIÂMETRO DE 1" NPT</t>
  </si>
  <si>
    <t>ED-48257</t>
  </si>
  <si>
    <t>FILTRO TIPO "Y" EM BRONZE, DIÂMETRO DE 1 1/4" NPT</t>
  </si>
  <si>
    <t>ED-48258</t>
  </si>
  <si>
    <t>FILTRO TIPO "Y" EM BRONZE, DIÂMETRO DE 1 1/2" NPT</t>
  </si>
  <si>
    <t>ED-48259</t>
  </si>
  <si>
    <t>FILTRO TIPO "Y" EM BRONZE, DIÂMETRO DE 2" NPT</t>
  </si>
  <si>
    <t>ED-48261</t>
  </si>
  <si>
    <t>ED-48262</t>
  </si>
  <si>
    <t>ED-48274</t>
  </si>
  <si>
    <t>VÁLVULA DE ESFERA EM LATÃO, DIÂMETRO DE 1/2" NPT</t>
  </si>
  <si>
    <t>ED-48275</t>
  </si>
  <si>
    <t>VÁLVULA DE ESFERA EM LATÃO, DIÂMETRO DE 3/4" NPT</t>
  </si>
  <si>
    <t>ED-48276</t>
  </si>
  <si>
    <t>VÁLVULA DE ESFERA EM LATÃO, DIÂMETRO DE 1" NPT</t>
  </si>
  <si>
    <t>ED-48277</t>
  </si>
  <si>
    <t>VÁLVULA DE ESFERA EM LATÃO, DIÂMETRO DE 1 1/4" NPT</t>
  </si>
  <si>
    <t>ED-48278</t>
  </si>
  <si>
    <t>VÁLVULA DE ESFERA EM LATÃO, DIÂMETRO DE 1 1/2" NPT</t>
  </si>
  <si>
    <t>ED-48279</t>
  </si>
  <si>
    <t>VÁLVULA DE ESFERA EM LATÃO, DIÂMETRO DE 2" NPT</t>
  </si>
  <si>
    <t>ED-48280</t>
  </si>
  <si>
    <t>VÁLVULA DE ESFERA EM LATÃO, DIÂMETRO DE 2 1/2" NPT</t>
  </si>
  <si>
    <t>ED-48281</t>
  </si>
  <si>
    <t>VÁLVULA DE RETENÇÃO EM LATÃO, DIÂMETRO DE 1/2" NPT</t>
  </si>
  <si>
    <t>ED-48282</t>
  </si>
  <si>
    <t>VÁLVULA DE RETENÇÃO EM LATÃO, DIÂMETRO DE 3/4" NPT</t>
  </si>
  <si>
    <t>ED-48283</t>
  </si>
  <si>
    <t>VÁLVULA DE RETENÇÃO EM LATÃO, DIÂMETRO DE 1" NPT</t>
  </si>
  <si>
    <t>ED-48284</t>
  </si>
  <si>
    <t>VÁLVULA DE RETENÇÃO EM LATÃO, DIÂMETRO DE 1 1/4" NPT</t>
  </si>
  <si>
    <t>ED-48285</t>
  </si>
  <si>
    <t>VÁLVULA DE RETENÇÃO EM LATÃO, DIÂMETRO DE 1 1/2" NPT</t>
  </si>
  <si>
    <t>ED-48286</t>
  </si>
  <si>
    <t>VÁLVULA DE RETENÇÃO EM LATÃO, DIÂMETRO DE 2" NPT</t>
  </si>
  <si>
    <t>ED-48287</t>
  </si>
  <si>
    <t>VÁLVULA DE RETENÇÃO EM LATÃO, DIÂMETRO DE 2 1/2" NPT</t>
  </si>
  <si>
    <t>ED-48295</t>
  </si>
  <si>
    <t>ED-48296</t>
  </si>
  <si>
    <t>ED-48297</t>
  </si>
  <si>
    <t>ED-48298</t>
  </si>
  <si>
    <t>ED-48301</t>
  </si>
  <si>
    <t>ARGAMASSA DE CAL HIDRATADA, TRAÇO 1:3 (CAL E AREIA), PREPARO MANUAL</t>
  </si>
  <si>
    <t>ED-48302</t>
  </si>
  <si>
    <t>ED-48303</t>
  </si>
  <si>
    <t>ED-48304</t>
  </si>
  <si>
    <t>ED-48305</t>
  </si>
  <si>
    <t>ED-48306</t>
  </si>
  <si>
    <t>ED-48307</t>
  </si>
  <si>
    <t>ED-48308</t>
  </si>
  <si>
    <t>ED-48309</t>
  </si>
  <si>
    <t>BANCADA EM CONCRETO L = 40 CM COM DRAMIX</t>
  </si>
  <si>
    <t>ED-48310</t>
  </si>
  <si>
    <t>CONCRETO MAGRO, TRAÇO 1:4:8, PREPARADO EM OBRA COM BETONEIRA, SEM FUNÇÃO ESTRUTURAL</t>
  </si>
  <si>
    <t>ED-48311</t>
  </si>
  <si>
    <t>CONCRETO MAGRO, TRAÇO 1:3:6, PREPARADO EM OBRA COM BETONEIRA, SEM FUNÇÃO ESTRUTURAL</t>
  </si>
  <si>
    <t>ED-48312</t>
  </si>
  <si>
    <t>ED-48313</t>
  </si>
  <si>
    <t>ED-48314</t>
  </si>
  <si>
    <t>ED-48315</t>
  </si>
  <si>
    <t>ED-48316</t>
  </si>
  <si>
    <t>ED-48317</t>
  </si>
  <si>
    <t>ED-48318</t>
  </si>
  <si>
    <t>ED-48319</t>
  </si>
  <si>
    <t>ED-48320</t>
  </si>
  <si>
    <t>ED-48321</t>
  </si>
  <si>
    <t>ED-48322</t>
  </si>
  <si>
    <t>LAJE SOBRE O SOLO, D = 8 CM, CONCRETO 1:3:6, CIMENTO, AREIA E BRITA</t>
  </si>
  <si>
    <t>ED-48323</t>
  </si>
  <si>
    <t>LAJE PRÉ-MOLDADA D = 8 CM, CONCRETO 1:2:4 COM ARMAÇÃO E FORMA RESINADA</t>
  </si>
  <si>
    <t>ED-48324</t>
  </si>
  <si>
    <t>ED-48326</t>
  </si>
  <si>
    <t>APLICAÇÃO DE PEDRA DE MÃO EM SAPATAS, ARRIMOS E TUBULÕES</t>
  </si>
  <si>
    <t>ED-48328</t>
  </si>
  <si>
    <t>ED-48329</t>
  </si>
  <si>
    <t>PINTURA ESMALTE EM POSTES OU TUBULAÇÕES 2 DEMÃO</t>
  </si>
  <si>
    <t>ED-48330</t>
  </si>
  <si>
    <t>PLACA DE CONCRETO ARMADO D = 8 CM, PRÉ MOLDADA</t>
  </si>
  <si>
    <t>ED-48331</t>
  </si>
  <si>
    <t>PLACA DE CONCRETO ARMADO D = 5 CM, PRÉ MOLDADA</t>
  </si>
  <si>
    <t>ED-48332</t>
  </si>
  <si>
    <t>PINGADEIRA COM DIMENSÃO (20X5)CM, MOLDADO "IN-LOCO", EM CONCRETO NÃO ESTRUTURAL, PREPARADO EM OBRA COM BETONEIRA, COM FCK 15MPA, INCLUSIVE LANÇAMENTO, ADENSAMENTO, ACABAMENTO E ARMAÇÃO</t>
  </si>
  <si>
    <t>ED-48333</t>
  </si>
  <si>
    <t>TAMPA DE CONCRETO PARA CAIXA DE INSPEÇÃO EM ALVENARIA E = 8 CM</t>
  </si>
  <si>
    <t>ED-48334</t>
  </si>
  <si>
    <t>TAMPA EM CONCRETO COM FCK 15MPA, MOLDADA IN LOCO, PARA CANALETA COM LARGURA 30CM, ESP. 8CM, INCLUSIVE ARMAÇÃO CA-50 DIÂMETRO (6,3MM)</t>
  </si>
  <si>
    <t>ED-48335</t>
  </si>
  <si>
    <t>ARGAMASSA COM VERMICULITA, PREPARO MANUAL</t>
  </si>
  <si>
    <t>ED-48336</t>
  </si>
  <si>
    <t>VIGA 0,10 A 0,20 M DE LARGURA, CONCRETO 1:2:4 COM ARMAÇÃO E FORMA RESINADA</t>
  </si>
  <si>
    <t>ED-48337</t>
  </si>
  <si>
    <t>BANCADA EM AÇO INOXIDÁVEL</t>
  </si>
  <si>
    <t>ED-48338</t>
  </si>
  <si>
    <t>BANCADA EM ARDÓSIA E = 3 CM, APOIADA EM ALVENARIA</t>
  </si>
  <si>
    <t>ED-48339</t>
  </si>
  <si>
    <t>BANCADA EM ARDÓSIA E = 3 CM, L = 55 CM, APOIADA EM CONSOLE DE METALON</t>
  </si>
  <si>
    <t>ED-48340</t>
  </si>
  <si>
    <t>BANCADA SIMPLES EM CONCRETO, APOIADA EM ALVENARIA</t>
  </si>
  <si>
    <t>ED-48341</t>
  </si>
  <si>
    <t>BANCADA EM CONCRETO, APOIADA EM CONSOLE DE METALON 20 X 30 MM</t>
  </si>
  <si>
    <t>ED-48342</t>
  </si>
  <si>
    <t>FURO DE BOJO EM BANCADA DE GRANITO/MÁRMORE, INCLUSIVE COLAGEM COM MASSA PLÁSTICA</t>
  </si>
  <si>
    <t>ED-48343</t>
  </si>
  <si>
    <t>BANCADA EM GRANITO CINZA ANDORINHA E = 3 CM, APOIADA EM CONSOLE DE METALON 20 X 30 MM</t>
  </si>
  <si>
    <t>ED-48344</t>
  </si>
  <si>
    <t>BANCADA EM GRANITO CINZA ANDORINHA E = 3 CM, APOIADA EM ALVENARIA</t>
  </si>
  <si>
    <t>ED-48345</t>
  </si>
  <si>
    <t>BANCADA EM MÁRMORE BRANCO E = 3 CM, APOIADA EM CONSOLE DE METALON 20 X 30 MM</t>
  </si>
  <si>
    <t>ED-48346</t>
  </si>
  <si>
    <t>BANCADA EM MÁRMORE BRANCO E = 3 CM, APOIADA EM ALVENARIA</t>
  </si>
  <si>
    <t>ED-48347</t>
  </si>
  <si>
    <t>RODABANCA/FRONTÃO PARA BANCADA EM GRANITO, COR CINZA ANDORINHA, ESP. 2CM, ALTURA DE 7CM, INCLUSIVE REJUNTAMENTO EM MASSA PLÁSTICA NA COR DA PEDRA</t>
  </si>
  <si>
    <t>ED-48348</t>
  </si>
  <si>
    <t>RODABANCA/FRONTÃO PARA BANCADA EM GRANITO, COR CINZA ANDORINHA, ESP. 2CM, ALTURA DE 10CM, INCLUSIVE REJUNTAMENTO EM MASSA PLÁSTICA NA COR DA PEDRA</t>
  </si>
  <si>
    <t>ED-48349</t>
  </si>
  <si>
    <t>RODABANCADA EM MÁRMORE BRANCO H = 7 CM, E = 2 CM</t>
  </si>
  <si>
    <t>ED-48350</t>
  </si>
  <si>
    <t>RODABANCADA EM MÁRMORE BRANCO H = 10 CM, E = 2 CM</t>
  </si>
  <si>
    <t>ED-48351</t>
  </si>
  <si>
    <t>TESTEIRA EM GRANITO CINZA ANDORINHA</t>
  </si>
  <si>
    <t>ED-48352</t>
  </si>
  <si>
    <t>TESTEIRA EM MÁRMORE BRANCO</t>
  </si>
  <si>
    <t>ED-48353</t>
  </si>
  <si>
    <t>BANCO INTERNO EM CONCRETO E ALVENARIA, ACABAMENTO EM VERNIZ, E = 8 CM, L = 40 CM</t>
  </si>
  <si>
    <t>ED-48354</t>
  </si>
  <si>
    <t>BANCO INTERNO EM CONCRETO APARENTE, ALTURA 45 CM, LARGURA 30 CM</t>
  </si>
  <si>
    <t>ED-48355</t>
  </si>
  <si>
    <t>BANCO EM GRANITO ANDORINHA POLIDO 52 X 30 CM</t>
  </si>
  <si>
    <t>ED-48359</t>
  </si>
  <si>
    <t>CONJUNTO DE MESA E BANCOS DE ARDÓSIA</t>
  </si>
  <si>
    <t>ED-48360</t>
  </si>
  <si>
    <t>CONJUNTO DE MESA E BANCOS DE CONCRETO PARA JOGOS (02 BANCOS EM ARCO COM D INTERNO = 130 CM E H = 43 CM E MESA COM D = 80 CM, E = 8 CM E H = 75 CM)</t>
  </si>
  <si>
    <t>ED-48361</t>
  </si>
  <si>
    <t>ANILHA (MARCADOR) PARA IDENTIFICAÇÃO DE CABOS (# 6 MM2) - 500 UN</t>
  </si>
  <si>
    <t>ED-48362</t>
  </si>
  <si>
    <t>ANILHA (MARCADOR) PARA IDENTIFICAÇÃO DE CABOS (# 16 MM2) - 500 UN</t>
  </si>
  <si>
    <t>ED-48363</t>
  </si>
  <si>
    <t>CABO COAXIAL RG-59-75 OHMS</t>
  </si>
  <si>
    <t>ED-48364</t>
  </si>
  <si>
    <t>CABO COAXIAL RG-59, IMPEDÂNCIA 75 OHM, CONDUTOR EM FIO DE COBRE NU, BLINDAGEM TRANÇA FORMADA POR FIOS DE COBRE MALHA 90%</t>
  </si>
  <si>
    <t>ED-48365</t>
  </si>
  <si>
    <t>CABO UTP 4 PARES CATEGORIA 6 COM REVESTIMENTO EXTERNO NÃO PROPAGANTE A CHAMA</t>
  </si>
  <si>
    <t>ED-48367</t>
  </si>
  <si>
    <t>CERTIFICAÇÃO DE GARANTIA DE TRANSMISSÃO DE CABOS LÓGICOS - CATEGORIA 5E</t>
  </si>
  <si>
    <t>ED-48368</t>
  </si>
  <si>
    <t>CERTIFICAÇÃO DE GARANTIA DE TRANSMISSÃO DE CABOS LÓGICOS CAT. 5/6</t>
  </si>
  <si>
    <t>ED-48371</t>
  </si>
  <si>
    <t>ESTABILIZADOR 127V, 60HZ - 5,0KVA</t>
  </si>
  <si>
    <t>ED-48372</t>
  </si>
  <si>
    <t>ED-48373</t>
  </si>
  <si>
    <t>PATCH PANEL 24 POSIÇÕES, CATEGORIA COM GUIA TRASEIRO</t>
  </si>
  <si>
    <t>ED-48374</t>
  </si>
  <si>
    <t>PATCH PANEL 48 POSIÇÕES, CATEGORIA COM GUIA TRASEIRO</t>
  </si>
  <si>
    <t>ED-48375</t>
  </si>
  <si>
    <t>RÉGUA COM 8 TOMADAS (2P+T), PARA FIXAÇÃO NO RACK DE 19" (1U)</t>
  </si>
  <si>
    <t>ED-48376</t>
  </si>
  <si>
    <t>GAVETA DE VENTILAÇÃO COM 4 VENTILADORES PARA RACK 19"</t>
  </si>
  <si>
    <t>ED-48377</t>
  </si>
  <si>
    <t>ORGANIZADOR DE CABOS DE 1U PARA RACK 19"</t>
  </si>
  <si>
    <t>ED-48378</t>
  </si>
  <si>
    <t>TAMPA CEGA DE 1U PARA RACK 19"</t>
  </si>
  <si>
    <t>ED-48383</t>
  </si>
  <si>
    <t>TOMADA PARA LÓGICA COM CAIXA SISTEMA "X", APARENTE</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</si>
  <si>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</si>
  <si>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</si>
  <si>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</si>
  <si>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</si>
  <si>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</si>
  <si>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</si>
  <si>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ED-48387</t>
  </si>
  <si>
    <t>CINTA DE AMARRAÇÃO DE ALVENARIA COM BLOCO DE CONCRETO ESTRUTURAL, CANALETA TIPO "U", ESP. 9CM, (FBK 4,5MPA), PARA REVESTIMENTO,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</si>
  <si>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</si>
  <si>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</si>
  <si>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</si>
  <si>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</si>
  <si>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</si>
  <si>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</si>
  <si>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</si>
  <si>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</si>
  <si>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</si>
  <si>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</si>
  <si>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</si>
  <si>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</si>
  <si>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ED-48394</t>
  </si>
  <si>
    <t>CINTA DE AMARRAÇÃO DE ALVENARIA COM BLOCO DE CONCRETO ESTRUTURAL, CANALETA TIPO "J", ESP. 14CM, (FBK 4,5MPA), COM ACABAMENTO APARENTE, INCLUSIVE ARGAMASSA PARA ASSENTAMENTO, EXCLUSIVE GRAUTE E ARMAÇÃO</t>
  </si>
  <si>
    <t>ED-48397</t>
  </si>
  <si>
    <t>ENCUNHAMENTO DE ALVENARIA DE VEDAÇÃO COM ESPUMA DE POLIURETANO EXPANSIVA</t>
  </si>
  <si>
    <t>ED-48400</t>
  </si>
  <si>
    <t>ED-48401</t>
  </si>
  <si>
    <t>ED-48402</t>
  </si>
  <si>
    <t>ED-48403</t>
  </si>
  <si>
    <t>ED-48404</t>
  </si>
  <si>
    <t>ED-48405</t>
  </si>
  <si>
    <t>ED-48406</t>
  </si>
  <si>
    <t>ED-48407</t>
  </si>
  <si>
    <t>ED-48408</t>
  </si>
  <si>
    <t>ED-48413</t>
  </si>
  <si>
    <t>ED-48415</t>
  </si>
  <si>
    <t>ED-48416</t>
  </si>
  <si>
    <t>ED-48417</t>
  </si>
  <si>
    <t>ED-48418</t>
  </si>
  <si>
    <t>ED-48419</t>
  </si>
  <si>
    <t>ED-48420</t>
  </si>
  <si>
    <t>ED-48421</t>
  </si>
  <si>
    <t>ED-48423</t>
  </si>
  <si>
    <t>ED-48424</t>
  </si>
  <si>
    <t>ED-48425</t>
  </si>
  <si>
    <t>ED-48426</t>
  </si>
  <si>
    <t>ED-48427</t>
  </si>
  <si>
    <t>ED-48428</t>
  </si>
  <si>
    <t>COBERTURA EM TELHA METÁLICA GALVANIZADA TRAPEZOIDAL,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</si>
  <si>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</si>
  <si>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</si>
  <si>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ED-48431</t>
  </si>
  <si>
    <t>ED-48432</t>
  </si>
  <si>
    <t>ED-48434</t>
  </si>
  <si>
    <t>ED-48435</t>
  </si>
  <si>
    <t>ED-48436</t>
  </si>
  <si>
    <t>ED-48437</t>
  </si>
  <si>
    <t>ED-48438</t>
  </si>
  <si>
    <t>ED-48439</t>
  </si>
  <si>
    <t>ED-48440</t>
  </si>
  <si>
    <t>ED-48441</t>
  </si>
  <si>
    <t>ED-48442</t>
  </si>
  <si>
    <t>ED-48443</t>
  </si>
  <si>
    <t>ED-48444</t>
  </si>
  <si>
    <t>ED-48445</t>
  </si>
  <si>
    <t>ED-48446</t>
  </si>
  <si>
    <t>ED-48449</t>
  </si>
  <si>
    <t>ED-48452</t>
  </si>
  <si>
    <t>ED-48453</t>
  </si>
  <si>
    <t>ED-48454</t>
  </si>
  <si>
    <t>ED-48455</t>
  </si>
  <si>
    <t>ED-48457</t>
  </si>
  <si>
    <t>ED-48458</t>
  </si>
  <si>
    <t>ED-48459</t>
  </si>
  <si>
    <t>ED-48460</t>
  </si>
  <si>
    <t>ED-48463</t>
  </si>
  <si>
    <t>ED-48464</t>
  </si>
  <si>
    <t>ED-48465</t>
  </si>
  <si>
    <t>ED-48466</t>
  </si>
  <si>
    <t>ED-48467</t>
  </si>
  <si>
    <t>ED-48468</t>
  </si>
  <si>
    <t>ED-48469</t>
  </si>
  <si>
    <t>ED-48470</t>
  </si>
  <si>
    <t>ED-48471</t>
  </si>
  <si>
    <t>ED-48472</t>
  </si>
  <si>
    <t>ED-48473</t>
  </si>
  <si>
    <t>ED-48474</t>
  </si>
  <si>
    <t>ED-48475</t>
  </si>
  <si>
    <t>ED-48476</t>
  </si>
  <si>
    <t>ED-48478</t>
  </si>
  <si>
    <t>ED-48479</t>
  </si>
  <si>
    <t>ED-48480</t>
  </si>
  <si>
    <t>ED-48481</t>
  </si>
  <si>
    <t>ED-48482</t>
  </si>
  <si>
    <t>ED-48483</t>
  </si>
  <si>
    <t>ED-48484</t>
  </si>
  <si>
    <t>ED-48485</t>
  </si>
  <si>
    <t>ED-48486</t>
  </si>
  <si>
    <t>ED-48487</t>
  </si>
  <si>
    <t>ED-48488</t>
  </si>
  <si>
    <t>ED-48489</t>
  </si>
  <si>
    <t>ED-48490</t>
  </si>
  <si>
    <t>ED-48491</t>
  </si>
  <si>
    <t>ED-48492</t>
  </si>
  <si>
    <t>ED-48493</t>
  </si>
  <si>
    <t>ED-48495</t>
  </si>
  <si>
    <t>ED-48496</t>
  </si>
  <si>
    <t>ED-48497</t>
  </si>
  <si>
    <t>ED-48498</t>
  </si>
  <si>
    <t>ED-48499</t>
  </si>
  <si>
    <t>ED-48500</t>
  </si>
  <si>
    <t>ED-48501</t>
  </si>
  <si>
    <t>ED-48502</t>
  </si>
  <si>
    <t>ED-48503</t>
  </si>
  <si>
    <t>ED-48504</t>
  </si>
  <si>
    <t>ED-48505</t>
  </si>
  <si>
    <t>ED-48506</t>
  </si>
  <si>
    <t>ED-48507</t>
  </si>
  <si>
    <t>ED-48508</t>
  </si>
  <si>
    <t>ED-48509</t>
  </si>
  <si>
    <t>ED-48510</t>
  </si>
  <si>
    <t>ED-48512</t>
  </si>
  <si>
    <t>ED-48514</t>
  </si>
  <si>
    <t>ED-48515</t>
  </si>
  <si>
    <t>ED-48516</t>
  </si>
  <si>
    <t>ED-48531</t>
  </si>
  <si>
    <t>ED-48532</t>
  </si>
  <si>
    <t>ED-48533</t>
  </si>
  <si>
    <t>ED-48534</t>
  </si>
  <si>
    <t>ED-48535</t>
  </si>
  <si>
    <t>ED-48536</t>
  </si>
  <si>
    <t>ED-48537</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</si>
  <si>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</si>
  <si>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</si>
  <si>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</si>
  <si>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</si>
  <si>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</si>
  <si>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</si>
  <si>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</si>
  <si>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</si>
  <si>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</si>
  <si>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</si>
  <si>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</si>
  <si>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</si>
  <si>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</si>
  <si>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</si>
  <si>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</si>
  <si>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</si>
  <si>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</si>
  <si>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</si>
  <si>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</si>
  <si>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</si>
  <si>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</si>
  <si>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</si>
  <si>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</si>
  <si>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</si>
  <si>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ED-48551</t>
  </si>
  <si>
    <t>BOCA DE LOBO DUPLA (TIPO B - CONCRETO), QUADRO, GRELHA E CANTONEIRA, INCLUSIVE ESCAVAÇÃO, REATERRO E BOTA-FORA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</si>
  <si>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</si>
  <si>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</si>
  <si>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</si>
  <si>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</si>
  <si>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</si>
  <si>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</si>
  <si>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</si>
  <si>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</si>
  <si>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</si>
  <si>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</si>
  <si>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ED-48568</t>
  </si>
  <si>
    <t>CHAMINÉ DE POÇO DE VISITA TIPO "A", EM ALVENARIA COM DEGRAUS DE AÇO CA-50</t>
  </si>
  <si>
    <t>ED-48569</t>
  </si>
  <si>
    <t>CHAMINÉ DE POÇO DE VISITA TIPO "B", EM ANEL DE CONCRETO CA-1 COM DEGRAUS DE AÇO CA-50</t>
  </si>
  <si>
    <t>ED-48571</t>
  </si>
  <si>
    <t>CAIXAS DE CAPTAÇÃO E DRENAGEM TIPO A D = 500 MM</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</si>
  <si>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</si>
  <si>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</si>
  <si>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</si>
  <si>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</si>
  <si>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</si>
  <si>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</si>
  <si>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</si>
  <si>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</si>
  <si>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</si>
  <si>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</si>
  <si>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ED-48577</t>
  </si>
  <si>
    <t>CAIXAS DE CAPTAÇÃO E DRENAGEM TIPO C D = 500 MM</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</si>
  <si>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</si>
  <si>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</si>
  <si>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</si>
  <si>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</si>
  <si>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</si>
  <si>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</si>
  <si>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</si>
  <si>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</si>
  <si>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</si>
  <si>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</si>
  <si>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</si>
  <si>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</si>
  <si>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ED-48586</t>
  </si>
  <si>
    <t>CAIXA DE AREIA 50 X 60 X 70 CM</t>
  </si>
  <si>
    <t>ED-48587</t>
  </si>
  <si>
    <t>CAIXA DE AREIA 100 X 100 X 100 CM</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</si>
  <si>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</si>
  <si>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</si>
  <si>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</si>
  <si>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</si>
  <si>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</si>
  <si>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</si>
  <si>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</si>
  <si>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</si>
  <si>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</si>
  <si>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</si>
  <si>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</si>
  <si>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</si>
  <si>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</si>
  <si>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</si>
  <si>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</si>
  <si>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</si>
  <si>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</si>
  <si>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</si>
  <si>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</si>
  <si>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</si>
  <si>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</si>
  <si>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</si>
  <si>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</si>
  <si>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</si>
  <si>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</si>
  <si>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</si>
  <si>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</si>
  <si>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</si>
  <si>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</si>
  <si>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</si>
  <si>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</si>
  <si>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</si>
  <si>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</si>
  <si>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</si>
  <si>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</si>
  <si>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</si>
  <si>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</si>
  <si>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</si>
  <si>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</si>
  <si>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</si>
  <si>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</si>
  <si>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</si>
  <si>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</si>
  <si>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</si>
  <si>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</si>
  <si>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</si>
  <si>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</si>
  <si>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</si>
  <si>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</si>
  <si>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</si>
  <si>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</si>
  <si>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</si>
  <si>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</si>
  <si>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</si>
  <si>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</si>
  <si>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</si>
  <si>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</si>
  <si>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</si>
  <si>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</si>
  <si>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</si>
  <si>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</si>
  <si>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</si>
  <si>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</si>
  <si>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</si>
  <si>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</si>
  <si>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</si>
  <si>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</si>
  <si>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</si>
  <si>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</si>
  <si>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</si>
  <si>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</si>
  <si>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</si>
  <si>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</si>
  <si>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</si>
  <si>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</si>
  <si>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</si>
  <si>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</si>
  <si>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</si>
  <si>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</si>
  <si>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</si>
  <si>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</si>
  <si>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</si>
  <si>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</si>
  <si>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</si>
  <si>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</si>
  <si>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</si>
  <si>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</si>
  <si>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</si>
  <si>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</si>
  <si>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</si>
  <si>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</si>
  <si>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</si>
  <si>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</si>
  <si>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</si>
  <si>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</si>
  <si>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</si>
  <si>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</si>
  <si>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</si>
  <si>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</si>
  <si>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</si>
  <si>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</si>
  <si>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</si>
  <si>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</si>
  <si>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</si>
  <si>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</si>
  <si>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</si>
  <si>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</si>
  <si>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</si>
  <si>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</si>
  <si>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</si>
  <si>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</si>
  <si>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</si>
  <si>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</si>
  <si>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</si>
  <si>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</si>
  <si>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</si>
  <si>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</si>
  <si>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</si>
  <si>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</si>
  <si>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</si>
  <si>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</si>
  <si>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</si>
  <si>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</si>
  <si>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</si>
  <si>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</si>
  <si>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</si>
  <si>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</si>
  <si>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</si>
  <si>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</si>
  <si>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</si>
  <si>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</si>
  <si>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</si>
  <si>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</si>
  <si>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</si>
  <si>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</si>
  <si>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</si>
  <si>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</si>
  <si>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</si>
  <si>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ED-48664</t>
  </si>
  <si>
    <t>GUIA DE MEIO-FIO (10X15X22)CM E SARJETA (30X10)CM COM INCLINAÇÃO DE 10%, EM CONCRETO COM FCK 15MPA, MOLDADA IN-LOCO, FORMA EM MADEIRA, INCLUSIVE ESCAVAÇÃO, APILOAMENTO E TRANSPORTE COM RETIRADA DO MATERIAL ESCAVADO (EM CAÇAMBA)</t>
  </si>
  <si>
    <t>ED-48666</t>
  </si>
  <si>
    <t>TAMPÃO CIRCULAR EM FERRO FUNDIDO PARA POÇO DE VISITA, ARTICULADO COM DIÂMETRO DE 60CM, CLASSE 400, INCLUSIVE ASSENTAMENTO, EXCLUSIVE POÇO DE VISITA</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</si>
  <si>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</si>
  <si>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</si>
  <si>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</si>
  <si>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</si>
  <si>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</si>
  <si>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</si>
  <si>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</si>
  <si>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</si>
  <si>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</si>
  <si>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</si>
  <si>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</si>
  <si>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</si>
  <si>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</si>
  <si>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</si>
  <si>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</si>
  <si>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</si>
  <si>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</si>
  <si>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</si>
  <si>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</si>
  <si>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</si>
  <si>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</si>
  <si>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</si>
  <si>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</si>
  <si>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</si>
  <si>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</si>
  <si>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</si>
  <si>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</si>
  <si>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</si>
  <si>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</si>
  <si>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</si>
  <si>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</si>
  <si>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</si>
  <si>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ED-48687</t>
  </si>
  <si>
    <t>ED-48690</t>
  </si>
  <si>
    <t>FORNECIMENTO E ASSENTAMENTO DE TUBO PVC RÍGIDO CORRUGADO, PERFURADO, DN 160 MM (6"), PARA DRENAGEM</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</si>
  <si>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</si>
  <si>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</si>
  <si>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</si>
  <si>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</si>
  <si>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</si>
  <si>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</si>
  <si>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</si>
  <si>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</si>
  <si>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</si>
  <si>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</si>
  <si>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</si>
  <si>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</si>
  <si>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ED-48697</t>
  </si>
  <si>
    <t>VALA DE INFILTRAÇÃO E DRENAGEM 100 X 300 X 100 CM, INCLUSIVE ESCAVAÇÃO E BOTA FORA</t>
  </si>
  <si>
    <t>ED-48700</t>
  </si>
  <si>
    <t>ED-48701</t>
  </si>
  <si>
    <t>TERMINAL PARA ATERRAMENTO E CONEXÃO DE QUADRO/PAINEL ELÉTRICO, TIPO PARAFUSO FENDIDO DE APERTO, EM LATÃO ESTANHADO, DIÂMETRO DERIVAÇÃO 2,5MM2-25MM2, INCLUSIVE INSTALAÇÃO</t>
  </si>
  <si>
    <t>ED-48702</t>
  </si>
  <si>
    <t>ED-48931</t>
  </si>
  <si>
    <t>CABO TELEFÔNICO CI 50.10</t>
  </si>
  <si>
    <t>ED-48932</t>
  </si>
  <si>
    <t>CABO TELEFÔNICO CI 50.20</t>
  </si>
  <si>
    <t>ED-48933</t>
  </si>
  <si>
    <t>CABO TELEFÔNICO CI 50.30</t>
  </si>
  <si>
    <t>ED-48934</t>
  </si>
  <si>
    <t>CABO TELEFÔNICO CI 50.50</t>
  </si>
  <si>
    <t>ED-48935</t>
  </si>
  <si>
    <t>CABO TELEFÔNICO CI 50.100</t>
  </si>
  <si>
    <t>ED-48936</t>
  </si>
  <si>
    <t>CABO TELEFÔNICO CCE-APL-50.2</t>
  </si>
  <si>
    <t>ED-48937</t>
  </si>
  <si>
    <t>CABO TELEFÔNICO CCE-APL-50.3</t>
  </si>
  <si>
    <t>ED-48938</t>
  </si>
  <si>
    <t>CABO TELEFÔNICO CCE-APL-50.4</t>
  </si>
  <si>
    <t>ED-48939</t>
  </si>
  <si>
    <t>CABO TELEFÔNICO CCE-APL-50.5</t>
  </si>
  <si>
    <t>ED-48940</t>
  </si>
  <si>
    <t>CABO TELEFÔNICO CCE-APL-50.6</t>
  </si>
  <si>
    <t>ED-48941</t>
  </si>
  <si>
    <t>CABO TELEFÔNICO CTP-APL-5N 50.10</t>
  </si>
  <si>
    <t>ED-48942</t>
  </si>
  <si>
    <t>CABO TELEFÔNICO CTP-APL-5N 50.20</t>
  </si>
  <si>
    <t>ED-48943</t>
  </si>
  <si>
    <t>CABO TELEFÔNICO CTP-APL-5N 50.30</t>
  </si>
  <si>
    <t>ED-48944</t>
  </si>
  <si>
    <t>CABO TELEFÔNICO CTP-APL-5N 50.50</t>
  </si>
  <si>
    <t>ED-48945</t>
  </si>
  <si>
    <t>CABO TELEFÔNICO CTP-APL-5N 50.100</t>
  </si>
  <si>
    <t>ED-48946</t>
  </si>
  <si>
    <t>CABO DE COBRE FLEXÍVEL, CLASSE 5, ISOLAMENTO TIPO LSHF/ATOX, NÃO HALOGENADO, ANTICHAMA, TERMOPLÁSTICO, UNIPOLAR, SEÇÃO 1,5 MM2, 70°C, 450/750V</t>
  </si>
  <si>
    <t>ED-48951</t>
  </si>
  <si>
    <t>CABO DE COBRE FLEXÍVEL, CLASSE 5, ISOLAMENTO TIPO LSHF/ATOX, NÃO HALOGENADO, ANTICHAMA, TERMOPLÁSTICO, UNIPOLAR, SEÇÃO 2,5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</si>
  <si>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</si>
  <si>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</si>
  <si>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</si>
  <si>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</si>
  <si>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ED-48966</t>
  </si>
  <si>
    <t>CABO DE COBRE FLEXÍVEL, CLASSE 5, ISOLAMENTO TIPO LSHF/ATOX, NÃO HALOGENADO, ANTICHAMA, TERMOPLÁSTICO, UNIPOLAR, SEÇÃO 10 MM2, 70°C, 450/750V</t>
  </si>
  <si>
    <t>ED-48971</t>
  </si>
  <si>
    <t>CABO DE COBRE FLEXÍVEL, CLASSE 5, ISOLAMENTO TIPO LSHF/ATOX, NÃO HALOGENADO, ANTICHAMA, TERMOPLÁSTICO, UNIPOLAR, SEÇÃO 16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</si>
  <si>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</si>
  <si>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</si>
  <si>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</si>
  <si>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</si>
  <si>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ED-48986</t>
  </si>
  <si>
    <t>CABO DE COBRE FLEXÍVEL, CLASSE 5, ISOLAMENTO TIPO EPR/HEPR, NÃO HALOGENADO, ANTICHAMA, TERMOFIXO, UNIPOLAR, SEÇÃO 1,5 MM2, 90°C, 0,6/1KV</t>
  </si>
  <si>
    <t>ED-48989</t>
  </si>
  <si>
    <t>CABO DE COBRE FLEXÍVEL, CLASSE 5, ISOLAMENTO TIPO EPR/HEPR, NÃO HALOGENADO, ANTICHAMA, TERMOFIXO, UNIPOLAR, SEÇÃO 2,5 MM2, 90°C, 0,6/1KV</t>
  </si>
  <si>
    <t>ED-48992</t>
  </si>
  <si>
    <t>CABO DE COBRE FLEXÍVEL, CLASSE 5, ISOLAMENTO TIPO EPR/HEPR, NÃO HALOGENADO, ANTICHAMA, TERMOFIXO, UNIPOLAR, SEÇÃO 4 MM2, 90°C, 0,6/1KV</t>
  </si>
  <si>
    <t>ED-48995</t>
  </si>
  <si>
    <t>CABO DE COBRE FLEXÍVEL, CLASSE 5, ISOLAMENTO TIPO EPR/HEPR, NÃO HALOGENADO, ANTICHAMA, TERMOFIXO, UNIPOLAR, SEÇÃO 6 MM2, 90°C, 0,6/1KV</t>
  </si>
  <si>
    <t>ED-48998</t>
  </si>
  <si>
    <t>CABO DE COBRE FLEXÍVEL, CLASSE 5, ISOLAMENTO TIPO EPR/HEPR, NÃO HALOGENADO, ANTICHAMA, TERMOFIXO, UNIPOLAR, SEÇÃO 10 MM2, 90°C, 0,6/1KV</t>
  </si>
  <si>
    <t>ED-49001</t>
  </si>
  <si>
    <t>CABO DE COBRE FLEXÍVEL, CLASSE 5, ISOLAMENTO TIPO EPR/HEPR, NÃO HALOGENADO, ANTICHAMA, TERMOFIXO, UNIPOLAR, SEÇÃO 16 MM2, 90°C, 0,6/1KV</t>
  </si>
  <si>
    <t>ED-49004</t>
  </si>
  <si>
    <t>CABO DE COBRE FLEXÍVEL, CLASSE 5, ISOLAMENTO TIPO EPR/HEPR, NÃO HALOGENADO, ANTICHAMA, TERMOFIXO, UNIPOLAR, SEÇÃO 25 MM2, 90°C, 0,6/1KV</t>
  </si>
  <si>
    <t>ED-49007</t>
  </si>
  <si>
    <t>CABO DE COBRE FLEXÍVEL, CLASSE 5, ISOLAMENTO TIPO EPR/HEPR, NÃO HALOGENADO, ANTICHAMA, TERMOFIXO, UNIPOLAR, SEÇÃO 35 MM2, 90°C, 0,6/1KV</t>
  </si>
  <si>
    <t>ED-49010</t>
  </si>
  <si>
    <t>CABO DE COBRE FLEXÍVEL, CLASSE 5, ISOLAMENTO TIPO EPR/HEPR, NÃO HALOGENADO, ANTICHAMA, TERMOFIXO, UNIPOLAR, SEÇÃO 50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</si>
  <si>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</si>
  <si>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</si>
  <si>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</si>
  <si>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</si>
  <si>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ED-49019</t>
  </si>
  <si>
    <t>CABO DE COBRE FLEXÍVEL, CLASSE 5, ISOLAMENTO TIPO EPR/HEPR, NÃO HALOGENADO, ANTICHAMA, TERMOFIXO, UNIPOLAR, SEÇÃO 120 MM2, 90°C, 0,6/1KV</t>
  </si>
  <si>
    <t>ED-49022</t>
  </si>
  <si>
    <t>CABO DE COBRE FLEXÍVEL, CLASSE 5, ISOLAMENTO TIPO EPR/HEPR, NÃO HALOGENADO, ANTICHAMA, TERMOFIXO, UNIPOLAR, SEÇÃO 150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</si>
  <si>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</si>
  <si>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</si>
  <si>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</si>
  <si>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</si>
  <si>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ED-49031</t>
  </si>
  <si>
    <t>CABO DE COBRE FLEXÍVEL, CLASSE 5, ISOLAMENTO TIPO EPR/HEPR, NÃO HALOGENADO, ANTICHAMA, TERMOFIXO, UNIPOLAR, SEÇÃO 300 MM2, 90°C, 0,6/1KV</t>
  </si>
  <si>
    <t>ED-49057</t>
  </si>
  <si>
    <t>CAMPAINHA DE SOBREPOR (SINCRONSOM 117)</t>
  </si>
  <si>
    <t>ED-49058</t>
  </si>
  <si>
    <t>ED-49060</t>
  </si>
  <si>
    <t>CANALETA EM PVC PARA INSTALAÇÃO ELÉTRICA APARENTE, INCLUSIVE CONEXÕES, DIMENSÕES 20 X 10 MM</t>
  </si>
  <si>
    <t>ED-49061</t>
  </si>
  <si>
    <t>CANALETA EM PVC PARA INSTALAÇÃO ELÉTRICA APARENTE, INCLUSIVE CONEXÕES, DIMENSÕES 50 X 20 MM</t>
  </si>
  <si>
    <t>ED-49070</t>
  </si>
  <si>
    <t>CONDULETE DE ALUMÍNIO, TIPO "C", DIÂMETRO DE SAÍDA 3/4" (20MM), EXCLUSIVE MÓDULO E PLACA, INCLUSIVE FIXAÇÃO</t>
  </si>
  <si>
    <t>ED-49071</t>
  </si>
  <si>
    <t>CONDULETE DE ALUMÍNIO, TIPO "C", DIÂMETRO DE SAÍDA 1" (25MM), EXCLUSIVE MÓDULO E PLACA, INCLUSIVE FIXAÇÃO</t>
  </si>
  <si>
    <t>ED-49072</t>
  </si>
  <si>
    <t>CONDULETE DE ALUMÍNIO, TIPO "C", DIÂMETRO DE SAÍDA 1.1/4" (32MM), EXCLUSIVE MÓDULO E PLACA, INCLUSIVE FIXAÇÃO</t>
  </si>
  <si>
    <t>ED-49073</t>
  </si>
  <si>
    <t>CONDULETE DE ALUMÍNIO, TIPO "C", DIÂMETRO DE SAÍDA 1.1/2" (40MM), EXCLUSIVE MÓDULO E PLACA, INCLUSIVE FIXAÇÃO</t>
  </si>
  <si>
    <t>ED-49074</t>
  </si>
  <si>
    <t>CONDULETE DE ALUMÍNIO, TIPO "C", DIÂMETRO DE SAÍDA 2" (50MM), EXCLUSIVE MÓDULO E PLACA, INCLUSIVE FIXAÇÃO</t>
  </si>
  <si>
    <t>ED-49079</t>
  </si>
  <si>
    <t>CONDULETE DE ALUMÍNIO, TIPO "E", DIÂMETRO DE SAÍDA 3/4" (20MM), EXCLUSIVE MÓDULO E PLACA, INCLUSIVE FIXAÇÃO</t>
  </si>
  <si>
    <t>ED-49080</t>
  </si>
  <si>
    <t>CONDULETE DE ALUMÍNIO, TIPO "E", DIÂMETRO DE SAÍDA 1" (25MM), EXCLUSIVE MÓDULO E PLACA, INCLUSIVE FIXAÇÃO</t>
  </si>
  <si>
    <t>ED-49081</t>
  </si>
  <si>
    <t>CONDULETE DE ALUMÍNIO, TIPO "E", DIÂMETRO DE SAÍDA 1.1/4" (32MM), EXCLUSIVE MÓDULO E PLACA, INCLUSIVE FIXAÇÃO</t>
  </si>
  <si>
    <t>ED-49082</t>
  </si>
  <si>
    <t>CONDULETE DE ALUMÍNIO, TIPO "E", DIÂMETRO DE SAÍDA 1.1/2" (40MM), EXCLUSIVE MÓDULO E PLACA, INCLUSIVE FIXAÇÃO</t>
  </si>
  <si>
    <t>ED-49083</t>
  </si>
  <si>
    <t>CONDULETE DE ALUMÍNIO, TIPO "E", DIÂMETRO DE SAÍDA 2" (50MM), EXCLUSIVE MÓDULO E PLACA, INCLUSIVE FIXAÇÃO</t>
  </si>
  <si>
    <t>ED-49088</t>
  </si>
  <si>
    <t>CONDULETE DE ALUMÍNIO, TIPO "T", DIÂMETRO DE SAÍDA 3/4" (20MM), EXCLUSIVE MÓDULO E PLACA, INCLUSIVE FIXAÇÃO</t>
  </si>
  <si>
    <t>ED-49089</t>
  </si>
  <si>
    <t>CONDULETE DE ALUMÍNIO, TIPO "T", DIÂMETRO DE SAÍDA 1" (25MM), EXCLUSIVE MÓDULO E PLACA, INCLUSIVE FIXAÇÃO</t>
  </si>
  <si>
    <t>ED-49090</t>
  </si>
  <si>
    <t>CONDULETE DE ALUMÍNIO, TIPO "T", DIÂMETRO DE SAÍDA 1.1/4" (32MM), EXCLUSIVE MÓDULO E PLACA, INCLUSIVE FIXAÇÃO</t>
  </si>
  <si>
    <t>ED-49091</t>
  </si>
  <si>
    <t>CONDULETE DE ALUMÍNIO, TIPO "T", DIÂMETRO DE SAÍDA 1.1/2" (40MM), EXCLUSIVE MÓDULO E PLACA, INCLUSIVE FIXAÇÃO</t>
  </si>
  <si>
    <t>ED-49092</t>
  </si>
  <si>
    <t>CONDULETE DE ALUMÍNIO, TIPO "T", DIÂMETRO DE SAÍDA 2" (50MM), EXCLUSIVE MÓDULO E PLACA, INCLUSIVE FIXAÇÃO</t>
  </si>
  <si>
    <t>ED-49097</t>
  </si>
  <si>
    <t>CONDULETE DE ALUMÍNIO, TIPO "X", DIÂMETRO DE SAÍDA 3/4" (20MM), EXCLUSIVE MÓDULO E PLACA, INCLUSIVE FIXAÇÃO</t>
  </si>
  <si>
    <t>ED-49098</t>
  </si>
  <si>
    <t>CONDULETE DE ALUMÍNIO, TIPO "X", DIÂMETRO DE SAÍDA 1" (25MM), EXCLUSIVE MÓDULO E PLACA, INCLUSIVE FIXAÇÃO</t>
  </si>
  <si>
    <t>ED-49099</t>
  </si>
  <si>
    <t>CONDULETE DE ALUMÍNIO, TIPO "X", DIÂMETRO DE SAÍDA 1.1/4" (32MM), EXCLUSIVE MÓDULO E PLACA, INCLUSIVE FIXAÇÃO</t>
  </si>
  <si>
    <t>ED-49100</t>
  </si>
  <si>
    <t>CONDULETE DE ALUMÍNIO, TIPO "X", DIÂMETRO DE SAÍDA 1.1/2" (40MM), EXCLUSIVE MÓDULO E PLACA, INCLUSIVE FIXAÇÃO</t>
  </si>
  <si>
    <t>ED-49101</t>
  </si>
  <si>
    <t>CONDULETE DE ALUMÍNIO, TIPO "X", DIÂMETRO DE SAÍDA 2" (50MM), EXCLUSIVE MÓDULO E PLACA, INCLUSIVE FIXAÇÃO</t>
  </si>
  <si>
    <t>ED-49106</t>
  </si>
  <si>
    <t>CONDULETE DE ALUMÍNIO, TIPO "LR", DIÂMETRO DE SAÍDA 3/4" (20MM), EXCLUSIVE MÓDULO E PLACA, INCLUSIVE FIXAÇÃO</t>
  </si>
  <si>
    <t>ED-49107</t>
  </si>
  <si>
    <t>CONDULETE DE ALUMÍNIO, TIPO "LR", DIÂMETRO DE SAÍDA 1" (25MM), EXCLUSIVE MÓDULO E PLACA, INCLUSIVE FIXAÇÃO</t>
  </si>
  <si>
    <t>ED-49108</t>
  </si>
  <si>
    <t>CONDULETE DE ALUMÍNIO, TIPO "LR", DIÂMETRO DE SAÍDA 1.1/4" (32MM), EXCLUSIVE MÓDULO E PLACA, INCLUSIVE FIXAÇÃO</t>
  </si>
  <si>
    <t>ED-49109</t>
  </si>
  <si>
    <t>CONDULETE DE ALUMÍNIO, TIPO "LR", DIÂMETRO DE SAÍDA 1.1/2" (40MM), EXCLUSIVE MÓDULO E PLACA, INCLUSIVE FIXAÇÃO</t>
  </si>
  <si>
    <t>ED-49110</t>
  </si>
  <si>
    <t>CONDULETE DE ALUMÍNIO, TIPO "LR", DIÂMETRO DE SAÍDA 2" (50MM), EXCLUSIVE MÓDULO E PLACA, INCLUSIVE FIXAÇÃO</t>
  </si>
  <si>
    <t>ED-49114</t>
  </si>
  <si>
    <t>CONJUNTO PARA CONDULETE DE 3/4" (20MM) COM UM (1) INTERRUPTOR SIMPLES, CORRENTE 10A, TENSÃO 250V, (10A-250V)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</si>
  <si>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</si>
  <si>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</si>
  <si>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</si>
  <si>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</si>
  <si>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</si>
  <si>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</si>
  <si>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ED-49121</t>
  </si>
  <si>
    <t>CONDULETE DE ALUMÍNIO, TIPO "LL", DIÂMETRO DE SAÍDA 3/4" (20MM), EXCLUSIVE MÓDULO E PLACA, INCLUSIVE FIXAÇÃO</t>
  </si>
  <si>
    <t>ED-49122</t>
  </si>
  <si>
    <t>CONDULETE DE ALUMÍNIO, TIPO "LL", DIÂMETRO DE SAÍDA 1" (25MM), EXCLUSIVE MÓDULO E PLACA, INCLUSIVE FIXAÇÃO</t>
  </si>
  <si>
    <t>ED-49123</t>
  </si>
  <si>
    <t>CONDULETE DE ALUMÍNIO, TIPO "LL", DIÂMETRO DE SAÍDA 1.1/4" (32MM), EXCLUSIVE MÓDULO E PLACA, INCLUSIVE FIXAÇÃO</t>
  </si>
  <si>
    <t>ED-49124</t>
  </si>
  <si>
    <t>CONDULETE DE ALUMÍNIO, TIPO "LL", DIÂMETRO DE SAÍDA 1.1/2" (40MM), EXCLUSIVE MÓDULO E PLACA, INCLUSIVE FIXAÇÃO</t>
  </si>
  <si>
    <t>ED-49125</t>
  </si>
  <si>
    <t>CONDULETE DE ALUMÍNIO, TIPO "LL", DIÂMETRO DE SAÍDA 2" (50MM), EXCLUSIVE MÓDULO E PLACA, INCLUSIVE FIXAÇÃO</t>
  </si>
  <si>
    <t>ED-49132</t>
  </si>
  <si>
    <t>ED-49133</t>
  </si>
  <si>
    <t>ED-49134</t>
  </si>
  <si>
    <t>ED-49135</t>
  </si>
  <si>
    <t>ED-49136</t>
  </si>
  <si>
    <t>ED-49137</t>
  </si>
  <si>
    <t>ED-49138</t>
  </si>
  <si>
    <t>ED-49148</t>
  </si>
  <si>
    <t>CAIXA DE PASSAGEM EM CHAPA DE AÇO, EMBUTIR 153 X 153 X 82 MM</t>
  </si>
  <si>
    <t>ED-49149</t>
  </si>
  <si>
    <t>CAIXA DE PASSAGEM EM CHAPA DE AÇO, EMBUTIR 230 X 230 X 102 MM</t>
  </si>
  <si>
    <t>ED-49150</t>
  </si>
  <si>
    <t>CAIXA DE PASSAGEM EM CHAPA DE AÇO, EMBUTIR 330 X 330 X 122 MM</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</si>
  <si>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</si>
  <si>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</si>
  <si>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</si>
  <si>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</si>
  <si>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</si>
  <si>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</si>
  <si>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</si>
  <si>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</si>
  <si>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</si>
  <si>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</si>
  <si>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</si>
  <si>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</si>
  <si>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ED-49164</t>
  </si>
  <si>
    <t>ED-49165</t>
  </si>
  <si>
    <t>ED-49166</t>
  </si>
  <si>
    <t>ED-49167</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</si>
  <si>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</si>
  <si>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</si>
  <si>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</si>
  <si>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</si>
  <si>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</si>
  <si>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</si>
  <si>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ED-49171</t>
  </si>
  <si>
    <t>CAIXA DE PASSAGEM EM ALVENARIA E TAMPA DE CONCRETO, FUNDO DE BRITA, TIPO 1, 25 X 25 X 50 CM, INCLUSIVE ESCAVAÇÃO, REATERRO E BOTA-FORA</t>
  </si>
  <si>
    <t>ED-49172</t>
  </si>
  <si>
    <t>CAIXA ALVENARIA 70 X 70 X 50 CM PARA REFLETOR, COM GRADE, TIPO 1, INCLUSIVE ESCAVAÇÃO, REATERRO E BOTA-FORA</t>
  </si>
  <si>
    <t>ED-49173</t>
  </si>
  <si>
    <t>CAIXA ALVENARIA 90 X 90 X 65 CM PARA REFLETOR, COM GRADE, TIPO 2, INCLUSIVE ESCAVAÇÃO, REATERRO E BOTA-FORA</t>
  </si>
  <si>
    <t>ED-49174</t>
  </si>
  <si>
    <t>ED-49176</t>
  </si>
  <si>
    <t>ED-49177</t>
  </si>
  <si>
    <t>CAIXA DE PASSAGEM Nº 1 PADRÃO TELEBRÁS DIM. (10 X 10 X 5) CM EM CHAPA DE AÇO GALVANIZADO</t>
  </si>
  <si>
    <t>ED-49178</t>
  </si>
  <si>
    <t>CAIXA DE PASSAGEM Nº 2 PADRÃO TELEBRÁS DIM. (20 X 20 X 12) CM EM CHAPA DE AÇO GALVANIZADO</t>
  </si>
  <si>
    <t>ED-49179</t>
  </si>
  <si>
    <t>CAIXA DE PASSAGEM Nº 3 PADRÃO TELEBRÁS DIM. (40 X 40 X 12) CM EM CHAPA DE AÇO GALVANIZADO</t>
  </si>
  <si>
    <t>ED-49182</t>
  </si>
  <si>
    <t>CAIXA DE PASSAGEM Nº 6 PADRÃO TELEBRÁS DIM. (120 X 120 X 12) CM EM CHAPA DE AÇO GALVANIZADO</t>
  </si>
  <si>
    <t>ED-49183</t>
  </si>
  <si>
    <t>ED-49184</t>
  </si>
  <si>
    <t>ED-49185</t>
  </si>
  <si>
    <t>ED-49187</t>
  </si>
  <si>
    <t>CAIXA DE LIGAÇÃO/PASSAGEM EM PVC RÍGIDO PARA ELETRODUTO, DIMENSÕES 4"X2", EMBUTIDA EM ALVENARIA - FORNECIMENTO E INSTALAÇÃO</t>
  </si>
  <si>
    <t>ED-49188</t>
  </si>
  <si>
    <t>CAIXA DE LIGAÇÃO/PASSAGEM EM PVC RÍGIDO PARA ELETRODUTO, DIMENSÕES 4"X4", EMBUTIDA EM ALVENARIA - FORNECIMENTO E INSTALAÇÃO</t>
  </si>
  <si>
    <t>ED-49189</t>
  </si>
  <si>
    <t>CAIXA DE LIGAÇÃO/PASSAGEM EM PVC RÍGIDO PARA ELETRODUTO, OCTOGONAL COM FUNDO MÓVEL, DIMENSÕES 4"X4", EMBUTIDA EM LAJE - FORNECIMENTO E INSTALAÇÃO</t>
  </si>
  <si>
    <t>ED-49190</t>
  </si>
  <si>
    <t>CAIXA DE LIGAÇÃO/PASSAGEM EM PVC RÍGIDO PARA ELETRODUTO, OCTOGONAL COM FUNDO FIXO REFORÇADO, DIMENSÕES 4"X4", EMBUTIDA EM LAJE - FORNECIMENTO E INSTALAÇÃO</t>
  </si>
  <si>
    <t>ED-49191</t>
  </si>
  <si>
    <t>CAIXA DE LIGAÇÃO/PASSAGEM EM PVC RÍGIDO PARA ELETRODUTO, OCTOGONAL COM ANEL DESLIZANTE, DIMENSÕES 3"X3",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</si>
  <si>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</si>
  <si>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</si>
  <si>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</si>
  <si>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</si>
  <si>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ED-49194</t>
  </si>
  <si>
    <t>ED-49195</t>
  </si>
  <si>
    <t>ED-49196</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</si>
  <si>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</si>
  <si>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</si>
  <si>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</si>
  <si>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</si>
  <si>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</si>
  <si>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</si>
  <si>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</si>
  <si>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</si>
  <si>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</si>
  <si>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</si>
  <si>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ED-49203</t>
  </si>
  <si>
    <t>CAIXA PARA MEDIÇÃO, TIPO CM-3, COM VISOR DO LEITOR PARA VIA PÚBLICA (LVP),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</si>
  <si>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</si>
  <si>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</si>
  <si>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</si>
  <si>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</si>
  <si>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ED-49207</t>
  </si>
  <si>
    <t>CAIXA PARA MEDIÇÃO, TIPO CM-18, DIMENSÕES CONFORME PADRÃO CEMIG, EXCLUSIVE DISJUNTOR, INCLUSIVE BARRAMENTO PARA DISJUNTOR DE 450A ATÉ 630A E INSTALAÇÃO</t>
  </si>
  <si>
    <t>ED-49208</t>
  </si>
  <si>
    <t>CAIXA PARA MEDIÇÃO, TIPO CM-10, DIMENSÕES CONFORME PADRÃO CEMIG, EXCLUSIVE DISJUNTOR, INCLUSIVE INSTALAÇÃO</t>
  </si>
  <si>
    <t>ED-49209</t>
  </si>
  <si>
    <t>CAIXA PARA MEDIÇÃO, TIPO CM-18, DIMENSÕES CONFORME PADRÃO CEMIG, EXCLUSIVE DISJUNTOR, INCLUSIVE BARRAMENTO PARA DISJUNTOR DE 700A ATÉ 800A E INSTALAÇÃO</t>
  </si>
  <si>
    <t>ED-49210</t>
  </si>
  <si>
    <t>CAIXA PARA MEDIÇÃO, TIPO CM-4, DIMENSÕES CONFORME PADRÃO CEMIG, EXCLUSIVE DISJUNTOR, INCLUSIVE INSTALAÇÃO</t>
  </si>
  <si>
    <t>ED-49211</t>
  </si>
  <si>
    <t>CAIXA PARA MEDIÇÃO, TIPO CM-18, DIMENSÕES CONFORME PADRÃO CEMIG, EXCLUSIVE DISJUNTOR, INCLUSIVE BARRAMENTO PARA DISJUNTOR DE 1000A ATÉ 1250A E INSTALAÇÃO</t>
  </si>
  <si>
    <t>ED-49212</t>
  </si>
  <si>
    <t>CAIXA PARA MEDIÇÃO, TIPO CM-2, DIMENSÕES CONFORME PADRÃO CEMIG, EXCLUSIVE DISJUNTOR, INCLUSIVE INSTALAÇÃO</t>
  </si>
  <si>
    <t>ED-49213</t>
  </si>
  <si>
    <t>CAIXA DE PASSAGEM CP-N2 INCLUSIVE TAMPA</t>
  </si>
  <si>
    <t>ED-49214</t>
  </si>
  <si>
    <t>ED-49215</t>
  </si>
  <si>
    <t>CAIXA DE PASSAGEM 20 X 20 CM EM CHAPA DE FERRO COM TAMPA CEGA</t>
  </si>
  <si>
    <t>ED-49216</t>
  </si>
  <si>
    <t>ED-49217</t>
  </si>
  <si>
    <t>CAIXA DE PASSAGEM Nº 2 PADRÃO TELEBRÁS DIM. (20 X 20 X 13,5) CM EM CHAPA DE AÇO GALVANIZADO - EMBUTIR, FECHO DE PLÁSTICO C/ FUNDO DE MADEIRA S/ FUNDO DE CHAPA</t>
  </si>
  <si>
    <t>ED-49218</t>
  </si>
  <si>
    <t>ED-49219</t>
  </si>
  <si>
    <t>CAIXA DE PASSAGEM Nº 3 PADRÃO TELEBRÁS DIM. (40 X 40 X 13,5) CM EM CHAPA DE AÇO GALVANIZADO - EMBUTIR, FECHO DE PLÁSTICO C/ FUNDO DE MADEIRA S/ FUNDO DE CHAPA</t>
  </si>
  <si>
    <t>ED-49220</t>
  </si>
  <si>
    <t>ED-49222</t>
  </si>
  <si>
    <t>ED-49224</t>
  </si>
  <si>
    <t>ED-49225</t>
  </si>
  <si>
    <t>CAIXA DE PASSAGEM Nº 6 PADRÃO TELEBRÁS DIM. (120 X 120 X 13,5) CM EM CHAPA DE AÇO GALVANIZADO - EMBUTIR, FECHO DE PLÁSTICO C/ FUNDO DE MADEIRA S/ FUNDO DE CHAPA</t>
  </si>
  <si>
    <t>ED-49227</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</si>
  <si>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</si>
  <si>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</si>
  <si>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</si>
  <si>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</si>
  <si>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</si>
  <si>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</si>
  <si>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</si>
  <si>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</si>
  <si>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</si>
  <si>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</si>
  <si>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</si>
  <si>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</si>
  <si>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</si>
  <si>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</si>
  <si>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</si>
  <si>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</si>
  <si>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</si>
  <si>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</si>
  <si>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</si>
  <si>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</si>
  <si>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</si>
  <si>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</si>
  <si>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</si>
  <si>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</si>
  <si>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</si>
  <si>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</si>
  <si>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</si>
  <si>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</si>
  <si>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ED-49315</t>
  </si>
  <si>
    <t>ELETRODUTO DE PVC RÍGIDO ROSCÁVEL, DN 100 MM (4"), INCLUSIVE CONEXÕES, SUPORTES E FIXAÇÃO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</si>
  <si>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</si>
  <si>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</si>
  <si>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</si>
  <si>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</si>
  <si>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</si>
  <si>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</si>
  <si>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</si>
  <si>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</si>
  <si>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</si>
  <si>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</si>
  <si>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</si>
  <si>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</si>
  <si>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</si>
  <si>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</si>
  <si>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</si>
  <si>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</si>
  <si>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ED-49324</t>
  </si>
  <si>
    <t>ELETRODUTO DE AÇO GALVANIZADO MÉDIO,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</si>
  <si>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</si>
  <si>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</si>
  <si>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</si>
  <si>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</si>
  <si>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</si>
  <si>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</si>
  <si>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</si>
  <si>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</si>
  <si>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</si>
  <si>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</si>
  <si>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</si>
  <si>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</si>
  <si>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</si>
  <si>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</si>
  <si>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</si>
  <si>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</si>
  <si>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ED-49333</t>
  </si>
  <si>
    <t>ELETRODUTO DE AÇO GALVANIZADO PESADO, INCLUSIVE CONEXÕES, SUPORTES E FIXAÇÃO DN 100 (4")</t>
  </si>
  <si>
    <t>ED-49334</t>
  </si>
  <si>
    <t>ENVELOPE DE CONCRETO PARA PROTEÇÃO DE TUBOS DE PVC ENTERRADO - CONCRETO TIPO A FCK = 13,5 MPA</t>
  </si>
  <si>
    <t>ED-49340</t>
  </si>
  <si>
    <t>FIO TELEFÔNICO (FI) EM COBRE ELETROLÍTICO ESTANHADO DE SEÇÃO MACIÇA, ESP. 0,60MM (2X0,60MM), UM (1) PAR TORCIDO, ISOLAMENTO EM CLORETO DE POLIVINILA (PVC) - FORNECIMENTO E INSTALAÇÃO</t>
  </si>
  <si>
    <t>ED-49341</t>
  </si>
  <si>
    <t>FIO TELEFÔNICO EXTERNO 2 X 100 - FE</t>
  </si>
  <si>
    <t>ED-49343</t>
  </si>
  <si>
    <t>HASTE DE AÇO COBREADA PARA ATERRAMENTO DIÂMETRO 3/4"X 2400 MM,CONFORME PADRÕES TELEBRÁS</t>
  </si>
  <si>
    <t>ED-49370</t>
  </si>
  <si>
    <t>ED-49371</t>
  </si>
  <si>
    <t>ED-49372</t>
  </si>
  <si>
    <t>ED-49373</t>
  </si>
  <si>
    <t>ED-49374</t>
  </si>
  <si>
    <t>ED-49375</t>
  </si>
  <si>
    <t>LÂMPADA TUBULAR FLUORESCENTE, BASE G13, POTÊNCIA 16W, FORNECIMENTO E INSTALAÇÃO, EXCLUSIVE REATOR E LUMINÁRIA</t>
  </si>
  <si>
    <t>ED-49376</t>
  </si>
  <si>
    <t>LÂMPADA TUBULAR FLUORESCENTE, BASE G13, POTÊNCIA 32W, FORNECIMENTO E INSTALAÇÃO, EXCLUSIVE REATOR E LUMINÁRIA</t>
  </si>
  <si>
    <t>ED-49377</t>
  </si>
  <si>
    <t>LÂMPADA TUBULAR FLUORESCENTE, BASE G13, POTÊNCIA 20W, FORNECIMENTO E INSTALAÇÃO, EXCLUSIVE REATOR E LUMINÁRIA</t>
  </si>
  <si>
    <t>ED-49378</t>
  </si>
  <si>
    <t>LÂMPADA TUBULAR FLUORESCENTE, BASE G13, POTÊNCIA 40W, FORNECIMENTO E INSTALAÇÃO, EXCLUSIVE REATOR E LUMINÁRIA</t>
  </si>
  <si>
    <t>ED-49379</t>
  </si>
  <si>
    <t>LÂMPADA MISTA DE 160W/220V</t>
  </si>
  <si>
    <t>ED-49380</t>
  </si>
  <si>
    <t>RECEPTÁCULO DE PORCELANA PARA LÂMPADA COM ROSCA E-27, FORNECIMENTO E INSTALAÇÃO</t>
  </si>
  <si>
    <t>ED-49384</t>
  </si>
  <si>
    <t>LUMINÁRIA COMERCIAL CHANFRADA DE SOBREPOR, PARA UMA (1) LÂMPADA TUBULAR FLUORESCENTE 1X16W-ØT8 OU 1X20W-ØT10 OU LED 1X9W-ØT8, FORNECIMENTO E INSTALAÇÃO, EXCLUSIVE BASE, REATOR E LÂMPADA</t>
  </si>
  <si>
    <t>ED-49385</t>
  </si>
  <si>
    <t>LUMINÁRIA COMERCIAL CHANFRADA DE SOBREPOR COMPLETA, PARA UMA (1) LÂMPADA TUBULAR FLUORESCENTE 1X16W-ØT8, FORNECIMENTO E INSTALAÇÃO, INCLUSIVE BASE, REATOR E LÂMPADA</t>
  </si>
  <si>
    <t>ED-49386</t>
  </si>
  <si>
    <t>LUMINÁRIA COMERCIAL CHANFRADA DE SOBREPOR, PARA DUAS (2) LÂMPADAS TUBULARES FLUORESCENTE 2X16W-ØT8 OU 2X20W-ØT10 OU LED 2X9W-ØT8, FORNECIMENTO E INSTALAÇÃO, EXCLUSIVE BASE, REATOR E LÂMPADAS</t>
  </si>
  <si>
    <t>ED-49387</t>
  </si>
  <si>
    <t>LUMINÁRIA COMERCIAL CHANFRADA DE SOBREPOR COMPLETA, PARA DUAS (2) LÂMPADAS TUBULARES FLUORESCENTE 2X16W-ØT8, FORNECIMENTO E INSTALAÇÃO, INCLUSIVE BASE, REATOR E LÂMPADAS</t>
  </si>
  <si>
    <t>ED-49388</t>
  </si>
  <si>
    <t>LUMINÁRIA COMERCIAL CHANFRADA DE SOBREPOR, PARA QUATRO (4) LÂMPADAS TUBULARES FLUORESCENTE 4X16W-ØT8 OU 4X20W-ØT10 OU LED 4X9W-ØT8, FORNECIMENTO E INSTALAÇÃO, EXCLUSIVE BASE, REATOR E LÂMPADAS</t>
  </si>
  <si>
    <t>ED-49389</t>
  </si>
  <si>
    <t>LUMINÁRIA COMERCIAL CHANFRADA DE SOBREPOR COMPLETA, PARA QUATRO (4) LÂMPADAS TUBULARES FLUORESCENTE 4X16W-ØT8, FORNECIMENTO E INSTALAÇÃO, INCLUSIVE BASE, REATOR E LÂMPADAS</t>
  </si>
  <si>
    <t>ED-49390</t>
  </si>
  <si>
    <t>LUMINÁRIA COMERCIAL CHANFRADA DE SOBREPOR, PARA UMA (1) LÂMPADA TUBULAR FLUORESCENTE 1X32W-ØT8 OU 1X40W-ØT10 OU LED 1X18W-ØT8, FORNECIMENTO E INSTALAÇÃO, EXCLUSIVE BASE, REATOR E LÂMPADA</t>
  </si>
  <si>
    <t>ED-49391</t>
  </si>
  <si>
    <t>LUMINÁRIA COMERCIAL CHANFRADA DE SOBREPOR COMPLETA, PARA UMA (1) LÂMPADA TUBULAR FLUORESCENTE 1X32W-ØT8, FORNECIMENTO E INSTALAÇÃO, INCLUSIVE BASE, REATOR E LÂMPADA</t>
  </si>
  <si>
    <t>ED-49392</t>
  </si>
  <si>
    <t>LUMINÁRIA COMERCIAL CHANFRADA DE SOBREPOR, PARA DUAS (2) LÂMPADAS TUBULARES FLUORESCENTE 2X32W-ØT8 OU 2X40W-ØT10 OU LED 2X18W-ØT8, FORNECIMENTO E INSTALAÇÃO, EXCLUSIVE BASE, REATOR E LÂMPADAS</t>
  </si>
  <si>
    <t>ED-49393</t>
  </si>
  <si>
    <t>LUMINÁRIA COMERCIAL CHANFRADA DE SOBREPOR COMPLETA, PARA DUAS (2) LÂMPADAS TUBULARES FLUORESCENTE 2X32W-ØT8, FORNECIMENTO E INSTALAÇÃO, INCLUSIVE BASE, REATOR E LÂMPADAS</t>
  </si>
  <si>
    <t>ED-49394</t>
  </si>
  <si>
    <t>LUMINÁRIA COMERCIAL CHANFRADA DE SOBREPOR, PARA QUATRO (4) LÂMPADAS TUBULARES FLUORESCENTE 4X32W-ØT8 OU 4X40W-ØT10 OU LED 4X18W-ØT8, FORNECIMENTO E INSTALAÇÃO, EXCLUSIVE BASE, REATOR E LÂMPADAS</t>
  </si>
  <si>
    <t>ED-49395</t>
  </si>
  <si>
    <t>LUMINÁRIA COMERCIAL CHANFRADA DE SOBREPOR COMPLETA, PARA QUATRO (4) LÂMPADAS TUBULARES FLUORESCENTE 4X32W-ØT8, FORNECIMENTO E INSTALAÇÃO, INCLUSIVE BASE, REATOR E LÂMPADAS</t>
  </si>
  <si>
    <t>ED-49400</t>
  </si>
  <si>
    <t>LUMINÁRIA TIPO DROPS COM BASE SUPORTE GALVANIZADA E GLOBO LEITOSO, PARA UMA (1) LÂMPADA BASE E-27, FORNECIMENTO E INSTALAÇÃO, EXCLUSIVE BASE E LÂMPADA</t>
  </si>
  <si>
    <t>ED-49401</t>
  </si>
  <si>
    <t>LUMINÁRIA TIPO DROPS COM BASE SUPORTE GALVANIZADA E GLOBO LEITOSO COMPLETA, PARA UMA (1) LÂMPADA FLUORESCENTE COMPACTA DE 20W, FORNECIMENTO E INSTALAÇÃO, INCLUSIVE BASE E LÂMPADA</t>
  </si>
  <si>
    <t>ED-49402</t>
  </si>
  <si>
    <t>LUMINÁRIA ARANDELA TIPO TARTARUGA,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</si>
  <si>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</si>
  <si>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</si>
  <si>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</si>
  <si>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</si>
  <si>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ED-49405</t>
  </si>
  <si>
    <t>LUMINÁRIA ARANDELA TIPO TARTARUGA BLINDADA COMPLETA, PARA UMA (1) LÂMPADA FLUORESCENTE COMPACTA 20W, FORNECIMENTO E INSTALAÇÃO, INCLUSIVE BASE E LÂMPADA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</si>
  <si>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</si>
  <si>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</si>
  <si>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</si>
  <si>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</si>
  <si>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ED-49408</t>
  </si>
  <si>
    <t>LUMINÁRIA REFLETORA PARA ILUMINAÇÃO PÚBLICA COM LÂMPADA VAPOR DE MERCÚRIO, 2 REFLETORES DE 250W EM POSTE DE CONCRETO COM 9 M DE ALTURA (COMPLETA)</t>
  </si>
  <si>
    <t>ED-49409</t>
  </si>
  <si>
    <t>LUMINÁRIA REFLETORA PARA ILUMINAÇÃO PÚBLICA COM LÂMPADA VAPOR DE MERCÚRIO, 6 REFLETORES DE 400W EM POSTE DE CONCRETO COM 9 M DE ALTURA (COMPLETA)</t>
  </si>
  <si>
    <t>ED-49410</t>
  </si>
  <si>
    <t>LUMINÁRIA REFLETORA PARA ILUMINAÇÃO PÚBLICA COM LÂMPADA VAPOR DE MERCÚRIO, 3 REFLETORES DE 400W EM POSTE DE CONCRETO COM 11 M DE ALTURA (COMPLETA)</t>
  </si>
  <si>
    <t>ED-49413</t>
  </si>
  <si>
    <t>ELETRODUTO FLEXÍVEL CORRUGADO, PVC, ANTI-CHAMA, DN 20MM (1/2"), APLICADO EM ALVENARIA, INCLUSIVE RASGO</t>
  </si>
  <si>
    <t>ED-49414</t>
  </si>
  <si>
    <t>ELETRODUTO FLEXÍVEL CORRUGADO, PVC, ANTI-CHAMA, DN 25MM (3/4"), APLICADO EM ALVENARIA, INCLUSIVE RASGO</t>
  </si>
  <si>
    <t>ED-49415</t>
  </si>
  <si>
    <t>ELETRODUTO FLEXÍVEL CORRUGADO, PVC, ANTI-CHAMA, DN 32MM (1"), APLICADO EM ALVENARIA, INCLUSIVE RASGO</t>
  </si>
  <si>
    <t>ED-49440</t>
  </si>
  <si>
    <t>ARMAÇÃO SECUNDÁRIA DE UM ESTRIBO, EM AÇO GALVANIZADO, PARA FIXAÇÃO DE ISOLADOR ROLDANA, EXCLUSIVE ISOLADOR, INCLUSIVE INSTALAÇÃO</t>
  </si>
  <si>
    <t>ED-49443</t>
  </si>
  <si>
    <t>ISOLADOR ROLDANA EM PORCELANA, TENSÃO NOMINAL 1KV, EXCLUSIVE ARMAÇÃO SECUNDÁRIA, INCLUSIVE INSTALAÇÃO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</si>
  <si>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</si>
  <si>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</si>
  <si>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</si>
  <si>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</si>
  <si>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</si>
  <si>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</si>
  <si>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ED-49450</t>
  </si>
  <si>
    <t>PERFILADO PERFURADO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</si>
  <si>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</si>
  <si>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</si>
  <si>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</si>
  <si>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</si>
  <si>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</si>
  <si>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</si>
  <si>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ED-49461</t>
  </si>
  <si>
    <t>VERGALHÃO DE AÇO COM ROSCA TOTAL PARA PERFILADO, DIÂMETRO 1/4", INCLUSIVE FORNECIMENTO, FIXAÇÃO E INSTALAÇÃO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</si>
  <si>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</si>
  <si>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</si>
  <si>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</si>
  <si>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</si>
  <si>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</si>
  <si>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</si>
  <si>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</si>
  <si>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</si>
  <si>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</si>
  <si>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</si>
  <si>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ED-49483</t>
  </si>
  <si>
    <t>CONJUNTO DE UMA (1) PLACA CEGA 3"X3", TIPO REDONDA, INCLUSIVE FORNECIMENTO, INSTALAÇÃO, SUPORTE E PLACA</t>
  </si>
  <si>
    <t>ED-49496</t>
  </si>
  <si>
    <t>PROJETOR EXTERNO PARA LÂMPADA A VAPOR DE MERCÚRIO , DE IODETO METÁLICO OU DE SÓDIO, COM ÂNGULO REGULÁVEL, COM ALOJAMENTO PARA REATOR, COMPLETO</t>
  </si>
  <si>
    <t>ED-49497</t>
  </si>
  <si>
    <t>POSTE TELECÔNICO RETO, H = 9,00 M EM AÇO GALVANIZADO , (LIVRE)</t>
  </si>
  <si>
    <t>ED-49498</t>
  </si>
  <si>
    <t>QUADRO DE DISTRIBUIÇÃO PARA 8 MÓDULOS COM BARRAMENTO E CHAVE</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</si>
  <si>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</si>
  <si>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</si>
  <si>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</si>
  <si>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</si>
  <si>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</si>
  <si>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</si>
  <si>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</si>
  <si>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</si>
  <si>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</si>
  <si>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</si>
  <si>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</si>
  <si>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</si>
  <si>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ED-49505</t>
  </si>
  <si>
    <t>QUADRO DE DISTRIBUIÇÃO DE LUZ EM PVC DE EMBUTIR, ATÉ 8 DIVISÕES MODULARES, DIMENSÕES EXTERNAS 160 X 240 X 89 MM</t>
  </si>
  <si>
    <t>ED-49506</t>
  </si>
  <si>
    <t>QUADRO DE DISTRIBUIÇÃO DE LUZ EM PVC DE EMBUTIR, ATÉ 16 DIVISÕES MODULARES, DIMENSÕES EXTERNAS 260 X 310 X 85 MM</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</si>
  <si>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</si>
  <si>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</si>
  <si>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</si>
  <si>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</si>
  <si>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</si>
  <si>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</si>
  <si>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</si>
  <si>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</si>
  <si>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</si>
  <si>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</si>
  <si>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</si>
  <si>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</si>
  <si>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ED-49513</t>
  </si>
  <si>
    <t>REATOR ELETRÔNICO, ALTO FATOR DE POTÊNCIA (A.F.P), PARTIDA RÁPIDA, PARA UMA (1) LÂMPADA TUBULAR, POTÊNCIA 16W, FORNECIMENTO E INSTALAÇÃO</t>
  </si>
  <si>
    <t>ED-49514</t>
  </si>
  <si>
    <t>REATOR ELETRÔNICO, ALTO FATOR DE POTÊNCIA (A.F.P), PARTIDA RÁPIDA, PARA DUAS (2) LÂMPADAS TUBULARES, POTÊNCIA 16W, FORNECIMENTO E INSTALAÇÃO</t>
  </si>
  <si>
    <t>ED-49515</t>
  </si>
  <si>
    <t>REATOR ELETRÔNICO, ALTO FATOR DE POTÊNCIA (A.F.P), PARTIDA RÁPIDA, PARA UMA (1) LÂMPADA TUBULAR, POTÊNCIA 32W, FORNECIMENTO E INSTALAÇÃO</t>
  </si>
  <si>
    <t>ED-49516</t>
  </si>
  <si>
    <t>REATOR ELETRÔNICO, ALTO FATOR DE POTÊNCIA (A.F.P), PARTIDA RÁPIDA, PARA DUAS (2) LÂMPADAS TUBULARES, POTÊNCIA 32W, FORNECIMENTO E INSTALAÇÃO</t>
  </si>
  <si>
    <t>ED-49517</t>
  </si>
  <si>
    <t>REATOR ELETRÔNICO, ALTO FATOR DE POTÊNCIA (A.F.P), PARTIDA RÁPIDA, PARA UMA (1) LÂMPADA TUBULAR, POTÊNCIA 20W, FORNECIMENTO E INSTALAÇÃO</t>
  </si>
  <si>
    <t>ED-49518</t>
  </si>
  <si>
    <t>REATOR ELETRÔNICO, ALTO FATOR DE POTÊNCIA (A.F.P), PARTIDA RÁPIDA, PARA DUAS (2) LÂMPADAS TUBULARES, POTÊNCIA 20W, FORNECIMENTO E INSTALAÇÃO</t>
  </si>
  <si>
    <t>ED-49519</t>
  </si>
  <si>
    <t>REATOR ELETRÔNICO, ALTO FATOR DE POTÊNCIA (A.F.P), PARTIDA RÁPIDA, PARA UMA (1) LÂMPADA TUBULAR, POTÊNCIA 40W, FORNECIMENTO E INSTALAÇÃO</t>
  </si>
  <si>
    <t>ED-49520</t>
  </si>
  <si>
    <t>REATOR ELETRÔNICO, ALTO FATOR DE POTÊNCIA (A.F.P), PARTIDA RÁPIDA, PARA DUAS (2) LÂMPADAS TUBULARES, POTÊNCIA 40W, FORNECIMENTO E INSTALAÇÃO</t>
  </si>
  <si>
    <t>ED-49523</t>
  </si>
  <si>
    <t>RELÉ FOTOELÉTRICO, TENSÃO 120V COM CAPACIDADE DE CARGA 1200VA, INCLUSIVE BASE E INSTALAÇÃO</t>
  </si>
  <si>
    <t>ED-49524</t>
  </si>
  <si>
    <t>RELÉ FOTOELÉTRICO, TENSÃO 220V COM CAPACIDADE DE CARGA 1800VA, INCLUSIVE BASE E INSTALAÇÃO</t>
  </si>
  <si>
    <t>ED-49525</t>
  </si>
  <si>
    <t>SIRENE PARA ALCANCE ATÉ 500 M REF. RT-10</t>
  </si>
  <si>
    <t>ED-49526</t>
  </si>
  <si>
    <t>SIRENE DE ALTA POTÊNCIA, TIMBRE Ø 150MM, 100DCB</t>
  </si>
  <si>
    <t>ED-49527</t>
  </si>
  <si>
    <t>SUPRESSOR DE SURTO PARA PROTEÇÃO PRIMÁRIA EM QGD, ATÉ 1,5 KV - 5 KA</t>
  </si>
  <si>
    <t>ED-49528</t>
  </si>
  <si>
    <t>SUPRESSOR DE SURTO PARA PROTEÇÃO DE CENTRAL DE TELECOMUNICAÇÕES</t>
  </si>
  <si>
    <t>ED-49540</t>
  </si>
  <si>
    <t>ED-49541</t>
  </si>
  <si>
    <t>ED-49542</t>
  </si>
  <si>
    <t>ENSAIO DE TRAÇÃO, DOBRAMENTO E VERIFICAÇÃO DE BITOLAS EM BARRAS DE AÇO ATÉ 1"</t>
  </si>
  <si>
    <t>ED-49543</t>
  </si>
  <si>
    <t>ENSAIO DE TRAÇÃO, DOBRAMENTO E VERIFICAÇÃO DE BITOLAS EM BARRAS DE AÇO ACIMA DE 1"</t>
  </si>
  <si>
    <t>ED-49544</t>
  </si>
  <si>
    <t>ENSAIO DE CONCRETO: CURA, FACEAMENTO, RUPTURA, EMISSÃO DE CERTIFICADOS - ATE 6 UNIDADES</t>
  </si>
  <si>
    <t>ED-49545</t>
  </si>
  <si>
    <t>DETERMINAÇÃO E ANÁLISE DE RESULTADO DE RESISTÊNCIA A COMPRESSÃO DO CONCRETO MOLDADO</t>
  </si>
  <si>
    <t>ED-49546</t>
  </si>
  <si>
    <t>ENSAIO DE RESISTENCIA A COMPRESSAO SIMPLES - CONCRETO</t>
  </si>
  <si>
    <t>ED-49547</t>
  </si>
  <si>
    <t>ENSAIO DE RESISTENCIA A TRACAO POR COMPRESSAO DIAMETRAL - CONCRETO</t>
  </si>
  <si>
    <t>ED-49548</t>
  </si>
  <si>
    <t>ENSAIO DE RESISTENCIA A TRACAO NA FLEXAO DE CONCRETO</t>
  </si>
  <si>
    <t>ED-49549</t>
  </si>
  <si>
    <t>ENSAIOS DE TERRAPLENAGEM - CORPO DO ATERRO</t>
  </si>
  <si>
    <t>ED-49550</t>
  </si>
  <si>
    <t>ENSAIO DE TERRAPLENAGEM - CAMADA FINAL DO ATERRO</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</si>
  <si>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</si>
  <si>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</si>
  <si>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</si>
  <si>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</si>
  <si>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</si>
  <si>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</si>
  <si>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</si>
  <si>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</si>
  <si>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ED-49555</t>
  </si>
  <si>
    <t>ENSAIO DE COMPACTACAO - AMOSTRAS NAO TRABALHADAS - ENERGIA NORMAL - SOLOS</t>
  </si>
  <si>
    <t>ED-49556</t>
  </si>
  <si>
    <t>ENSAIO DE COMPACTACAO - AMOSTRAS NAO TRABALHADAS - ENERGIA INTERMEDIARIA - SOLOS</t>
  </si>
  <si>
    <t>ED-49557</t>
  </si>
  <si>
    <t>ENSAIO DE COMPACTACAO - AMOSTRAS NAO TRABALHADAS - ENERGIA MODIFICADA - SOLOS</t>
  </si>
  <si>
    <t>ED-49558</t>
  </si>
  <si>
    <t>ENSAIO DE COMPACTACAO - AMOSTRAS TRABALHADAS - SOLOS</t>
  </si>
  <si>
    <t>ED-49559</t>
  </si>
  <si>
    <t>ENSAIO DE MASSA ESPECIFICA - IN SITU - METODO FRASCO DE AREIA - SOLOS</t>
  </si>
  <si>
    <t>ED-49560</t>
  </si>
  <si>
    <t>ENSAIO DE MASSA ESPECIFICA - IN SITU - METODO BALAO DE BORRACHA - SOLOS</t>
  </si>
  <si>
    <t>ED-49561</t>
  </si>
  <si>
    <t>ENSAIO DE DENSIDADE REAL - SOLOS</t>
  </si>
  <si>
    <t>ED-49562</t>
  </si>
  <si>
    <t>ENSAIO DE MASSA ESPECIFICA - IN SITU - EMPREGO DO OLEO - SOLOS</t>
  </si>
  <si>
    <t>ED-49563</t>
  </si>
  <si>
    <t>ENSAIO DE TEOR DE UMIDADE - METODO EXPEDITO DO ALCOOL - SOLOS</t>
  </si>
  <si>
    <t>ED-49564</t>
  </si>
  <si>
    <t>ENSAIO DE TEOR DE UMIDADE - PROCESSO SPEEDY - SOLOS E AGREGADOS MIUDOS</t>
  </si>
  <si>
    <t>ED-49565</t>
  </si>
  <si>
    <t>ENSAIO DE TEOR DE UMIDADE - EM LABORATORIO - SOLOS</t>
  </si>
  <si>
    <t>ED-49566</t>
  </si>
  <si>
    <t>ENSAIO DE RESILIENCIA - SOLOS</t>
  </si>
  <si>
    <t>ED-49567</t>
  </si>
  <si>
    <t>ENSAIO DE EXPANSIBILIDADE - SOLOS</t>
  </si>
  <si>
    <t>ED-49568</t>
  </si>
  <si>
    <t>PREPARACAO DE AMOSTRAS PARA ENSAIO DE CARACTERIZACAO - SOLOS</t>
  </si>
  <si>
    <t>ED-49569</t>
  </si>
  <si>
    <t>ED-49570</t>
  </si>
  <si>
    <t>ED-49572</t>
  </si>
  <si>
    <t>ED-49574</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</si>
  <si>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</si>
  <si>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</si>
  <si>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</si>
  <si>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</si>
  <si>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</si>
  <si>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</si>
  <si>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</si>
  <si>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</si>
  <si>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</si>
  <si>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</si>
  <si>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</si>
  <si>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</si>
  <si>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ED-49582</t>
  </si>
  <si>
    <t>ED-49583</t>
  </si>
  <si>
    <t>ED-49584</t>
  </si>
  <si>
    <t>ED-49585</t>
  </si>
  <si>
    <t>ED-49586</t>
  </si>
  <si>
    <t>ED-49587</t>
  </si>
  <si>
    <t>ED-49588</t>
  </si>
  <si>
    <t>ED-49589</t>
  </si>
  <si>
    <t>ED-49590</t>
  </si>
  <si>
    <t>ED-49591</t>
  </si>
  <si>
    <t>ED-49592</t>
  </si>
  <si>
    <t>ED-49593</t>
  </si>
  <si>
    <t>ED-49594</t>
  </si>
  <si>
    <t>ED-49595</t>
  </si>
  <si>
    <t>ED-49596</t>
  </si>
  <si>
    <t>ED-49597</t>
  </si>
  <si>
    <t>ED-49598</t>
  </si>
  <si>
    <t>ED-49600</t>
  </si>
  <si>
    <t>ED-49601</t>
  </si>
  <si>
    <t>ED-49602</t>
  </si>
  <si>
    <t>ED-49603</t>
  </si>
  <si>
    <t>ED-49604</t>
  </si>
  <si>
    <t>ED-49605</t>
  </si>
  <si>
    <t>ED-49606</t>
  </si>
  <si>
    <t>ED-49607</t>
  </si>
  <si>
    <t>ED-49611</t>
  </si>
  <si>
    <t>ED-49612</t>
  </si>
  <si>
    <t>ED-49613</t>
  </si>
  <si>
    <t>ED-49614</t>
  </si>
  <si>
    <t>ED-49615</t>
  </si>
  <si>
    <t>ED-49616</t>
  </si>
  <si>
    <t>ED-49617</t>
  </si>
  <si>
    <t>ED-49618</t>
  </si>
  <si>
    <t>ED-49619</t>
  </si>
  <si>
    <t>ED-49620</t>
  </si>
  <si>
    <t>ED-49621</t>
  </si>
  <si>
    <t>ED-49622</t>
  </si>
  <si>
    <t>ED-49625</t>
  </si>
  <si>
    <t>ED-49627</t>
  </si>
  <si>
    <t>ED-49629</t>
  </si>
  <si>
    <t>ED-49630</t>
  </si>
  <si>
    <t>ED-49631</t>
  </si>
  <si>
    <t>ED-49632</t>
  </si>
  <si>
    <t>ED-49633</t>
  </si>
  <si>
    <t>ED-49634</t>
  </si>
  <si>
    <t>ED-49637</t>
  </si>
  <si>
    <t>ED-49638</t>
  </si>
  <si>
    <t>ED-49639</t>
  </si>
  <si>
    <t>ED-49640</t>
  </si>
  <si>
    <t>ED-49641</t>
  </si>
  <si>
    <t>ED-49642</t>
  </si>
  <si>
    <t>ED-49644</t>
  </si>
  <si>
    <t>ED-49645</t>
  </si>
  <si>
    <t>ED-49646</t>
  </si>
  <si>
    <t>ED-49647</t>
  </si>
  <si>
    <t>ED-49648</t>
  </si>
  <si>
    <t>ED-49649</t>
  </si>
  <si>
    <t>ED-49655</t>
  </si>
  <si>
    <t>ED-49656</t>
  </si>
  <si>
    <t>ED-49657</t>
  </si>
  <si>
    <t>ED-49659</t>
  </si>
  <si>
    <t>ED-49660</t>
  </si>
  <si>
    <t>ED-49662</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</si>
  <si>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</si>
  <si>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</si>
  <si>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</si>
  <si>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</si>
  <si>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ED-49685</t>
  </si>
  <si>
    <t>ED-49686</t>
  </si>
  <si>
    <t>ED-49687</t>
  </si>
  <si>
    <t>ED-49688</t>
  </si>
  <si>
    <t>COLOCAÇÃO DE MOLDURA DE GESSO</t>
  </si>
  <si>
    <t>ED-49689</t>
  </si>
  <si>
    <t>ED-49690</t>
  </si>
  <si>
    <t>ED-49691</t>
  </si>
  <si>
    <t>ED-49692</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</si>
  <si>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</si>
  <si>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</si>
  <si>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</si>
  <si>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</si>
  <si>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</si>
  <si>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</si>
  <si>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</si>
  <si>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</si>
  <si>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ED-49701</t>
  </si>
  <si>
    <t>FECHADURA TIPO BANHEIRO (TRANQUETA), GRAU DE SEGURANÇA MÉDIO, DISTÂNCIA DE BROCA 40MM, ACABAMENTO COM ESPELHO CROMADO E MAÇANETA MODELO ALAVANCA EM ZAMAC, INCLUSIVE ACESSÓRIOS PARA FIXAÇÃO E UMA (1) CHAVE</t>
  </si>
  <si>
    <t>ED-49702</t>
  </si>
  <si>
    <t>ED-49704</t>
  </si>
  <si>
    <t xml:space="preserve">TARJETA CROMADA, TIPO FECHO, INSTALADA EM PORTA DE SANITÁRIO, INCLUSIVE ACESSÓRIOS PARA FIXAÇÃO
</t>
  </si>
  <si>
    <t>ED-49705</t>
  </si>
  <si>
    <t>TARJETA CROMADA, TIPO LIVRE/OCUPADO, INSTALADA EM PORTA DE SANITÁRIO, INCLUSIVE ACESSÓRIOS PARA FIXAÇÃO</t>
  </si>
  <si>
    <t>ED-49715</t>
  </si>
  <si>
    <t>ED-49716</t>
  </si>
  <si>
    <t>ED-49717</t>
  </si>
  <si>
    <t>ED-49718</t>
  </si>
  <si>
    <t>ED-49728</t>
  </si>
  <si>
    <t>ED-49729</t>
  </si>
  <si>
    <t>ED-49730</t>
  </si>
  <si>
    <t>ED-49731</t>
  </si>
  <si>
    <t>ED-49732</t>
  </si>
  <si>
    <t>ED-49733</t>
  </si>
  <si>
    <t>ED-49735</t>
  </si>
  <si>
    <t>ED-49741</t>
  </si>
  <si>
    <t>ED-49742</t>
  </si>
  <si>
    <t>ED-49743</t>
  </si>
  <si>
    <t>ED-49761</t>
  </si>
  <si>
    <t>ED-49762</t>
  </si>
  <si>
    <t>ED-49763</t>
  </si>
  <si>
    <t>ED-49764</t>
  </si>
  <si>
    <t>ED-49765</t>
  </si>
  <si>
    <t>ED-49766</t>
  </si>
  <si>
    <t>ED-49767</t>
  </si>
  <si>
    <t>ED-49768</t>
  </si>
  <si>
    <t>ED-49769</t>
  </si>
  <si>
    <t>ED-49770</t>
  </si>
  <si>
    <t>ED-49777</t>
  </si>
  <si>
    <t>ED-49778</t>
  </si>
  <si>
    <t>ED-49779</t>
  </si>
  <si>
    <t>ED-49780</t>
  </si>
  <si>
    <t>ED-49781</t>
  </si>
  <si>
    <t>ED-49782</t>
  </si>
  <si>
    <t>ED-49783</t>
  </si>
  <si>
    <t>ED-49784</t>
  </si>
  <si>
    <t>ED-49785</t>
  </si>
  <si>
    <t>ED-49786</t>
  </si>
  <si>
    <t>ED-49787</t>
  </si>
  <si>
    <t>ED-49788</t>
  </si>
  <si>
    <t>ED-49789</t>
  </si>
  <si>
    <t>ED-49790</t>
  </si>
  <si>
    <t>ED-49793</t>
  </si>
  <si>
    <t>ED-49795</t>
  </si>
  <si>
    <t>ED-49797</t>
  </si>
  <si>
    <t>ED-49798</t>
  </si>
  <si>
    <t>ED-49799</t>
  </si>
  <si>
    <t>ED-49800</t>
  </si>
  <si>
    <t>ED-49801</t>
  </si>
  <si>
    <t>ED-49804</t>
  </si>
  <si>
    <t>ED-49805</t>
  </si>
  <si>
    <t>ED-49806</t>
  </si>
  <si>
    <t>ED-49807</t>
  </si>
  <si>
    <t>ED-49808</t>
  </si>
  <si>
    <t>ED-49810</t>
  </si>
  <si>
    <t>ED-49811</t>
  </si>
  <si>
    <t>ED-49812</t>
  </si>
  <si>
    <t xml:space="preserve">LASTRO DE CONCRETO MAGRO, INCLUSIVE TRANSPORTE, LANÇAMENTO E ADENSAMENTO </t>
  </si>
  <si>
    <t>ED-49813</t>
  </si>
  <si>
    <t>ED-49814</t>
  </si>
  <si>
    <t>ED-49817</t>
  </si>
  <si>
    <t>CILINDRO DE AÇO COM GÁS GLP CAPACIDADE 45 KG</t>
  </si>
  <si>
    <t>ED-49818</t>
  </si>
  <si>
    <t>ED-49819</t>
  </si>
  <si>
    <t>ED-49821</t>
  </si>
  <si>
    <t>MANGUEIRA PLÁSTICA PARA GÁS D = 3/8" X 1,50 M</t>
  </si>
  <si>
    <t>ED-49822</t>
  </si>
  <si>
    <t>ED-49823</t>
  </si>
  <si>
    <t>ED-49824</t>
  </si>
  <si>
    <t>ED-49826</t>
  </si>
  <si>
    <t>ED-49827</t>
  </si>
  <si>
    <t>ED-49830</t>
  </si>
  <si>
    <t>ED-49831</t>
  </si>
  <si>
    <t>TUBO AÇO PRETO SCH-40, D = 3/8" SEM COSTURA</t>
  </si>
  <si>
    <t>ED-49832</t>
  </si>
  <si>
    <t>TUBO AÇO PRETO SCH-40, D = 1/2" SEM COSTURA</t>
  </si>
  <si>
    <t>ED-49833</t>
  </si>
  <si>
    <t>TUBO AÇO PRETO SCH-40, D = 3/4" SEM COSTURA</t>
  </si>
  <si>
    <t>ED-49841</t>
  </si>
  <si>
    <t>ED-49842</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</si>
  <si>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</si>
  <si>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</si>
  <si>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</si>
  <si>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</si>
  <si>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</si>
  <si>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</si>
  <si>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</si>
  <si>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</si>
  <si>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</si>
  <si>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</si>
  <si>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</si>
  <si>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</si>
  <si>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ED-49861</t>
  </si>
  <si>
    <t>ED-49862</t>
  </si>
  <si>
    <t>ED-49863</t>
  </si>
  <si>
    <t>ED-49864</t>
  </si>
  <si>
    <t>ED-49865</t>
  </si>
  <si>
    <t>ED-49866</t>
  </si>
  <si>
    <t>ED-49867</t>
  </si>
  <si>
    <t>ED-49868</t>
  </si>
  <si>
    <t>ED-49869</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</si>
  <si>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</si>
  <si>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</si>
  <si>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</si>
  <si>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</si>
  <si>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</si>
  <si>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</si>
  <si>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</si>
  <si>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</si>
  <si>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</si>
  <si>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</si>
  <si>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</si>
  <si>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</si>
  <si>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</si>
  <si>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</si>
  <si>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</si>
  <si>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</si>
  <si>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</si>
  <si>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</si>
  <si>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</si>
  <si>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</si>
  <si>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</si>
  <si>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</si>
  <si>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</si>
  <si>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</si>
  <si>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</si>
  <si>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</si>
  <si>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</si>
  <si>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</si>
  <si>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</si>
  <si>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</si>
  <si>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</si>
  <si>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</si>
  <si>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</si>
  <si>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</si>
  <si>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</si>
  <si>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</si>
  <si>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</si>
  <si>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</si>
  <si>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</si>
  <si>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</si>
  <si>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</si>
  <si>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</si>
  <si>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</si>
  <si>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</si>
  <si>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</si>
  <si>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</si>
  <si>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</si>
  <si>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</si>
  <si>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</si>
  <si>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</si>
  <si>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</si>
  <si>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</si>
  <si>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</si>
  <si>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</si>
  <si>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</si>
  <si>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</si>
  <si>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</si>
  <si>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</si>
  <si>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</si>
  <si>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</si>
  <si>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</si>
  <si>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</si>
  <si>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</si>
  <si>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</si>
  <si>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</si>
  <si>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</si>
  <si>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</si>
  <si>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</si>
  <si>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</si>
  <si>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</si>
  <si>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</si>
  <si>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</si>
  <si>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</si>
  <si>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</si>
  <si>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</si>
  <si>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</si>
  <si>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</si>
  <si>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</si>
  <si>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</si>
  <si>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</si>
  <si>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</si>
  <si>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</si>
  <si>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</si>
  <si>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</si>
  <si>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</si>
  <si>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</si>
  <si>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</si>
  <si>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</si>
  <si>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</si>
  <si>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</si>
  <si>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</si>
  <si>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</si>
  <si>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</si>
  <si>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</si>
  <si>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</si>
  <si>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</si>
  <si>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</si>
  <si>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</si>
  <si>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</si>
  <si>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</si>
  <si>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</si>
  <si>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</si>
  <si>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</si>
  <si>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</si>
  <si>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</si>
  <si>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</si>
  <si>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</si>
  <si>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</si>
  <si>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</si>
  <si>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</si>
  <si>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</si>
  <si>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</si>
  <si>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</si>
  <si>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</si>
  <si>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</si>
  <si>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</si>
  <si>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</si>
  <si>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</si>
  <si>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</si>
  <si>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</si>
  <si>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</si>
  <si>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</si>
  <si>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</si>
  <si>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</si>
  <si>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</si>
  <si>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</si>
  <si>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</si>
  <si>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</si>
  <si>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</si>
  <si>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</si>
  <si>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</si>
  <si>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</si>
  <si>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</si>
  <si>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</si>
  <si>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ED-49938</t>
  </si>
  <si>
    <t>CAIXA DE DESCARGA PLÁSTICA EXTERNA 12 LTS INSTALADA COM ACESSÓRIOS</t>
  </si>
  <si>
    <t>ED-49939</t>
  </si>
  <si>
    <t>CAIXA DE GORDURA SIMPLES (CGS), CIRCULAR, EM CONCRETO PRÉ-MOLDADO, CAPACIDADE DE 31L, INCLUSIVE ESCAVAÇÃO, REATERRO, TRANSPORTE E RETIRADA DO MATERIAL ESCAVADO (EM CAÇAMBA)</t>
  </si>
  <si>
    <t>ED-49940</t>
  </si>
  <si>
    <t>CAIXA DE GORDURA DUPLA (CGD), CIRCULAR, EM CONCRETO PRÉ-MOLDADO, CAPACIDADE DE 120L, INCLUSIVE ESCAVAÇÃO, REATERRO, TRANSPORTE E RETIRADA DO MATERIAL ESCAVADO (EM CAÇAMBA)</t>
  </si>
  <si>
    <t>ED-49942</t>
  </si>
  <si>
    <t>GRELHA FUNDIDA 571-C, 10 X 10 CM</t>
  </si>
  <si>
    <t>ED-49943</t>
  </si>
  <si>
    <t>GRELHA FUNDIDA 571-C, 15 X 15 CM</t>
  </si>
  <si>
    <t>ED-49944</t>
  </si>
  <si>
    <t>GRELHA DE FERRO FUNDIDO 30 X 30 CM</t>
  </si>
  <si>
    <t>ED-49945</t>
  </si>
  <si>
    <t>GRELHA/PORTA GRELHA AÇO INOX, FECHO GIRATÓRIO 100 X 100 MM</t>
  </si>
  <si>
    <t>ED-49946</t>
  </si>
  <si>
    <t>GRELHA/PORTA GRELHA AÇO INOX, FECHO GIRATÓRIO 150 X 150 MM</t>
  </si>
  <si>
    <t>ED-49950</t>
  </si>
  <si>
    <t>CAIXA DE INSPEÇÃO DE POLIETILENO , Ø 100 MM</t>
  </si>
  <si>
    <t>ED-49951</t>
  </si>
  <si>
    <t>MITRA PVC RÍGIDO (TERMINAL DE VENTILAÇÃO TIPO) 75 MM</t>
  </si>
  <si>
    <t>ED-49952</t>
  </si>
  <si>
    <t>RALO SIFONADO PVC CÔNICO ALTURA REGULÁVEL 100 X 40 MM COM GRELHA METÁLICA</t>
  </si>
  <si>
    <t>ED-49953</t>
  </si>
  <si>
    <t>RALO SIFONADO PVC QUADRADO 100 X 53 X 40 MM COM GRELHA BRANCA</t>
  </si>
  <si>
    <t>ED-49954</t>
  </si>
  <si>
    <t>RALO SIFONADO PVC CÔNICO 100 X 40 MM COM GRELHA REDONDA</t>
  </si>
  <si>
    <t>ED-49955</t>
  </si>
  <si>
    <t>RALO SECO PVC CÔNICO 100 X 40 MM COM GRELHA QUADRADA</t>
  </si>
  <si>
    <t>ED-49956</t>
  </si>
  <si>
    <t>RALO SIFONADO PVC CILINDRÍCO 100 X 70 X 40 MM COM GRELHA REDONDA</t>
  </si>
  <si>
    <t>ED-49957</t>
  </si>
  <si>
    <t>ED-49958</t>
  </si>
  <si>
    <t>RALO SECO PVC CÔNICO 100 X 40 MM COM GRELHA REDONDA</t>
  </si>
  <si>
    <t>ED-49959</t>
  </si>
  <si>
    <t>RALO SECO PVC QUADRADO 100 X 53 X 40 MM COM GRELHA BRANCA</t>
  </si>
  <si>
    <t>ED-49960</t>
  </si>
  <si>
    <t>ED-49961</t>
  </si>
  <si>
    <t>ED-49962</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</si>
  <si>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</si>
  <si>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</si>
  <si>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</si>
  <si>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</si>
  <si>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</si>
  <si>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</si>
  <si>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</si>
  <si>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</si>
  <si>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ED-49970</t>
  </si>
  <si>
    <t>REGISTRO DE GAVETA, TIPO BRUTO, ROSCÁVEL 1/2" (PARA TUBO SOLDÁVEL OU PPR DN 20MM/CPVC DN 15MM), INCLUSIVE VOLANTE PARA ACIONAMENTO</t>
  </si>
  <si>
    <t>ED-49972</t>
  </si>
  <si>
    <t>REGISTRO DE GAVETA, TIPO BRUTO, ROSCÁVEL 3/4" (PARA TUBO SOLDÁVEL OU PPR DN 25MM/CPVC DN 22MM), INCLUSIVE VOLANTE PARA ACIONAMENTO</t>
  </si>
  <si>
    <t>ED-49974</t>
  </si>
  <si>
    <t>REGISTRO DE GAVETA, TIPO BRUTO, ROSCÁVEL 1" (PARA TUBO SOLDÁVEL OU PPR DN 32MM/CPVC DN 28MM), INCLUSIVE VOLANTE PARA ACIONAMENTO</t>
  </si>
  <si>
    <t>ED-49976</t>
  </si>
  <si>
    <t>REGISTRO DE GAVETA, TIPO BRUTO, ROSCÁVEL 1.1/4" (PARA TUBO SOLDÁVEL OU PPR DN 40MM/CPVC DN 35MM), INCLUSIVE VOLANTE PARA ACIONAMENTO</t>
  </si>
  <si>
    <t>ED-49978</t>
  </si>
  <si>
    <t>REGISTRO DE GAVETA, TIPO BRUTO, ROSCÁVEL 1.1/2" (PARA TUBO SOLDÁVEL OU PPR DN 50MM/CPVC DN 42MM),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</si>
  <si>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</si>
  <si>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</si>
  <si>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</si>
  <si>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</si>
  <si>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</si>
  <si>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</si>
  <si>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ED-49986</t>
  </si>
  <si>
    <t>REGISTRO DE GAVETA, TIPO BRUTO, ROSCÁVEL 4" (PARA TUBO SOLDÁVEL OU PPR DN 110MM/CPVC DN 114MM), INCLUSIVE VOLANTE PARA ACIONAMENTO</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</si>
  <si>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</si>
  <si>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</si>
  <si>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</si>
  <si>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</si>
  <si>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</si>
  <si>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</si>
  <si>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</si>
  <si>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</si>
  <si>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</si>
  <si>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</si>
  <si>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</si>
  <si>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</si>
  <si>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</si>
  <si>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</si>
  <si>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</si>
  <si>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</si>
  <si>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</si>
  <si>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</si>
  <si>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</si>
  <si>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</si>
  <si>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</si>
  <si>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</si>
  <si>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</si>
  <si>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</si>
  <si>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</si>
  <si>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</si>
  <si>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</si>
  <si>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</si>
  <si>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</si>
  <si>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</si>
  <si>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</si>
  <si>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</si>
  <si>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ED-50006</t>
  </si>
  <si>
    <t>CAIXA SECA DE PVC RÍGIDO , 100 X 100 X 40 MM</t>
  </si>
  <si>
    <t>ED-50007</t>
  </si>
  <si>
    <t>CAIXA SIFONADA EM PVC COM GRELHA QUADRADA150 X 150 X 50 MM</t>
  </si>
  <si>
    <t>ED-50008</t>
  </si>
  <si>
    <t>CAIXA SIFONADA EM PVC COM GRELHA REDONDA 150 X 150 X 50 MM</t>
  </si>
  <si>
    <t>ED-50009</t>
  </si>
  <si>
    <t>CAIXA SIFONADA EM PVC COM GRELHA QUADRADA/REDONDA 150 X 185 X 75 MM</t>
  </si>
  <si>
    <t>ED-50010</t>
  </si>
  <si>
    <t>CAIXA SIFONADA EM PVC COM GRELHA REDONDA 100 X 100 X 40 MM</t>
  </si>
  <si>
    <t>ED-50011</t>
  </si>
  <si>
    <t>CAIXA SIFONADA EM PVC COM GRELHA REDONDA 100 X 100 X 50 MM</t>
  </si>
  <si>
    <t>ED-50012</t>
  </si>
  <si>
    <t>CAIXA SIFONADA EM PVC COM TAMPA CEGA 250 X 172 X 50 MM</t>
  </si>
  <si>
    <t>ED-50013</t>
  </si>
  <si>
    <t>CAIXA SIFONADA EM PVC COM TAMPA CEGA 250 X 230 X 75 MM</t>
  </si>
  <si>
    <t>ED-50014</t>
  </si>
  <si>
    <t>CAIXA SIFONADA EM PVC COM TAMPA CEGA 150 X 150 X 50 MM</t>
  </si>
  <si>
    <t>ED-50015</t>
  </si>
  <si>
    <t>CAIXA SIFONADA EM PVC COM TAMPA CEGA 150 X 185 X 75 MM</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</si>
  <si>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</si>
  <si>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</si>
  <si>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</si>
  <si>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</si>
  <si>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</si>
  <si>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</si>
  <si>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</si>
  <si>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</si>
  <si>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</si>
  <si>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</si>
  <si>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</si>
  <si>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</si>
  <si>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</si>
  <si>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</si>
  <si>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</si>
  <si>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</si>
  <si>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ED-50026</t>
  </si>
  <si>
    <t>FORNECIMENTO E ASSENTAMENTO DE TUBO PVC RÍGIDO SOLDÁVEL, ÁGUA FRIA, DN 110 MM (4"),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</si>
  <si>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</si>
  <si>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</si>
  <si>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</si>
  <si>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</si>
  <si>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</si>
  <si>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</si>
  <si>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</si>
  <si>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</si>
  <si>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</si>
  <si>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</si>
  <si>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</si>
  <si>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</si>
  <si>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</si>
  <si>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</si>
  <si>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</si>
  <si>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</si>
  <si>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</si>
  <si>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</si>
  <si>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</si>
  <si>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</si>
  <si>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</si>
  <si>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</si>
  <si>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ED-50040</t>
  </si>
  <si>
    <t>FORNECIMENTO E ASSENTAMENTO DE TUBO DE AÇO GALVANIZADO COM COSTURA , INCLUSIVE CONEXÕES E SUPORTES, D = 1/2"</t>
  </si>
  <si>
    <t>ED-50041</t>
  </si>
  <si>
    <t>FORNECIMENTO E ASSENTAMENTO DE TUBO DE AÇO GALVANIZADO COM COSTURA , INCLUSIVE CONEXÕES E SUPORTES, D = 3/4"</t>
  </si>
  <si>
    <t>ED-50042</t>
  </si>
  <si>
    <t>FORNECIMENTO E ASSENTAMENTO DE TUBO DE AÇO GALVANIZADO COM COSTURA , INCLUSIVE CONEXÕES E SUPORTES, D = 1"</t>
  </si>
  <si>
    <t>ED-50043</t>
  </si>
  <si>
    <t>FORNECIMENTO E ASSENTAMENTO DE TUBO DE AÇO GALVANIZADO COM COSTURA , INCLUSIVE CONEXÕES E SUPORTES, D = 1 1/4"</t>
  </si>
  <si>
    <t>ED-50044</t>
  </si>
  <si>
    <t>FORNECIMENTO E ASSENTAMENTO DE TUBO DE AÇO GALVANIZADO COM COSTURA , INCLUSIVE CONEXÕES E SUPORTES, D = 1 1/2"</t>
  </si>
  <si>
    <t>ED-50045</t>
  </si>
  <si>
    <t>FORNECIMENTO E ASSENTAMENTO DE TUBO DE AÇO GALVANIZADO COM COSTURA , INCLUSIVE CONEXÕES E SUPORTES, D = 2"</t>
  </si>
  <si>
    <t>ED-50046</t>
  </si>
  <si>
    <t>FORNECIMENTO E ASSENTAMENTO DE TUBO DE AÇO GALVANIZADO COM COSTURA , INCLUSIVE CONEXÕES E SUPORTES, D = 2 1/2"</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</si>
  <si>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</si>
  <si>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</si>
  <si>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</si>
  <si>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</si>
  <si>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</si>
  <si>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</si>
  <si>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</si>
  <si>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</si>
  <si>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</si>
  <si>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</si>
  <si>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</si>
  <si>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</si>
  <si>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ED-50061</t>
  </si>
  <si>
    <t>FORNECIMENTO E ASSENTAMENTO DE TUBO DE POLIPROPILENO (PPR), PRESSÃO DE 12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</si>
  <si>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</si>
  <si>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</si>
  <si>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</si>
  <si>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</si>
  <si>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</si>
  <si>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</si>
  <si>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</si>
  <si>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</si>
  <si>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</si>
  <si>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</si>
  <si>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</si>
  <si>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</si>
  <si>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</si>
  <si>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</si>
  <si>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ED-50069</t>
  </si>
  <si>
    <t>FORNECIMENTO E ASSENTAMENTO DE TUBO DE POLIPROPILENO (PPR), PRESSÃO DE 20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</si>
  <si>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</si>
  <si>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</si>
  <si>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</si>
  <si>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</si>
  <si>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</si>
  <si>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</si>
  <si>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</si>
  <si>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</si>
  <si>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</si>
  <si>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</si>
  <si>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</si>
  <si>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</si>
  <si>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</si>
  <si>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</si>
  <si>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ED-50077</t>
  </si>
  <si>
    <t>FORNECIMENTO E ASSENTAMENTO DE TUBO DE POLIPROPILENO (PPR), PRESSÃO DE 25 KGF/CM², INCLUSIVE CONEXÕES E SUPORTES, D = 110 MM (NBR 15813)</t>
  </si>
  <si>
    <t>ED-50078</t>
  </si>
  <si>
    <t xml:space="preserve">FORNECIMENTO E ASSENTAMENTO DE TUBO PVC RÍGIDO ROSCÁVEL, ÁGUA FRIA, DN 1/2" (20 MM), INCLUSIVE CONEXÕES </t>
  </si>
  <si>
    <t>ED-50079</t>
  </si>
  <si>
    <t>FORNECIMENTO E ASSENTAMENTO DE TUBO PVC RÍGIDO ROSCÁVEL, ÁGUA FRIA, DN 3/4" (25 MM), INCLUSIVE CONEXÕES</t>
  </si>
  <si>
    <t>ED-50080</t>
  </si>
  <si>
    <t>FORNECIMENTO E ASSENTAMENTO DE TUBO PVC RÍGIDO ROSCÁVEL, ÁGUA FRIA, DN 1" (32 MM), INCLUSIVE CONEXÕES</t>
  </si>
  <si>
    <t>ED-50081</t>
  </si>
  <si>
    <t>FORNECIMENTO E ASSENTAMENTO DE TUBO PVC RÍGIDO ROSCÁVEL, ÁGUA FRIA, DN 1.1/4" (40 MM), INCLUSIVE CONEXÕES</t>
  </si>
  <si>
    <t>ED-50082</t>
  </si>
  <si>
    <t>FORNECIMENTO E ASSENTAMENTO DE TUBO PVC RÍGIDO ROSCÁVEL, ÁGUA FRIA, DN 1.1/2" (50 MM), INCLUSIVE CONEXÕES</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</si>
  <si>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</si>
  <si>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</si>
  <si>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</si>
  <si>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</si>
  <si>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</si>
  <si>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</si>
  <si>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ED-50086</t>
  </si>
  <si>
    <t>FORNECIMENTO E ASSENTAMENTO DE TUBO PVC RÍGIDO ROSCÁVEL, ÁGUA FRIA, DN 4" (110 MM), INCLUSIVE CONEXÕES</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</si>
  <si>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</si>
  <si>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</si>
  <si>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</si>
  <si>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</si>
  <si>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</si>
  <si>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</si>
  <si>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</si>
  <si>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</si>
  <si>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</si>
  <si>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</si>
  <si>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</si>
  <si>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</si>
  <si>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</si>
  <si>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</si>
  <si>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</si>
  <si>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</si>
  <si>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ED-50095</t>
  </si>
  <si>
    <t>FORNECIMENTO E ASSENTAMENTO DE TUBO DE COBRE CLASSE "A"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</si>
  <si>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</si>
  <si>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</si>
  <si>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</si>
  <si>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</si>
  <si>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</si>
  <si>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</si>
  <si>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</si>
  <si>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</si>
  <si>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</si>
  <si>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</si>
  <si>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</si>
  <si>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</si>
  <si>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</si>
  <si>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</si>
  <si>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</si>
  <si>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</si>
  <si>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ED-50104</t>
  </si>
  <si>
    <t>FORNECIMENTO E ASSENTAMENTO DE TUBO DE COBRE CLASSE "E" SEM COSTURA SOLDÁVEL, INCLUSIVE CONEXÕES E SUPORTES, D = 104 MM (4")</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</si>
  <si>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</si>
  <si>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</si>
  <si>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</si>
  <si>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</si>
  <si>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</si>
  <si>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</si>
  <si>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</si>
  <si>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</si>
  <si>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</si>
  <si>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</si>
  <si>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</si>
  <si>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</si>
  <si>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</si>
  <si>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</si>
  <si>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</si>
  <si>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</si>
  <si>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</si>
  <si>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</si>
  <si>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</si>
  <si>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</si>
  <si>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</si>
  <si>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</si>
  <si>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</si>
  <si>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</si>
  <si>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</si>
  <si>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</si>
  <si>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</si>
  <si>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</si>
  <si>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</si>
  <si>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</si>
  <si>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ED-50120</t>
  </si>
  <si>
    <t>FORNECIMENTO E ASSENTAMENTO DE TUBO CPVC SOLDÁVEL, ÁGUA QUENTE, DN 114 MM (4"), INCLUSIVE CONEXÕES</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</si>
  <si>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</si>
  <si>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</si>
  <si>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</si>
  <si>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</si>
  <si>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</si>
  <si>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</si>
  <si>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</si>
  <si>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</si>
  <si>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ED-50125</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</si>
  <si>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</si>
  <si>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</si>
  <si>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</si>
  <si>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</si>
  <si>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</si>
  <si>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</si>
  <si>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</si>
  <si>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</si>
  <si>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</si>
  <si>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</si>
  <si>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</si>
  <si>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</si>
  <si>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</si>
  <si>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</si>
  <si>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</si>
  <si>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</si>
  <si>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</si>
  <si>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</si>
  <si>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ED-50135</t>
  </si>
  <si>
    <t>BARRACÃO DE OBRA, EM CHAPA DE COMPENSADO RESINADO, INCLUSIVE  INSTALAÇÕES SANITÁRIAS E MOBILIÁRIO - PADRÃO DER-MG</t>
  </si>
  <si>
    <t>ED-50136</t>
  </si>
  <si>
    <t>ED-50137</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</si>
  <si>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</si>
  <si>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</si>
  <si>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</si>
  <si>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</si>
  <si>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</si>
  <si>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</si>
  <si>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</si>
  <si>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</si>
  <si>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ED-50150</t>
  </si>
  <si>
    <t>LIGAÇÃO DE ÁGUA PROVISÓRIA PARA CANTEIRO,  INCLUSIVE HIDRÔMETRO E CAVALETE PARA MEDIÇÃO DE ÁGUA - ENTRADA PRINCIPAL, EM AÇO GALVANIZADO DN 20MM (1/2") - PADRÃO CONCESSIONÁRIA</t>
  </si>
  <si>
    <t>ED-50151</t>
  </si>
  <si>
    <t>ED-50155</t>
  </si>
  <si>
    <t>LOCAÇÃO DE BANHEIRO QUÍMICO, DIMENSÃO (110X120X230)CM, LINHA PADRÃO, CONTENDO UMA (1) PIA/HIGIENIZADOR DE MÃOS, INCLUSIVE MANUTENÇÃO E MOBILIZAÇÃO/DESMOBILIZAÇÃO</t>
  </si>
  <si>
    <t>ED-50156</t>
  </si>
  <si>
    <t>ED-50157</t>
  </si>
  <si>
    <t>ED-50159</t>
  </si>
  <si>
    <t>ED-50162</t>
  </si>
  <si>
    <t>ED-50163</t>
  </si>
  <si>
    <t>ED-50164</t>
  </si>
  <si>
    <t>ED-50165</t>
  </si>
  <si>
    <t>ED-50166</t>
  </si>
  <si>
    <t>ED-50167</t>
  </si>
  <si>
    <t>IMPERMEABILIZAÇÃO COM ARGAMASSA TRAÇO 1:3, E = 2,50 CM COM ADITIVO</t>
  </si>
  <si>
    <t>ED-50168</t>
  </si>
  <si>
    <t>IMPERMEABILIZAÇÃO COM MANTA ASFÁLTICA PRÉ-FABRICADA, E = 4 MM</t>
  </si>
  <si>
    <t>ED-50169</t>
  </si>
  <si>
    <t>IMPERMEABILIZAÇÃO COM MANTA ASFÁLTICA PRÉ-FABRICADA, E = 4 MM - ANTI-RAIZ</t>
  </si>
  <si>
    <t>ED-50170</t>
  </si>
  <si>
    <t>ED-50171</t>
  </si>
  <si>
    <t>IMPERMEABILIZAÇÃO POR CRISTALIZAÇÃO</t>
  </si>
  <si>
    <t>ED-50173</t>
  </si>
  <si>
    <t>ED-50174</t>
  </si>
  <si>
    <t>PINTURA COM EMULSÃO ASFÁLTICA, DUAS (2) DEMÃOS</t>
  </si>
  <si>
    <t>ED-50175</t>
  </si>
  <si>
    <t>PINTURA IMPERMEABILIZANTE COM ARGAMASSA POLIMÉRICA</t>
  </si>
  <si>
    <t>ED-50176</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</si>
  <si>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</si>
  <si>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</si>
  <si>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ED-50180</t>
  </si>
  <si>
    <t>ACIONADOR MANUAL DE ALARME DE INCÊNDIO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</si>
  <si>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</si>
  <si>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</si>
  <si>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</si>
  <si>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</si>
  <si>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ED-50184</t>
  </si>
  <si>
    <t>QUADRO DE FORÇA PARA MOTOR DE 3,0 CV, 220V, TRIFÁSICO, CONTENDO DISPOSITIVO PARA PARTIDA MANUAL E AUTOMÁTICA ATRAVÉS DE PRESSOSTATO E SAÍDA PARA ALARME DE BOMBA EM FUNCIONAMENTO</t>
  </si>
  <si>
    <t>ED-50185</t>
  </si>
  <si>
    <t>PRESSOSTATO TELEMECANIQUE, MODELO XML B004 A2S11, COM ESCALA DE 3 A 58 PSI</t>
  </si>
  <si>
    <t>ED-50186</t>
  </si>
  <si>
    <t>ED-50187</t>
  </si>
  <si>
    <t>SIRENE PARA ALARME DE BOMBA EM FUNCIONAMENTO, 220V</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</si>
  <si>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</si>
  <si>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</si>
  <si>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</si>
  <si>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</si>
  <si>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</si>
  <si>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</si>
  <si>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</si>
  <si>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</si>
  <si>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ED-50192</t>
  </si>
  <si>
    <t>EXTINTOR DE INCÊNDIO TIPO PÓ QUÍMICO 20-B:C, CAPACIDADE 6 KG</t>
  </si>
  <si>
    <t>ED-50193</t>
  </si>
  <si>
    <t>EXTINTOR DE INCÊNDIO TIPO PÓ QUÍMICO 2-A:20-B:C, CAPACIDADE 6 KG</t>
  </si>
  <si>
    <t>ED-50194</t>
  </si>
  <si>
    <t>BASE DECORATIVA PARA EXTINTORES</t>
  </si>
  <si>
    <t>ED-50195</t>
  </si>
  <si>
    <t>HIDRANTE DE RECALQUE COMPLETO EM CAIXA DE ALVENARIA</t>
  </si>
  <si>
    <t>ED-50197</t>
  </si>
  <si>
    <t>MANGUEIRA DE FIBRA SINTÉTICA E BORRACHA PARA INCÊNDIO TIPO 1, DN 38MM, COMPRIMENTO 15M, FORNECIMENTO E INSTALAÇÃO</t>
  </si>
  <si>
    <t>ED-50198</t>
  </si>
  <si>
    <t>MANÔMETRO WILLY, MOD. 2 1/2", ESCALA DE LEITURA DE 0 A 100 PSI</t>
  </si>
  <si>
    <t>ED-50199</t>
  </si>
  <si>
    <t>ED-50200</t>
  </si>
  <si>
    <t>ED-50201</t>
  </si>
  <si>
    <t>ED-50202</t>
  </si>
  <si>
    <t>ED-50203</t>
  </si>
  <si>
    <t>ED-50204</t>
  </si>
  <si>
    <t>ED-50205</t>
  </si>
  <si>
    <t>ED-50206</t>
  </si>
  <si>
    <t>ED-50207</t>
  </si>
  <si>
    <t>ED-50208</t>
  </si>
  <si>
    <t>REGISTRO TIPO GLOBO ANGULAR, COM 45 GRAUS, DN 2.1/2" (63 MM), PN16, EM LATÃO COM VOLANTE PARA HIDRANTE - FORNECIMENTO E INSTALAÇÃO</t>
  </si>
  <si>
    <t>ED-50209</t>
  </si>
  <si>
    <t>REGISTRO TIPO GLOBO, DN 1.1/2" (15 MM), PN16, EM LATAO COM VOLANTE, EXTREMIDADES ROSCADAS  - FORNECIMENTO E INSTALAÇÃO</t>
  </si>
  <si>
    <t>ED-50210</t>
  </si>
  <si>
    <t>REGISTRO TIPO GLOBO, DN 1" (25 MM), PN16, EM LATAO COM VOLANTE, EXTREMIDADES ROSCADAS  - FORNECIMENTO E INSTALAÇÃO</t>
  </si>
  <si>
    <t>ED-50211</t>
  </si>
  <si>
    <t>REGISTRO TIPO GLOBO, DN 2.1/2" (63 MM), PN16, EM LATAO COM VOLANTE, EXTREMIDADES ROSCADAS  - FORNECIMENTO E INSTALAÇÃO</t>
  </si>
  <si>
    <t>ED-50212</t>
  </si>
  <si>
    <t>SPRINKLER PENDENTE 15 MM (1/2") 68º C</t>
  </si>
  <si>
    <t>ED-50213</t>
  </si>
  <si>
    <t>SPRINKLER PENDENTE 15 MM (1/2") 79º C</t>
  </si>
  <si>
    <t>ED-50214</t>
  </si>
  <si>
    <t>SPRINKLER PENDENTE 15 MM (1/2") 93º C</t>
  </si>
  <si>
    <t>ED-50215</t>
  </si>
  <si>
    <t>SPRINKLER PENDENTE 15 MM (1/2") 141º C</t>
  </si>
  <si>
    <t>ED-50218</t>
  </si>
  <si>
    <t>CANOPLA PARA SPRINKLER</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</si>
  <si>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</si>
  <si>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</si>
  <si>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</si>
  <si>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</si>
  <si>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ED-50223</t>
  </si>
  <si>
    <t>ED-50224</t>
  </si>
  <si>
    <t>ED-50225</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</si>
  <si>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</si>
  <si>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</si>
  <si>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</si>
  <si>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</si>
  <si>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</si>
  <si>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</si>
  <si>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</si>
  <si>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</si>
  <si>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</si>
  <si>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</si>
  <si>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</si>
  <si>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</si>
  <si>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</si>
  <si>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</si>
  <si>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ED-50234</t>
  </si>
  <si>
    <t>ED-50235</t>
  </si>
  <si>
    <t>TRATAMENTO DE JUNTA DE DILATAÇÃO COM ISOPOR,  ESP. 20 MM, PROFUNDIDADE DE 10-15CM, EXCLUSIVE SELANTE</t>
  </si>
  <si>
    <t>ED-50236</t>
  </si>
  <si>
    <t>ED-50237</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</si>
  <si>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</si>
  <si>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</si>
  <si>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</si>
  <si>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</si>
  <si>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</si>
  <si>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</si>
  <si>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</si>
  <si>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</si>
  <si>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ED-50242</t>
  </si>
  <si>
    <t>ED-50243</t>
  </si>
  <si>
    <t>ED-50244</t>
  </si>
  <si>
    <t>ED-50245</t>
  </si>
  <si>
    <t>ED-50246</t>
  </si>
  <si>
    <t>ED-50247</t>
  </si>
  <si>
    <t>ED-50248</t>
  </si>
  <si>
    <t>ED-50249</t>
  </si>
  <si>
    <t>ED-50250</t>
  </si>
  <si>
    <t>ED-50252</t>
  </si>
  <si>
    <t>ED-50253</t>
  </si>
  <si>
    <t>ED-50254</t>
  </si>
  <si>
    <t>ED-50255</t>
  </si>
  <si>
    <t>ED-50256</t>
  </si>
  <si>
    <t>ED-50257</t>
  </si>
  <si>
    <t>ED-50258</t>
  </si>
  <si>
    <t>ED-50259</t>
  </si>
  <si>
    <t>ED-50260</t>
  </si>
  <si>
    <t>ED-50261</t>
  </si>
  <si>
    <t>ED-50263</t>
  </si>
  <si>
    <t>LIMPEZA DE CALHA EM CHAPA GALVANIZADA OU EM PVC, INCLUSIVE DESOBSTRUÇÃO</t>
  </si>
  <si>
    <t>ED-50264</t>
  </si>
  <si>
    <t>LIMPEZA DE MATERIAL CERÂMICO</t>
  </si>
  <si>
    <t>ED-50265</t>
  </si>
  <si>
    <t>LAVAGEM DE FACHADA COM HIDROJATEAMENTO, EXCLUSIVE ANDAIME METÁLICO, TIPO FIXO/TORRE/SUSPENSO, PARA FACHADA</t>
  </si>
  <si>
    <t>ED-50266</t>
  </si>
  <si>
    <t>LIMPEZA FINAL PARA ENTREGA DA OBRA</t>
  </si>
  <si>
    <t>ED-50269</t>
  </si>
  <si>
    <t>LIMPEZA PERMANENTE DA OBRA - 01 SERVENTE X 8 HORAS DIÁRIAS</t>
  </si>
  <si>
    <t>ED-50270</t>
  </si>
  <si>
    <t>LIMPEZA PERMANENTE DA OBRA - 01 SERVENTE X 4 HORAS DIÁRIAS</t>
  </si>
  <si>
    <t>ED-50271</t>
  </si>
  <si>
    <t>LIMPEZA DE RODAPÉ</t>
  </si>
  <si>
    <t>ED-50272</t>
  </si>
  <si>
    <t>LIMPEZA DE VIDROS E ESPELHOS</t>
  </si>
  <si>
    <t>ED-50274</t>
  </si>
  <si>
    <t>ED-50275</t>
  </si>
  <si>
    <t>ED-50276</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</si>
  <si>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</si>
  <si>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</si>
  <si>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</si>
  <si>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</si>
  <si>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</si>
  <si>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</si>
  <si>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</si>
  <si>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</si>
  <si>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</si>
  <si>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</si>
  <si>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</si>
  <si>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</si>
  <si>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</si>
  <si>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</si>
  <si>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ED-50284</t>
  </si>
  <si>
    <t>MICTÓRIO COLETIVO, EM AÇO INOXIDÁVEL, TIPO AISI 304, CHAPA 22, COM DESENVOLVIMENTO DE 1,4 METRO, INCLUSIVE VÁLVULA DE ESCOAMENTO DE METAL NA COR CROMADA, SIFÃO DE METAL TIPO COPO NA COR CROMADA, FORNECIMENTO E INSTALAÇÃO</t>
  </si>
  <si>
    <t>ED-50285</t>
  </si>
  <si>
    <t>MICTÓRIO COLETIVO, EM AÇO INOXIDÁVEL, TIPO AISI 304, CHAPA 22, COM DESENVOLVIMENTO DE 1 METRO, INCLUSIVE VÁLVULA DE ESCOAMENTO DE METAL NA COR CROMADA, SIFÃO DE METAL TIPO COPO NA COR CROMADA, FORNECIMENTO E INSTALAÇÃO</t>
  </si>
  <si>
    <t>ED-50286</t>
  </si>
  <si>
    <t>MICTÓRIO SIFONADO DE LOUÇA BRANCA, INCLUSIVE ENGATE FLEXÍVEL, EXCLUSIVE VÁLVULA DE DESCARGA</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</si>
  <si>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</si>
  <si>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</si>
  <si>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</si>
  <si>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</si>
  <si>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</si>
  <si>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</si>
  <si>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</si>
  <si>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</si>
  <si>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</si>
  <si>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</si>
  <si>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</si>
  <si>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</si>
  <si>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ED-50296</t>
  </si>
  <si>
    <t>BACIA SANITÁRIA (VASO) DE LOUÇA CONVENCIONAL, COR BRANCA, INCLUSIVE ACESSÓRIOS DE FIXAÇÃO/VEDAÇÃO, FORNECIMENTO, INSTALAÇÃO E REJUNTAMENTO, EXCLUSIVE VÁLVULA DE DESCARGA E TUBO DE LIGAÇÃO</t>
  </si>
  <si>
    <t>ED-50297</t>
  </si>
  <si>
    <t>BACIA SANITÁRIA (VASO) DE LOUÇA COM CAIXA ACOPLADA, COR BRANCA, INCLUSIVE ACESSÓRIOS DE FIXAÇÃO/VEDAÇÃO, ENGATE FLEXÍVEL METÁLICO, FORNECIMENTO, INSTALAÇÃO E REJUNTAMENTO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</si>
  <si>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</si>
  <si>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</si>
  <si>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</si>
  <si>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</si>
  <si>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ED-50300</t>
  </si>
  <si>
    <t>BACIA DE LOUÇA TURCA CONVENCIONAL, COR BRANCA, INCLUSIVE ACESSÓRIOS,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</si>
  <si>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</si>
  <si>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</si>
  <si>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ED-50302</t>
  </si>
  <si>
    <t>TORNEIRA CHAVE BOIA AUTOMÁTICA PARA RESERVATÓRIO</t>
  </si>
  <si>
    <t>ED-50303</t>
  </si>
  <si>
    <t>TORNEIRA DE BOIA, TIPO ROSCÁVEL 1/2", EXCLUSIVE ADAPTADOR SOLDÁVEL DE PVC COM FLANGES E ANEL PARA CAIXA DÁGUA</t>
  </si>
  <si>
    <t>ED-50304</t>
  </si>
  <si>
    <t>TORNEIRA DE BOIA, TIPO ROSCÁVEL 3/4", EXCLUSIVE ADAPTADOR SOLDÁVEL DE PVC COM FLANGES E ANEL PARA CAIXA DÁGUA</t>
  </si>
  <si>
    <t>ED-50305</t>
  </si>
  <si>
    <t>TORNEIRA DE BOIA, TIPO ROSCÁVEL 1", EXCLUSIVE ADAPTADOR SOLDÁVEL DE PVC COM FLANGES E ANEL PARA CAIXA DÁGUA</t>
  </si>
  <si>
    <t>ED-50306</t>
  </si>
  <si>
    <t>TORNEIRA DE BOIA, TIPO ROSCÁVEL 1.1/4", EXCLUSIVE ADAPTADOR SOLDÁVEL DE PVC COM FLANGES E ANEL PARA CAIXA DÁGUA</t>
  </si>
  <si>
    <t>ED-50307</t>
  </si>
  <si>
    <t>TORNEIRA DE BOIA, TIPO ROSCÁVEL 1.1/2", EXCLUSIVE ADAPTADOR SOLDÁVEL DE PVC COM FLANGES E ANEL PARA CAIXA DÁGUA</t>
  </si>
  <si>
    <t>ED-50308</t>
  </si>
  <si>
    <t>TORNEIRA DE BOIA, TIPO ROSCÁVEL 2", EXCLUSIVE ADAPTADOR SOLDÁVEL DE PVC COM FLANGES E ANEL PARA CAIXA DÁGUA</t>
  </si>
  <si>
    <t>ED-50309</t>
  </si>
  <si>
    <t>BOLSA DE BORRACHA D = 1 1/2"</t>
  </si>
  <si>
    <t>ED-50310</t>
  </si>
  <si>
    <t>BRAÇO PARA CHUVEIRO, COMPRIMENTO 40 CM, DIÂMETRO NOMINAL DE 1/2" (20MM), INCLUSIVE ACABAMENTO</t>
  </si>
  <si>
    <t>ED-50313</t>
  </si>
  <si>
    <t>ED-50314</t>
  </si>
  <si>
    <t>ED-50316</t>
  </si>
  <si>
    <t>DUCHA HIGIÊNICA COM REGISTRO PARA CONTROLE DE FLUXO DE ÁGUA, DIÂMETRO 1/2" (20MM), INCLUSIVE FORNECIMENTO E INSTALAÇÃO</t>
  </si>
  <si>
    <t>ED-50317</t>
  </si>
  <si>
    <t>LIGAÇÃO FLEXÍVEL METÁLICA, DIÂMETRO 1/2" (20MM), INCLUSIVE FORNECIMENTO E INSTALAÇÃO</t>
  </si>
  <si>
    <t>ED-50318</t>
  </si>
  <si>
    <t>LIGAÇÃO PARA SAÍDA DE VASO SANITÁRIO PVC CROMADO</t>
  </si>
  <si>
    <t>ED-50319</t>
  </si>
  <si>
    <t>PARAFUSO CASTELO, NÚMERO 8, INCLUSIVE FORNECIMENTO COM ARRUELA E BUCHA DE NYLON</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</si>
  <si>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</si>
  <si>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</si>
  <si>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</si>
  <si>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</si>
  <si>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ED-50323</t>
  </si>
  <si>
    <t>TORNEIRA METÁLICA PARA IRRIGAÇÃO/JARDIM, ACABAMENTO CROMADO,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</si>
  <si>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</si>
  <si>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</si>
  <si>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</si>
  <si>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</si>
  <si>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</si>
  <si>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</si>
  <si>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</si>
  <si>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</si>
  <si>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ED-50328</t>
  </si>
  <si>
    <t>TORNEIRA METÁLICA PARA BEBEDOURO, ACABAMENTO CROMADO, APLICAÇÃO DE PAREDE, INCLUSIVE FORNECIMENTO E INSTALAÇÃO</t>
  </si>
  <si>
    <t>ED-50329</t>
  </si>
  <si>
    <t>TORNEIRA METÁLICA PARA LAVATÓRIO, FECHAMENTO AUTOMÁTICO, ACABAMENTO CROMADO, COM AREJADOR, APLICAÇÃO DE MESA, INCLUSIVE ENGATE FLEXÍVEL METÁLICO, FORNECIMENTO E INSTALAÇÃO</t>
  </si>
  <si>
    <t>ED-50330</t>
  </si>
  <si>
    <t>TORNEIRA METÁLICA PARA LAVATÓRIO, ABERTURA 1/4 DE VOLTA, ACABAMENTO CROMADO, COM AREJADOR, APLICAÇÃO DE MESA, INCLUSIVE ENGATE FLEXÍVEL METÁLICO, FORNECIMENTO E INSTALAÇÃO</t>
  </si>
  <si>
    <t>ED-50331</t>
  </si>
  <si>
    <t>ED-50332</t>
  </si>
  <si>
    <t>TUBO DE LIGAÇÃO DE ÁGUA PARA BACIA SANITÁRIA (VASO), DN 1.1/2", COMPRIMENTO 20CM, INCLUSIVE CANOPLA, SPUD, FORNECIMENTO E INSTALAÇÃO</t>
  </si>
  <si>
    <t>ED-50333</t>
  </si>
  <si>
    <t>TUBO LONGO DN 40MM (1.1/2"), PARA CAIXA DE DESCARGA, INCLUSIVE FORNECIMENTO E INSTALAÇÃO</t>
  </si>
  <si>
    <t>ED-50334</t>
  </si>
  <si>
    <t>TUBO PARA VÁLVULA DE DESCARGA Nº. 18 COM ADAPTADOR D = 1 1/2"</t>
  </si>
  <si>
    <t>ED-50335</t>
  </si>
  <si>
    <t>VÁLVULA AMERICANA PIA INOX 1 1/2" X 3/4"</t>
  </si>
  <si>
    <t>ED-50336</t>
  </si>
  <si>
    <t>VÁLVULA AMERICANA PIA INOX 4" X 1 1/2"</t>
  </si>
  <si>
    <t>ED-50337</t>
  </si>
  <si>
    <t>VÁLVULA DE DESCARGA COM REGISTRO INTERNO, ACIONAMENTO SIMPLES, DN 1.1/2" (50MM), INCLUSIVE ACABAMENTO DA VÁLVULA</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</si>
  <si>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</si>
  <si>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</si>
  <si>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</si>
  <si>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</si>
  <si>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</si>
  <si>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</si>
  <si>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</si>
  <si>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</si>
  <si>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</si>
  <si>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</si>
  <si>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</si>
  <si>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</si>
  <si>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</si>
  <si>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</si>
  <si>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</si>
  <si>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</si>
  <si>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ED-50346</t>
  </si>
  <si>
    <t>VÁLVULA DE RETENÇÃO DE PÉ COM CRIVO, D = 100 MM (4")</t>
  </si>
  <si>
    <t>ED-50347</t>
  </si>
  <si>
    <t>VÁLVULA PARA LAVATÓRIO COM LADRÃO D = 2 1/4" X 1"</t>
  </si>
  <si>
    <t>ED-50348</t>
  </si>
  <si>
    <t>VÁLVULA PARA MICTÓRIO COM FECHAMENTO AUTOMÁTICO D = 1/2"</t>
  </si>
  <si>
    <t>ED-50349</t>
  </si>
  <si>
    <t>INSTALAÇÃO DE VÁLVULA DE ESCOAMENTO DE METAL PARA TANQUE,  DN (1.1/4"), ACABAMENTO CROMADO, INCLUSIVE FORNECIMENTO</t>
  </si>
  <si>
    <t>ED-50350</t>
  </si>
  <si>
    <t>VÁLVULA DE RETENÇÃO HORIZONTAL OU VERTICAL, Ø 15 MM (1/2")</t>
  </si>
  <si>
    <t>ED-50351</t>
  </si>
  <si>
    <t>VÁLVULA DE RETENÇÃO HORIZONTAL OU VERTICAL, Ø 20 MM (3/4")</t>
  </si>
  <si>
    <t>ED-50352</t>
  </si>
  <si>
    <t>VÁLVULA DE RETENÇÃO HORIZONTAL OU VERTICAL, Ø 32 MM (1 1/4")</t>
  </si>
  <si>
    <t>ED-50353</t>
  </si>
  <si>
    <t>VÁLVULA DE RETENÇÃO HORIZONTAL OU VERTICAL, Ø 40 MM (1 1/2")</t>
  </si>
  <si>
    <t>ED-50354</t>
  </si>
  <si>
    <t>VÁLVULA DE RETENÇÃO HORIZONTAL OU VERTICAL, Ø 25 MM (1")</t>
  </si>
  <si>
    <t>ED-50355</t>
  </si>
  <si>
    <t>VÁLVULA DE RETENÇÃO HORIZONTAL OU VERTICAL, Ø 50 MM (2")</t>
  </si>
  <si>
    <t>ED-50356</t>
  </si>
  <si>
    <t>VÁLVULA DE RETENÇÃO HORIZONTAL OU VERTICAL, Ø 65 MM (2 1/2")</t>
  </si>
  <si>
    <t>ED-50357</t>
  </si>
  <si>
    <t>VÁLVULA DE RETENÇÃO HORIZONTAL OU VERTICAL, Ø 80 MM (3")</t>
  </si>
  <si>
    <t>ED-50358</t>
  </si>
  <si>
    <t>VÁLVULA DE RETENÇÃO HORIZONTAL OU VERTICAL, Ø 100 MM (4")</t>
  </si>
  <si>
    <t>ED-50360</t>
  </si>
  <si>
    <t>ED-50361</t>
  </si>
  <si>
    <t>ED-50362</t>
  </si>
  <si>
    <t>ED-50363</t>
  </si>
  <si>
    <t>AJUDANTE DE BOMBEIRO/ENCANADOR COM ENCARGOS COMPLEMENTARES</t>
  </si>
  <si>
    <t>ED-50364</t>
  </si>
  <si>
    <t>AJUDANTE DE TELHADISTA COM ENCARGOS COMPLEMENTARES</t>
  </si>
  <si>
    <t>ED-50365</t>
  </si>
  <si>
    <t>ED-50366</t>
  </si>
  <si>
    <t>ED-50367</t>
  </si>
  <si>
    <t>ED-50368</t>
  </si>
  <si>
    <t>REJUNTADOR COM ENCARGOS COMPLEMENTARES</t>
  </si>
  <si>
    <t>ED-50369</t>
  </si>
  <si>
    <t>AZULEJISTA COM ENCARGOS COMPLEMENTARES</t>
  </si>
  <si>
    <t>ED-50370</t>
  </si>
  <si>
    <t>ED-50371</t>
  </si>
  <si>
    <t>ED-50372</t>
  </si>
  <si>
    <t>CARPINTEIRO DE FORMA COM ENCARGOS COMPLEMENTARES</t>
  </si>
  <si>
    <t>ED-50373</t>
  </si>
  <si>
    <t>ED-50374</t>
  </si>
  <si>
    <t>BOMBEIRO/ENCANADOR COM ENCARGOS COMPLEMENTARES</t>
  </si>
  <si>
    <t>ED-50375</t>
  </si>
  <si>
    <t>ED-50376</t>
  </si>
  <si>
    <t>ED-50377</t>
  </si>
  <si>
    <t>GRANITEIRO/MARMORISTA COM ENCARGOS COMPLEMENTARES</t>
  </si>
  <si>
    <t>ED-50378</t>
  </si>
  <si>
    <t>ED-50379</t>
  </si>
  <si>
    <t>LADRILHISTA COM ENCARGOS COMPLEMENTARES</t>
  </si>
  <si>
    <t>ED-50380</t>
  </si>
  <si>
    <t>MONTADOR COM ENCARGOS COMPLEMENTARES</t>
  </si>
  <si>
    <t>ED-50381</t>
  </si>
  <si>
    <t>ED-50382</t>
  </si>
  <si>
    <t>ED-50383</t>
  </si>
  <si>
    <t>ED-50384</t>
  </si>
  <si>
    <t>RASPADOR COM ENCARGOS COMPLEMENTARES</t>
  </si>
  <si>
    <t>ED-50385</t>
  </si>
  <si>
    <t>TAQUEIRO COM ENCARGOS COMPLEMENTARES</t>
  </si>
  <si>
    <t>ED-50386</t>
  </si>
  <si>
    <t>ED-50387</t>
  </si>
  <si>
    <t>ESTUCADOR COM ENCARGOS COMPLEMENTARES</t>
  </si>
  <si>
    <t>ED-50388</t>
  </si>
  <si>
    <t>ED-50389</t>
  </si>
  <si>
    <t>MOBILIZAÇÃO E DESMOBILIZAÇÃO OBRA DISTANTE DE CENTRO URBANO COM VALOR ATÉ O VALOR DE 1.000.000,00</t>
  </si>
  <si>
    <t>ED-50390</t>
  </si>
  <si>
    <t>MOBILIZAÇÃO E DESMOBILIZAÇÃO OBRA DISTANTE DE CENTRO URBANO COM ENTRE 1.000.000,01 E 3.000.000,00</t>
  </si>
  <si>
    <t>ED-50391</t>
  </si>
  <si>
    <t>MOBILIZAÇÃO E DESMOBILIZAÇÃO OBRA DISTANTE DE CENTRO URBANO COM ACIMA DE 3.000.000,01</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</si>
  <si>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</si>
  <si>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</si>
  <si>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</si>
  <si>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</si>
  <si>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ED-50394</t>
  </si>
  <si>
    <t>MOBILIZAÇÃO E DESMOBILIZAÇÃO DE OBRA EM CENTRO URBANO OU REGIÃO LIMÍTROFE COM VALOR ACIMA DE 3.000.000,01</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</si>
  <si>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</si>
  <si>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</si>
  <si>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</si>
  <si>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</si>
  <si>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</si>
  <si>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</si>
  <si>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ED-50399</t>
  </si>
  <si>
    <t>MURO DE VEDAÇÃO DE CONCRETO PRÉ-MOLDADO TIPO CALHA V ALTURA LIVRE = 2,50 M, SAPATA CONCRETO 1:3:6, 30 X 50 CM</t>
  </si>
  <si>
    <t>ED-50400</t>
  </si>
  <si>
    <t>COLUNA DE ALVENARIA A VISTA DE SUPORTE DO PORTÃO (PARA CAIXA DE MEDIÇÃO DE ENERGIA OU PARA PLACA DO NOME DO PRÉDIO) 1,70 X 2,30 M</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</si>
  <si>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</si>
  <si>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</si>
  <si>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</si>
  <si>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</si>
  <si>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</si>
  <si>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</si>
  <si>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</si>
  <si>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</si>
  <si>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</si>
  <si>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</si>
  <si>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ED-50406</t>
  </si>
  <si>
    <t>ED-50407</t>
  </si>
  <si>
    <t>ED-50408</t>
  </si>
  <si>
    <t>ED-50409</t>
  </si>
  <si>
    <t>MURETA DE TIJOLO COMUM ESP. = 15CM, H = 105 CM, A REVESTIR</t>
  </si>
  <si>
    <t>ED-50410</t>
  </si>
  <si>
    <t>MURETA DE TIJOLO COMUM ESP. = 15CM, H = 130 CM, A REVESTIR</t>
  </si>
  <si>
    <t>ED-50411</t>
  </si>
  <si>
    <t>GEOTÊXTIL NÃO TECIDO PARA ESTABILIZAÇÃO DE SOLOS</t>
  </si>
  <si>
    <t>ED-50412</t>
  </si>
  <si>
    <t>PARALELEPÍPEDO, RETIRADA E REASSENTAMENTO SOBRE COXIM DE AREIA</t>
  </si>
  <si>
    <t>ED-50413</t>
  </si>
  <si>
    <t>ALVENARIA POLIÉDRICA, RETIRADA E REASSENTAMENTO SOBRE COXIM DE AREIA</t>
  </si>
  <si>
    <t>ED-50414</t>
  </si>
  <si>
    <t>ED-50416</t>
  </si>
  <si>
    <t>EXECUÇÃO DE PAVIMENTO INTERTRAVADO EM BLOCO SEXTAVADO, ESPESSURA 8CM, FCK 35MPA,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</si>
  <si>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</si>
  <si>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</si>
  <si>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</si>
  <si>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</si>
  <si>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</si>
  <si>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</si>
  <si>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ED-50421</t>
  </si>
  <si>
    <t>ASSENTAMENTO DE MATA-BURRO DE CONCRETO</t>
  </si>
  <si>
    <t>ED-50422</t>
  </si>
  <si>
    <t>ENSECADEIRA INCLUSIVE RETIRADA DO MADEIRAMENTO , PAREDE SIMPLES</t>
  </si>
  <si>
    <t>ED-50423</t>
  </si>
  <si>
    <t>ENSECADEIRA INCLUSIVE RETIRADA DO MADEIRAMENTO , PAREDE DUPLA</t>
  </si>
  <si>
    <t>ED-50428</t>
  </si>
  <si>
    <t>ED-50431</t>
  </si>
  <si>
    <t>ED-50432</t>
  </si>
  <si>
    <t>PLANTIO E PREPARO DE COVAS PARA ÁRVORES COM ALTURA MÉDIA DE 2,00M, DIMENSÕES (60X60X60)CM , EXCLUSIVE FORNECIMENTO DAS MUDAS</t>
  </si>
  <si>
    <t>ED-50433</t>
  </si>
  <si>
    <t>PLANTIO E PREPARO DE COVAS DE ARBUSTOS ORNAMENTAIS EM GERAL, EXCETO FORNECIMENTO DAS MUDAS</t>
  </si>
  <si>
    <t>ED-50434</t>
  </si>
  <si>
    <t>PLANTIO E PREPARO DE COVAS DE FORRAÇÃO, EXCETO FORNECIMENTO DAS MUDAS</t>
  </si>
  <si>
    <t>ED-50435</t>
  </si>
  <si>
    <t>PLANTIO DE GRAMA BATATAIS EM PLACAS, INCLUSIVE TERRA VEGETAL E CONSERVAÇÃO POR TRINTA (30) DIAS</t>
  </si>
  <si>
    <t>ED-50436</t>
  </si>
  <si>
    <t>PLANTIO DE GRAMA SÃO CARLOS EM PLACAS, INCLUSIVE TERRA VEGETAL E CONSERVAÇÃO POR TRINTA (30) DIAS</t>
  </si>
  <si>
    <t>ED-50437</t>
  </si>
  <si>
    <t>PLANTIO DE GRAMA ESMERALDA EM PLACAS, INCLUSIVE TERRA VEGETAL E CONSERVAÇÃO POR TRINTA (30) DIAS</t>
  </si>
  <si>
    <t>ED-50438</t>
  </si>
  <si>
    <t>FORNECIMENTO DE ÁRVORE SIBIPURUNA COM ALTURA MÉDIA DE 2,00M, EXCLUSIVE PLANTIO</t>
  </si>
  <si>
    <t>ED-50439</t>
  </si>
  <si>
    <t>FORNECIMENTO DE ÁRVORE IPÊ-ROSA COM ALTURA MÉDIA DE 2,00M, EXCLUSIVE PLANTIO</t>
  </si>
  <si>
    <t>ED-50440</t>
  </si>
  <si>
    <t>FORNECIMENTO DE ÁRVORE PAU-FERRO COM ALTURA MÉDIA DE 2,00M, EXCLUSIVE PLANTIO</t>
  </si>
  <si>
    <t>ED-50441</t>
  </si>
  <si>
    <t>FORNECIMENTO DE ÁRVORE ACÁSSIA MIMOSA COM ALTURA MÉDIA DE 2,00M, EXCLUSIVE PLANTIO</t>
  </si>
  <si>
    <t>ED-50442</t>
  </si>
  <si>
    <t>FORNECIMENTO DE ÁRVORE JACARANDÁ MIMOSO COM ALTURA MÉDIA DE 2,00M, EXCLUSIVE PLANTIO</t>
  </si>
  <si>
    <t>ED-50446</t>
  </si>
  <si>
    <t>FORNECIMENTO DE ARBUSTO BELA EMÍLIA COM ALTURA MÍNIMA DE 15CM, EXCLUSIVE PLANTIO</t>
  </si>
  <si>
    <t>ED-50447</t>
  </si>
  <si>
    <t>FORNECIMENTO DE ARBUSTO CAMARÁ COM ALTURA MÍNIMA DE 15CM, EXCLUSIVE PLANTIO</t>
  </si>
  <si>
    <t>ED-50448</t>
  </si>
  <si>
    <t>FORNECIMENTO DE PALMEIRA LICURI COM ALTURA MÉDIA DE 2,00M, EXCLUSIVE PLANTIO</t>
  </si>
  <si>
    <t>ED-50449</t>
  </si>
  <si>
    <t>FORNECIMENTO DE PALMEIRA ARECA-BAMBU COM ALTURA MÍNIMA DE 50CM, EXCLUSIVE PLANTIO</t>
  </si>
  <si>
    <t>ED-50451</t>
  </si>
  <si>
    <t>PINTURA ACRÍLICA EM PAREDE, DUAS (2) DEMÃOS, EXCLUSIVE SELADOR ACRÍLICO E MASSA ACRÍLICA/CORRIDA (PVA)</t>
  </si>
  <si>
    <t>ED-50452</t>
  </si>
  <si>
    <t>PINTURA ACRÍLICA EM TETO, DUAS (2) DEMÃOS, EXCLUSIVE SELADOR ACRÍLICO E MASSA ACRÍLICA/CORRIDA (PVA)</t>
  </si>
  <si>
    <t>ED-50453</t>
  </si>
  <si>
    <t>PINTURA ACRÍLICA EM PAREDE, TRÊS (3) DEMÃOS, EXCLUSIVE SELADOR ACRÍLICO E MASSA ACRÍLICA/CORRIDA (PVA)</t>
  </si>
  <si>
    <t>ED-50454</t>
  </si>
  <si>
    <t>PINTURA ACRÍLICA EM TETO, TRÊS (3) DEMÃOS, EXCLUSIVE SELADOR ACRÍLICO E MASSA ACRÍLICA/CORRIDA (PVA)</t>
  </si>
  <si>
    <t>ED-50455</t>
  </si>
  <si>
    <t>PINTURA ACRÍLICA EM PAREDE, DUAS (2) DEMÃOS, INCLUSIVE UMA (1) DEMÃO DE MASSA CORRIDA (PVA), EXCLUSIVE SELADOR ACRÍLICO</t>
  </si>
  <si>
    <t>ED-50456</t>
  </si>
  <si>
    <t>PINTURA ACRÍLICA EM TETO, DUAS (2) DEMÃOS, INCLUSIVE UMA (1) DEMÃO DE MASSA CORRIDA (PVA), EXCLUSIVE SELADOR ACRÍLICO</t>
  </si>
  <si>
    <t>ED-50459</t>
  </si>
  <si>
    <t>PINTURA ACRÍLICA PARA PISO EM PASSEIO/SUPERFÍCIE CIMENTADA, DUAS (2) DEMÃOS</t>
  </si>
  <si>
    <t>ED-50460</t>
  </si>
  <si>
    <t>PINTURA ACRÍLICA PARA PISO EM FAIXA DE DEMARCAÇÃO DE QUADRA, DUAS (2) DEMÃOS, FAIXA COM LARGURA DE 5 CM</t>
  </si>
  <si>
    <t>ED-50461</t>
  </si>
  <si>
    <t>PINTURA ACRÍLICA PARA PISO EM QUADRAS ESPORTIVA, DUAS (2) DEMÃOS</t>
  </si>
  <si>
    <t>ED-50462</t>
  </si>
  <si>
    <t>PINTURA ACRÍLICA PARA PISO EM FAIXA DE DEMARCAÇÃO DE QUADRA, QUATRO (4) DEMÃOS, FAIXA COM LARGURA DE 5 CM</t>
  </si>
  <si>
    <t>ED-50463</t>
  </si>
  <si>
    <t>PINTURA ACRÍLICA PARA PISO EM QUADRAS ESPORTIVA, QUATRO (4) DEMÃOS</t>
  </si>
  <si>
    <t>ED-50464</t>
  </si>
  <si>
    <t>PINTURA COM RESINA ACRÍLICA EM PISOS CIMENTADOS, DUAS (2) DEMÃOS, INCLUSIVE LIMPEZA DA SUPERFÍCIE A SER APLICADO MATERIAL</t>
  </si>
  <si>
    <t>ED-50465</t>
  </si>
  <si>
    <t>ED-50466</t>
  </si>
  <si>
    <t>PINTURA COM  TINTA A BASE DE BORRACHA CLORADA EM TELHAS DE FIBROCIMENTO, DUAS (2) DEMÃOS</t>
  </si>
  <si>
    <t>ED-50467</t>
  </si>
  <si>
    <t>PINTURA COM  TINTA A BASE DE BORRACHA CLORADA EM REVESTIMENTO CIMENTÍCIO OU CONCRETO, DUAS (2) DEMÃOS</t>
  </si>
  <si>
    <t>ED-50468</t>
  </si>
  <si>
    <t>ED-50469</t>
  </si>
  <si>
    <t>PINTURA EM CAIAÇÃO PARA AMBIENTE INTERNO,TRÊS (3) DEMÃOS, INCLUSIVE PIGMENTO E FIXADOR DE CAL</t>
  </si>
  <si>
    <t>ED-50470</t>
  </si>
  <si>
    <t>PINTURA EM CAIAÇÃO PARA AMBIENTE EXTERNO,TRÊS (3) DEMÃOS, INCLUSIVE PIGMENTO E FIXADOR DE CAL</t>
  </si>
  <si>
    <t>ED-50471</t>
  </si>
  <si>
    <t>ED-50472</t>
  </si>
  <si>
    <t>ED-50473</t>
  </si>
  <si>
    <t>EMASSAMENTO EM PAREDE COM MASSA ACRÍLICA, UMA (1) DEMÃO, INCLUSIVE LIXAMENTO PARA PINTURA</t>
  </si>
  <si>
    <t>ED-50474</t>
  </si>
  <si>
    <t>EMASSAMENTO EM PAREDE COM MASSA ACRÍLICA, DUAS (2) DEMÃOS, INCLUSIVE LIXAMENTO PARA PINTURA</t>
  </si>
  <si>
    <t>ED-50475</t>
  </si>
  <si>
    <t>EMASSAMENTO EM TETO COM MASSA ACRÍLICA, UMA (1) DEMÃO, INCLUSIVE LIXAMENTO PARA PINTURA</t>
  </si>
  <si>
    <t>ED-50476</t>
  </si>
  <si>
    <t>EMASSAMENTO EM TETO COM MASSA ACRÍLICA, DUAS (2) DEMÃOS, INCLUSIVE LIXAMENTO PARA PINTURA</t>
  </si>
  <si>
    <t>ED-50477</t>
  </si>
  <si>
    <t>EMASSAMENTO EM PAREDE COM MASSA CORRIDA (PVA), UMA (1) DEMÃO, INCLUSIVE LIXAMENTO PARA PINTURA</t>
  </si>
  <si>
    <t>ED-50478</t>
  </si>
  <si>
    <t>EMASSAMENTO EM PAREDE COM MASSA CORRIDA (PVA), DUAS (2) DEMÃOS, INCLUSIVE LIXAMENTO PARA PINTURA</t>
  </si>
  <si>
    <t>ED-50479</t>
  </si>
  <si>
    <t>EMASSAMENTO EM TETO COM MASSA CORRIDA (PVA), UMA (1) DEMÃO, INCLUSIVE LIXAMENTO PARA PINTURA</t>
  </si>
  <si>
    <t>ED-50480</t>
  </si>
  <si>
    <t>EMASSAMENTO EM TETO COM MASSA CORRIDA (PVA), DUAS (2) DEMÃOS, INCLUSIVE LIXAMENTO PARA PINTURA</t>
  </si>
  <si>
    <t>ED-50481</t>
  </si>
  <si>
    <t>EMASSAMENTO A ÓLEO SOBRE MADEIRA, UMA (1) DEMÃO, INCLUSIVE LIXAMENTO PARA PINTURA</t>
  </si>
  <si>
    <t>ED-50482</t>
  </si>
  <si>
    <t>EMASSAMENTO EM ESQUADRIA DE MADEIRA COM MASSA A ÓLEO, DUAS (2) DEMÃOS, INCLUSIVE LIXAMENTO PARA PINTURA  A ÓLEO OU ESMALTE</t>
  </si>
  <si>
    <t>ED-50483</t>
  </si>
  <si>
    <t>ED-50484</t>
  </si>
  <si>
    <t>ED-50485</t>
  </si>
  <si>
    <t>EMASSAMENTO EM FORRO DE GESSO COM MASSA ACRÍLICA, UMA (1) DEMÃO, INCLUSIVE LIXAMENTO PARA PINTURA</t>
  </si>
  <si>
    <t>ED-50486</t>
  </si>
  <si>
    <t>EMASSAMENTO EM FORRO DE GESSO COM MASSA CORRIDA (PVA), UMA (1) DEMÃO, INCLUSIVE LIXAMENTO PARA PINTURA</t>
  </si>
  <si>
    <t>ED-50487</t>
  </si>
  <si>
    <t>PINTURA EPÓXI EM SUPERFÍCIES DE AÇO CARBONO, DUAS (2) DEMÃOS</t>
  </si>
  <si>
    <t>ED-50488</t>
  </si>
  <si>
    <t>PINTURA EPÓXI EM SUPERFÍCIES DE AÇO CARBONO, DUAS (2) DEMÃOS, APLICAÇÃO MECÂNICA</t>
  </si>
  <si>
    <t>ED-50490</t>
  </si>
  <si>
    <t>PINTURA EPÓXI EM FAIXAS DE DEMARCAÇÃO DE PISO, DUAS (2) DEMÃOS, FAIXA COM LARGURA DE 5 CM</t>
  </si>
  <si>
    <t>ED-50491</t>
  </si>
  <si>
    <t>PINTURA ESMALTE EM ESQUADRIAS DE FERRO, DUAS (2) DEMÃOS, INCLUSIVE UMA (1) DEMÃO DE FUNDO ANTICORROSIVO</t>
  </si>
  <si>
    <t>ED-50492</t>
  </si>
  <si>
    <t>PINTURA ESMALTE EM ESTRUTURA DE AÇO CARBONO, DUAS (2) DEMÃOS, EXCLUSIVE FUNDO ANTICORROSIVO</t>
  </si>
  <si>
    <t>ED-50493</t>
  </si>
  <si>
    <t>PINTURA ESMALTE EM ESQUADRIA DE MADEIRA, DUAS (2) DEMÃOS, INCLUSIVE UMA (1) DEMÃO DE FUNDO NIVELADOR, EXCLUSIVE MASSA A ÓLEO</t>
  </si>
  <si>
    <t>ED-50495</t>
  </si>
  <si>
    <t>ED-50496</t>
  </si>
  <si>
    <t>PINTURA ESMALTE EM TUBO GALVANIZADO, DUAS (2) DEMÃOS, INCLUSIVE UMA (1) DEMÃO DE FUNDO ANTICORROSIVO</t>
  </si>
  <si>
    <t>ED-50497</t>
  </si>
  <si>
    <t>PINTURA ESMALTE EM ESTRUTURA METÁLICA, DUAS (2) DEMÃOS, INCLUSIVE UMA (1) DEMÃO FUNDO ANTICORROSIVO</t>
  </si>
  <si>
    <t>ED-50498</t>
  </si>
  <si>
    <t>PINTURA LÁTEX (PVA) EM PAREDE, DUAS (2) DEMÃOS, EXCLUSIVE SELADOR ACRÍLICO E MASSA ACRÍLICA/CORRIDA (PVA)</t>
  </si>
  <si>
    <t>ED-50499</t>
  </si>
  <si>
    <t>PINTURA LÁTEX (PVA) EM TETO, DUAS (2) DEMÃOS, EXCLUSIVE SELADOR ACRÍLICO E MASSA ACRÍLICA/CORRIDA (PVA)</t>
  </si>
  <si>
    <t>ED-50500</t>
  </si>
  <si>
    <t>PINTURA LÁTEX (PVA) EM PAREDE, TRÊS (3) DEMÃOS, EXCLUSIVE SELADOR ACRÍLICO E MASSA ACRÍLICA/CORRIDA (PVA)</t>
  </si>
  <si>
    <t>ED-50501</t>
  </si>
  <si>
    <t>PINTURA LÁTEX (PVA) EM TETO, TRÊS (3) DEMÃOS, EXCLUSIVE SELADOR ACRÍLICO E MASSA ACRÍLICA/CORRIDA (PVA)</t>
  </si>
  <si>
    <t>ED-50502</t>
  </si>
  <si>
    <t>PINTURA LÁTEX (PVA) EM PAREDE, DUAS (2) DEMÃOS, INCLUSIVE UMA (1) DEMÃO DE MASSA CORRIDA (PVA), EXCLUSIVE SELADOR ACRÍLICO</t>
  </si>
  <si>
    <t>ED-50503</t>
  </si>
  <si>
    <t>PINTURA LÁTEX (PVA) EM TETO, DUAS (2) DEMÃOS, INCLUSIVE UMA (1) DEMÃO DE MASSA CORRIDA (PVA), EXCLUSIVE SELADOR ACRÍLICO</t>
  </si>
  <si>
    <t>ED-50504</t>
  </si>
  <si>
    <t>PINTURA LÁTEX (PVA) EM RODAPÉ OU MOLDURAS (ALTURA DE 5 CM A 7C M), EXCLUSIVE SELADOR ACRÍLICO</t>
  </si>
  <si>
    <t>ED-50505</t>
  </si>
  <si>
    <t>LIXAMENTO MANUAL EM PAREDE PARA REMOÇÃO DE TINTA</t>
  </si>
  <si>
    <t>ED-50506</t>
  </si>
  <si>
    <t>LIXAMENTO MANUAL EM TETO PARA REMOÇÃO DE TINTA</t>
  </si>
  <si>
    <t>ED-50507</t>
  </si>
  <si>
    <t>LIXAMENTO MANUAL EM SUPERFÍCIE DE MADEIRA PARA REMOÇÃO DE TINTA</t>
  </si>
  <si>
    <t>ED-50508</t>
  </si>
  <si>
    <t>LIXAMENTO MANUAL EM SUPERFÍCIE METÁLICA PARA REMOÇÃO DE TINTA</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</si>
  <si>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</si>
  <si>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</si>
  <si>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</si>
  <si>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</si>
  <si>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ED-50511</t>
  </si>
  <si>
    <t>PINTURA PRESERVATIVA COM CUPINICIDA EM MADEIRA SECA, DUAS (2) DEMÃOS, INCLUSIVE DUAS (2) DEMÃOS DE VERNIZ SINTÉTICO MARÍTIMO, ACABAMENTO TIPO FOSCO</t>
  </si>
  <si>
    <t>ED-50512</t>
  </si>
  <si>
    <t>PINTURA PRESERVATIVA COM CUPINICIDA EM MADEIRA SECA, DUAS (2) DEMÃOS</t>
  </si>
  <si>
    <t>ED-50513</t>
  </si>
  <si>
    <t>PINTURA COM RESINA ACRÍLICA EM CONCRETO, DUAS (2) DEMÃOS, INCLUSIVE UMA (1) DEMÃO DE SELADOR ACRÍLICO</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</si>
  <si>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</si>
  <si>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</si>
  <si>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</si>
  <si>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</si>
  <si>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ED-50516</t>
  </si>
  <si>
    <t>ED-50517</t>
  </si>
  <si>
    <t>PINTURA A BASE DE RESINA DE SILICONE EM CONCRETO OU ALVENARIA APARENTE, DUAS (2) DEMÃOS</t>
  </si>
  <si>
    <t>ED-50518</t>
  </si>
  <si>
    <t>PINTURA PARA SINALIZAÇÃO DE VAGA DE ESTACIONAMENTO PARA PORTADORES DE NECESSIDADES ESPECIAIS SOBRE PAVIMENTAÇÃO URBANA</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</si>
  <si>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</si>
  <si>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</si>
  <si>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</si>
  <si>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</si>
  <si>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</si>
  <si>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</si>
  <si>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</si>
  <si>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</si>
  <si>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</si>
  <si>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</si>
  <si>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ED-50525</t>
  </si>
  <si>
    <t>PINTURA COM VERNIZ ACRÍLICO EM ALVENARIA OU CONCRETO, DUAS (2) DEMÃOS, INCLUSIVE PREPARAÇÃO DA SUPERFÍCIE COM LIXAMENTO</t>
  </si>
  <si>
    <t>ED-50526</t>
  </si>
  <si>
    <t>PINTURA COM VERNIZ SINTÉTICO MARÍTIMO EM ESQUADRIAS DE MADEIRA, DUAS (2) DEMÃOS, ACABAMENTO TIPO BRILHANTE</t>
  </si>
  <si>
    <t>ED-50527</t>
  </si>
  <si>
    <t>PINTURA COM VERNIZ SINTÉTICO MARÍTIMO EM ESQUADRIAS DE MADEIRA, DUAS (2) DEMÃOS, ACABAMENTO TIPO ACETINADO (BRILHO SÚTIL)</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</si>
  <si>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</si>
  <si>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</si>
  <si>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</si>
  <si>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ED-50532</t>
  </si>
  <si>
    <t>PINTURA ANTICORROSIVA A BASE DE ÓXIDO DE FERRO (ZARCÃO) EM ESQUADRIA E SUPERFÍCIE METÁLICA, UMA (1) DEMÃO</t>
  </si>
  <si>
    <t>ED-50533</t>
  </si>
  <si>
    <t>APICOAMENTO DE PISO CIMENTADO - PROFUNDIDADE ATÉ 1 CM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</si>
  <si>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</si>
  <si>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</si>
  <si>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</si>
  <si>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</si>
  <si>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</si>
  <si>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</si>
  <si>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ED-50537</t>
  </si>
  <si>
    <t>DEGRAU DE PEDRA ARDÓSIA E = 20 MM, L = 30 CM, ASSENTADO COM ARGAMASSA DE CIMENTO E AREIA SEM PENEIRAR TRAÇO 1:4, INCLUSO ESPELHO E = 15 MM, H = 20 CM</t>
  </si>
  <si>
    <t>ED-50538</t>
  </si>
  <si>
    <t>PLACA DE BORRACHA 500 X 500 X 3,5 MM PASTILHADO PARA COLA PRETO</t>
  </si>
  <si>
    <t>ED-50539</t>
  </si>
  <si>
    <t>ED-50540</t>
  </si>
  <si>
    <t>ED-50541</t>
  </si>
  <si>
    <t>REVESTIMENTO COM CERÂMICA VERMELHO NATURAL PARA PISO,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</si>
  <si>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</si>
  <si>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</si>
  <si>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</si>
  <si>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</si>
  <si>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</si>
  <si>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</si>
  <si>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ED-50545</t>
  </si>
  <si>
    <t>PISO CIMENTADO COM ARGAMASSA, TRAÇO 1:3 (CIMENTO E AREIA), ESP. 25MM, ACABAMENTO DESEMPENADO E FELTRADO, MODULAÇÃO DE 200X200CM, INCLUSIVE JUNTA PLÁSTICA</t>
  </si>
  <si>
    <t>ED-50546</t>
  </si>
  <si>
    <t>PISO CIMENTADO COM ARGAMASSA, TRAÇO 1:3 (CIMENTO E AREIA), ESP. 30MM, ACABAMENTO DESEMPENADO E FELTRADO, MODULAÇÃO DE 200X200CM, INCLUSIVE JUNTA PLÁSTICA</t>
  </si>
  <si>
    <t>ED-50547</t>
  </si>
  <si>
    <t>PISO CIMENTADO COM ARGAMASSA, TRAÇO 1:3 (CIMENTO E AREIA), ESP. 25MM, ACABAMENTO DESEMPENADO E FELTRADO, MODULAÇÃO DE 100X100CM, INCLUSIVE JUNTA PLÁSTICA</t>
  </si>
  <si>
    <t>ED-50548</t>
  </si>
  <si>
    <t>PISO CIMENTADO COM ARGAMASSA, TRAÇO 1:3 (CIMENTO E AREIA), ESP. 30MM, ACABAMENTO DESEMPENADO E FELTRADO, MODULAÇÃO DE 100X100CM, INCLUSIVE JUNTA PLÁSTICA</t>
  </si>
  <si>
    <t>ED-50549</t>
  </si>
  <si>
    <t>PISO CIMENTADO COM ARGAMASSA, TRAÇO 1:3 (CIMENTO E AREIA), ESP. 25MM, ACABAMETNO DESEMPENADO E FELTRADO, MODULAÇÃO DE 60X60CM,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</si>
  <si>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</si>
  <si>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</si>
  <si>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</si>
  <si>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</si>
  <si>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ED-50552</t>
  </si>
  <si>
    <t>PISO CIMENTADO NATADO COM ARGAMASSA, TRAÇO 1:3 (CIMENTO E AREIA), ESP. 20MM, ACABAMENTO QUEIMADO, SEM JUNTA DE DILATAÇÃO</t>
  </si>
  <si>
    <t>ED-50553</t>
  </si>
  <si>
    <t>PISO CIMENTADO NATADO COM ARGAMASSA, TRAÇO 1:3 (CIMENTO E AREIA), ESP. 25MM, ACABAMENTO QUEIMADO, SEM JUNTA DE DILATAÇÃO</t>
  </si>
  <si>
    <t>ED-50554</t>
  </si>
  <si>
    <t>PISO CIMENTADO NATADO COM ARGAMASSA, TRAÇO 1:3 (CIMENTO E AREIA), ESP. 30MM, ACABAMENTO QUEIMADO, SEM JUNTA DE DILATAÇÃO</t>
  </si>
  <si>
    <t>ED-50555</t>
  </si>
  <si>
    <t>PISO CIMENTADO NATADO COM ARGAMASSA, TRAÇO 1:3 (CIMENTO E AREIA), ESP. 50MM, ACABAMENTO QUEIMADO, SEM JUNTA DE DILATAÇÃO</t>
  </si>
  <si>
    <t>ED-50556</t>
  </si>
  <si>
    <t xml:space="preserve">PISO CIMENTADO NATADO COM ARGAMASSA, TRAÇO 1:3 (CIMENTO E AREIA), ESP. 25MM, ACABAMENTO QUEIMADO, MODULAÇÃO DE 200X200CM, INCLUSIVE JUNTA PLÁSTICA </t>
  </si>
  <si>
    <t>ED-50557</t>
  </si>
  <si>
    <t xml:space="preserve">PISO CIMENTADO NATADO COM ARGAMASSA, TRAÇO 1:3 (CIMENTO E AREIA), ESP. 30MM, ACABAMENTO QUEIMADO, MODULAÇÃO DE 200X200CM, INCLUSIVE JUNTA PLÁSTICA </t>
  </si>
  <si>
    <t>ED-50558</t>
  </si>
  <si>
    <t xml:space="preserve">PISO CIMENTADO NATADO COM ARGAMASSA, TRAÇO 1:3 (CIMENTO E AREIA), ESP. 25MM, ACABAMENTO QUEIMADO, MODULAÇÃO DE 100X100CM, INCLUSIVE JUNTA PLÁSTICA </t>
  </si>
  <si>
    <t>ED-50559</t>
  </si>
  <si>
    <t xml:space="preserve">PISO CIMENTADO NATADO COM ARGAMASSA, TRAÇO 1:3 (CIMENTO E AREIA), ESP. 30MM, ACABAMENTO QUEIMADO, MODULAÇÃO DE 100X100CM, INCLUSIVE JUNTA PLÁSTICA </t>
  </si>
  <si>
    <t>ED-50560</t>
  </si>
  <si>
    <t xml:space="preserve">PISO CIMENTADO NATADO COM ARGAMASSA, TRAÇO 1:3 (CIMENTO E AREIA), ESP. 25MM, ACABAMENTO QUEIMADO, MODULAÇÃO DE 60X60CM, INCLUSIVE JUNTA PLÁSTICA </t>
  </si>
  <si>
    <t>ED-50561</t>
  </si>
  <si>
    <t xml:space="preserve">PISO CIMENTADO NATADO COM ARGAMASSA, TRAÇO 1:3 (CIMENTO E AREIA), ESP. 30MM, ACABAMENTO QUEIMADO, MODULAÇÃO DE 60X60CM, INCLUSIVE JUNTA PLÁSTICA </t>
  </si>
  <si>
    <t>ED-50562</t>
  </si>
  <si>
    <t xml:space="preserve">PISO CIMENTADO NATADO COM ARGAMASSA, TRAÇO 1:3 (CIMENTO E AREIA), ESP. 50MM, ACABAMENTO QUEIMADO, MODULAÇÃO DE 60X60CM, INCLUSIVE JUNTA PLÁSTICA </t>
  </si>
  <si>
    <t>ED-50563</t>
  </si>
  <si>
    <t>PISO CIMENTADO COM ARGAMASSA, TRAÇO 1:3 (CIMENTO E AREIA), COM ADITIVO IMPERMEABILIZANTE, ESP. 25MM, ACABAMENTO DESEMPENADO E FELTRADO</t>
  </si>
  <si>
    <t>ED-50564</t>
  </si>
  <si>
    <t>PISO CIMENTADO COM PIGMENTAÇÃO COLORIDA, DESEMPENADO E FELTRADO COM ARGAMASSA, TRAÇO 1:3 (CIMENTO E AREIA), ESP. 30MM, ACABAMENTO DESEMPENADO E FELTRADO, SEM JUNTA DE DILATAÇÃO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</si>
  <si>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</si>
  <si>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</si>
  <si>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</si>
  <si>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</si>
  <si>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</si>
  <si>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</si>
  <si>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</si>
  <si>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</si>
  <si>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ED-50571</t>
  </si>
  <si>
    <t>PISO EM CONCRETO, PREPARADO EM OBRA COM BETONEIRA, FCK 13,5MPA, SEM ARMAÇÃO, ACABAMENTO RÚSTICO, ESP. 8CM,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</si>
  <si>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</si>
  <si>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</si>
  <si>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ED-50573</t>
  </si>
  <si>
    <t>PISO EM CONCRETO FCK = 20 MPA COM 25 KG DE DRAMIX/M3</t>
  </si>
  <si>
    <t>ED-50574</t>
  </si>
  <si>
    <t>APLICAÇÃO DE FAIXA/FITA ADESIVA ANTIDERRAPANTE, LARGURA 50MM, EM DEGRAUS DE ESCADA, INCLUSIVE FORNECIMENTO</t>
  </si>
  <si>
    <t>ED-50575</t>
  </si>
  <si>
    <t>FAIXA/FRISO ANTIDERRAPANTE EM PEDRA, LARGURA 50MM, EM DEGRAU DE ESCADA, EXECUÇÃO MECÂNICA</t>
  </si>
  <si>
    <t>ED-50576</t>
  </si>
  <si>
    <t>REVESTIMENTO COM GRANITO, CINZA ANDORINHA, APLICADO EM PISO, ESP. 2CM, DIMENSÃO DA PEÇA ATÉ 1600 CM2, ASSENTAMENTO COM ARGAMASSA INDUSTRIALIZADA, INCLUSIVE REJUNTAMENTO</t>
  </si>
  <si>
    <t>ED-50577</t>
  </si>
  <si>
    <t>PISO INDUSTRIAL COM ARGAMASSA DE ALTA RESISTÊNCIA, COR CINZA, ESP. 8MM, ACABAMENTO POLIDO, MODULAÇÃO  DE 1X1M, INCLUSIVE JUNTA PLÁSTICA E POLIMENTO MECANIZADO, EXCLUSIVE RESINA</t>
  </si>
  <si>
    <t>ED-50578</t>
  </si>
  <si>
    <t>PISO INDUSTRIAL COM ARGAMASSA DE ALTA RESISTÊNCIA, COR BRANCA, ESP. 8MM, ACABAMENTO POLIDO, MODULAÇÃO  DE 1X1M, INCLUSIVE JUNTA PLÁSTICA E POLIMENTO MECANIZADO, EXCLUSIVE RESINA</t>
  </si>
  <si>
    <t>ED-50579</t>
  </si>
  <si>
    <t>APLICAÇÃO DE SELANTE, MASTIQUE ELÁSTICO, EM JUNTA DE DILAÇÃO, DIMENSÃO 20X10 MM, FATOR DE FORMA 1:2, EXCLUSIVE DELIMITADOR DE PROFUNDIDADE</t>
  </si>
  <si>
    <t>ED-50580</t>
  </si>
  <si>
    <t>REVESTIMENTO COM LADRILHO HIDRÁULICO APLICADO EM PISO (20X20CM) COM JUNTA SECA, NA COR NATURAL, ASSENTAMENTO COM ARGAMASSA INDUSTRIALIZADA</t>
  </si>
  <si>
    <t>ED-50581</t>
  </si>
  <si>
    <t>REVESTIMENTO COM LADRILHO HIDRÁULICO APLICADO EM PISO (20X20CM) COM JUNTA SECA, COM UMA (1) COR, ASSENTAMENTO COM ARGAMASSA INDUSTRIALIZADA</t>
  </si>
  <si>
    <t>ED-50582</t>
  </si>
  <si>
    <t>REVESTIMENTO COM LADRILHO HIDRÁULICO APLICADO EM PISO (20X20CM) COM JUNTA SECA, COM DUAS (2) CORES, ASSENTAMENTO COM ARGAMASSA INDUSTRIALIZADA</t>
  </si>
  <si>
    <t>ED-50583</t>
  </si>
  <si>
    <t>REVESTIMENTO COM LADRILHO HIDRÁULICO APLICADO EM PISO (25X25CM) COM JUNTA SECA, NA COR NATURAL, ASSENTAMENTO COM ARGAMASSA INDUSTRIALIZADA</t>
  </si>
  <si>
    <t>ED-50584</t>
  </si>
  <si>
    <t>REVESTIMENTO COM LADRILHO HIDRÁULICO APLICADO EM PISO (25X25CM) COM JUNTA SECA, COM UMA (1) COR, ASSENTAMENTO COM ARGAMASSA INDUSTRIALIZADA</t>
  </si>
  <si>
    <t>ED-50585</t>
  </si>
  <si>
    <t>REVESTIMENTO COM LADRILHO HIDRÁULICO APLICADO EM PISO (25X25CM) COM JUNTA SECA, COM DUAS (2) CORES, ASSENTAMENTO COM ARGAMASSA INDUSTRIALIZADA</t>
  </si>
  <si>
    <t>ED-50586</t>
  </si>
  <si>
    <t>ED-50588</t>
  </si>
  <si>
    <t>LAJE DE TRANSIÇÃO E = 5 CM, SEM JUNTA, FCK = 10 MPA (MANUAL)</t>
  </si>
  <si>
    <t>ED-50589</t>
  </si>
  <si>
    <t>LAJE DE TRANSIÇÃO E = 6 CM, SEM JUNTA, FCK = 10 MPA (MANUAL)</t>
  </si>
  <si>
    <t>ED-50590</t>
  </si>
  <si>
    <t>LAJE DE TRANSIÇÃO E = 8 CM, SEM JUNTA, FCK = 10 MPA (MANUAL)</t>
  </si>
  <si>
    <t>ED-50591</t>
  </si>
  <si>
    <t>LAJE DE TRANSIÇÃO E = 8 CM, FCK = 15 MPA USINADO (MECANIZADO), INCLUSIVE TELA 0,97 KG/M2 E ACABAMENTO NIVEL ZERO</t>
  </si>
  <si>
    <t>ED-50592</t>
  </si>
  <si>
    <t>LAJE DE TRANSIÇÃO E = 9 CM, FCK = 15 MPA USINADO (MECANIZADO), INCLUSIVE TELA 0,97 KG/M2 E ACABAMENTO NIVEL ZERO</t>
  </si>
  <si>
    <t>ED-50593</t>
  </si>
  <si>
    <t>LAJE DE TRANSIÇÃO E = 10 CM, FCK = 15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</si>
  <si>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</si>
  <si>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</si>
  <si>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</si>
  <si>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</si>
  <si>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ED-50596</t>
  </si>
  <si>
    <t>LAJE DE TRANSIÇÃO E = 8 CM, FCK = 18 MPA USINADO (MECANIZADO), INCLUSIVE TELA 0,97 KG/M2 E ACABAMENTO NIVEL ZERO</t>
  </si>
  <si>
    <t>ED-50597</t>
  </si>
  <si>
    <t>LAJE DE TRANSIÇÃO E = 10 CM, FCK = 18 MPA USINADO (MECANIZADO), INCLUSIVE TELA 0,97 KG/M2 E ACABAMENTO NIVEL ZERO</t>
  </si>
  <si>
    <t>ED-50598</t>
  </si>
  <si>
    <t>LAJE DE TRANSIÇÃO E = 12 CM, FCK = 18 MPA USINADO (MECANIZADO), INCLUSIVE TELA 0,97 KG/M2 E ACABAMENTO NIVEL ZERO</t>
  </si>
  <si>
    <t>ED-50599</t>
  </si>
  <si>
    <t>LAJE DE TRANSIÇÃO E = 8 CM, FCK = 20 MPA USINADO (MECANIZADO), INCLUSIVE TELA 0,97 KG/M2 E ACABAMENTO NIVEL ZERO</t>
  </si>
  <si>
    <t>ED-50600</t>
  </si>
  <si>
    <t>APLICAÇÃO DE LONA PRETA, ESP. 150 MICRAS, INCLUSIVE FORNECIMENTO</t>
  </si>
  <si>
    <t>ED-50602</t>
  </si>
  <si>
    <t>TACO DE MADEIRA IPÊ EXTRA 7 X 21 CM ASSENTADO COM COLA ESPECIAL A BASE DE PVA</t>
  </si>
  <si>
    <t>ED-50604</t>
  </si>
  <si>
    <t>TACÃO DE MADEIRA IPÊ EXTRA 10 X 40 CM ASSENTADO COM COLA ESPECIAL A BASE DE PVA</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</si>
  <si>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</si>
  <si>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</si>
  <si>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</si>
  <si>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</si>
  <si>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ED-50611</t>
  </si>
  <si>
    <t>PISO EM GRANILITE/MARMORITE, ESP. 8MM, ACABAMENTO POLIDO, COR CINZA, MODULAÇÃO DE 1X1M, INCLUSIVE JUNTA PLÁSTICA, RESINA E POLIMENTO MECANIZADO</t>
  </si>
  <si>
    <t>ED-50612</t>
  </si>
  <si>
    <t>PISO EM GRANILITE/MARMORITE, ESP. 8MM, ACABAMENTO POLIDO, COR CINZA, MODULAÇÃO DE 1X1M, INCLUSIVE JUNTA ALUMÍNIO, RESINA E POLIMENTO MECANIZADO</t>
  </si>
  <si>
    <t>ED-50613</t>
  </si>
  <si>
    <t>PISO EM GRANILITE/MARMORITE, ESP. 8MM, ACABAMENTO POLIDO, COR BRANCA, MODULAÇÃO DE 1X1M, INCLUSIVE JUNTA PLÁSTICA, RESINA E POLIMENTO MECANIZADO</t>
  </si>
  <si>
    <t>ED-50614</t>
  </si>
  <si>
    <t>PISO EM GRANILITE/MARMORITE, ESP. 8MM, ACABAMENTO POLIDO, COR BRANCA, MODULAÇÃO DE 1X1M, INCLUSIVE JUNTA ALUMÍNIO, RESINA E POLIMENTO MECANIZADO</t>
  </si>
  <si>
    <t>ED-50615</t>
  </si>
  <si>
    <t>PISO EM GRANILITE/MARMORITE, ESP. 8MM, ACABAMENTO LAVADO TIPO FULGET, COR VERMELHA, MODULAÇÃO DE 1X1M, INCLUSO JUNTA PLÁSTICA</t>
  </si>
  <si>
    <t>ED-50616</t>
  </si>
  <si>
    <t>PISO EM GRANILITE/MARMORITE, ESP. 8MM, ACABAMENTO LAVADO TIPO FULGET, COR NATURAL, MODULAÇÃO DE 1X1M, INCLUSO JUNTA PLÁSTICA</t>
  </si>
  <si>
    <t>ED-50617</t>
  </si>
  <si>
    <t>LIMPEZA E POLIMENTO DE PISO GRANILITE/MARMORITE, EXCLUSIVE RESINA</t>
  </si>
  <si>
    <t>ED-50619</t>
  </si>
  <si>
    <t>ED-50621</t>
  </si>
  <si>
    <t>SÓCULO COM ENCHIMENTO EM TIJOLOS MACIÇOS, ALTURA  DE 10CM À 12CM, INCLUSIVE ACABAMENTO FINAL EM ARGAMASSA, ESP. 20MM, APLICAÇÃO MANUAL</t>
  </si>
  <si>
    <t>ED-50622</t>
  </si>
  <si>
    <t>SOLEIRA DE MARMORITE, COR CIMENTO NATURAL, E = 3 CM</t>
  </si>
  <si>
    <t>ED-50624</t>
  </si>
  <si>
    <t>ED-50626</t>
  </si>
  <si>
    <t>ED-50631</t>
  </si>
  <si>
    <t>PISO COM TIJOLO CERÂMICO MACIÇO PRENSADO, ASSENTAMENTO COM ARGAMASSA SECA, TRAÇO 1:4 (CIMENTO E AREIA), INCLUSIVE REJUNTAMENTO COM ARGAMASSA SECA DE TRAÇO 1:4 (CIMENTO E AREIA), FORNECIMENTO E INSTALAÇÃO</t>
  </si>
  <si>
    <t>ED-50632</t>
  </si>
  <si>
    <t>PLACA VINÍLICA 30 X 30 CM E = 2 MM</t>
  </si>
  <si>
    <t>ED-50633</t>
  </si>
  <si>
    <t>ED-50634</t>
  </si>
  <si>
    <t>ED-50635</t>
  </si>
  <si>
    <t>ED-50636</t>
  </si>
  <si>
    <t>ED-50637</t>
  </si>
  <si>
    <t>ED-50639</t>
  </si>
  <si>
    <t>ED-50640</t>
  </si>
  <si>
    <t>ED-50642</t>
  </si>
  <si>
    <t>ED-50643</t>
  </si>
  <si>
    <t>ED-50644</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</si>
  <si>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</si>
  <si>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</si>
  <si>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</si>
  <si>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</si>
  <si>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</si>
  <si>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</si>
  <si>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</si>
  <si>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</si>
  <si>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</si>
  <si>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</si>
  <si>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ED-50653</t>
  </si>
  <si>
    <t>CALHA EM CHAPA GALVANIZADA, ESP. 0,8MM (GSG-22),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</si>
  <si>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</si>
  <si>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</si>
  <si>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</si>
  <si>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</si>
  <si>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</si>
  <si>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</si>
  <si>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</si>
  <si>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</si>
  <si>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</si>
  <si>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</si>
  <si>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</si>
  <si>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</si>
  <si>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ED-50660</t>
  </si>
  <si>
    <t>CALHA EM CHAPA GALVANIZADA, ESP. 0,65MM (GSG-24), COM DESENVOLVIMENTO DE 100CM, INCLUSIVE IÇAMENTO MANUAL VERTICAL</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</si>
  <si>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</si>
  <si>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</si>
  <si>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</si>
  <si>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</si>
  <si>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</si>
  <si>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</si>
  <si>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ED-50667</t>
  </si>
  <si>
    <t>CHAPIM EM CHAPA GALVANIZADA, COM PINGADEIRA, ESP. 0,65MM (GSG-24), COM DESENVOLVIMENTO DE 35CM, INCLUSIVE IÇAMENTO MANUAL VERTICAL</t>
  </si>
  <si>
    <t>ED-50668</t>
  </si>
  <si>
    <t>ED-50669</t>
  </si>
  <si>
    <t>ED-50671</t>
  </si>
  <si>
    <t>ED-50675</t>
  </si>
  <si>
    <t>ED-50676</t>
  </si>
  <si>
    <t>ED-50677</t>
  </si>
  <si>
    <t>ED-50678</t>
  </si>
  <si>
    <t>ED-50679</t>
  </si>
  <si>
    <t>ED-50680</t>
  </si>
  <si>
    <t>ED-50681</t>
  </si>
  <si>
    <t>ED-50682</t>
  </si>
  <si>
    <t>ED-50683</t>
  </si>
  <si>
    <t>ED-50684</t>
  </si>
  <si>
    <t>ED-50685</t>
  </si>
  <si>
    <t>ED-50687</t>
  </si>
  <si>
    <t>PRATELEIRA DE ARDÓSIA E = 2 CM EMBUTIDA EM PAREDE</t>
  </si>
  <si>
    <t>ED-50688</t>
  </si>
  <si>
    <t>PRATELEIRA DE ARDÓSIA E = 2 CM APOIADA EM CONSOLE DE METALON 20 X 30 MM</t>
  </si>
  <si>
    <t>ED-50689</t>
  </si>
  <si>
    <t>PRATELEIRA DE CONCRETO PRÉ- MOLDADO E = 4 CM, APOIADA SOBRE ALVENARIA</t>
  </si>
  <si>
    <t>ED-50690</t>
  </si>
  <si>
    <t>PRATELEIRA DE CONCRETO, APOIADA EM CONSOLE DE METALON 20 X 30 MM</t>
  </si>
  <si>
    <t>ED-50691</t>
  </si>
  <si>
    <t>PRATELEIRA DE GRANITO CINZA ANDORINHA, E = 2 CM, APOIADA SOBRE ALVENARIA</t>
  </si>
  <si>
    <t>ED-50692</t>
  </si>
  <si>
    <t>PRATELEIRA DE GRANITO CINZA ANDORINHA, E = 2 CM, APOIADA EM CONSOLE DE METALON 20 X 30 MM</t>
  </si>
  <si>
    <t>ED-50693</t>
  </si>
  <si>
    <t>PRATELEIRA DE MADEIRA ENVERNIZADA, EM CONSOLE DE METALON 20 X 30 MM</t>
  </si>
  <si>
    <t>ED-50694</t>
  </si>
  <si>
    <t>PRATELEIRA DE MADEIRA PINTADA DE ESMALTE, EM CONSOLE DE METALON 20 X 30 MM</t>
  </si>
  <si>
    <t>ED-50695</t>
  </si>
  <si>
    <t>PRATELEIRA DE MÁRMORE BRANCO E = 2 CM, APOIADA SOBRE ALVENARIA</t>
  </si>
  <si>
    <t>ED-50696</t>
  </si>
  <si>
    <t>PRATELEIRA DE MÁRMORE BRANCO E = 2 CM, APOIADA EM CONSOLE DE METALON 20 X 30 MM</t>
  </si>
  <si>
    <t>ED-50697</t>
  </si>
  <si>
    <t>ED-50699</t>
  </si>
  <si>
    <t>ED-50701</t>
  </si>
  <si>
    <t>CAPINA MANUAL DO TERRENO, EXCLUSIVE RASTELAMENTO E QUEIMA</t>
  </si>
  <si>
    <t>ED-50702</t>
  </si>
  <si>
    <t>ED-50703</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</si>
  <si>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</si>
  <si>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</si>
  <si>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</si>
  <si>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</si>
  <si>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</si>
  <si>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</si>
  <si>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</si>
  <si>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</si>
  <si>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</si>
  <si>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</si>
  <si>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</si>
  <si>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</si>
  <si>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</si>
  <si>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</si>
  <si>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</si>
  <si>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ED-50714</t>
  </si>
  <si>
    <t>REVESTIMENTO COM ARDÓSIA APLICADO EM PAREDE (40X40CM), ESP. 1CM, ACABAMENTO NATURAL, ASSENTAMENTO COM ARGAMASSA INDUSTRIALIZADA,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</si>
  <si>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</si>
  <si>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</si>
  <si>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</si>
  <si>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</si>
  <si>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</si>
  <si>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</si>
  <si>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ED-50718</t>
  </si>
  <si>
    <t>APLICAÇÃO DE REJUNTE CIMENTÍCIO COLORIDO INDUSTRIALIZADO PARA REVESTIMENTOS DE PAREDE/PISO COM JUNTAS DE ATÉ 3MM DE ESPESSURA</t>
  </si>
  <si>
    <t>ED-50719</t>
  </si>
  <si>
    <t>REVESTIMENTO COM ARGAMASSA BARITADA, ESP. 20MM, APLICAÇÃO MANUAL COM DESEMPENADEIRA, PREPARO MANUAL</t>
  </si>
  <si>
    <t>ED-50720</t>
  </si>
  <si>
    <t>CANTONEIRA DE PVC PARA ACABAMENTO DE QUINAS</t>
  </si>
  <si>
    <t>ED-50721</t>
  </si>
  <si>
    <t>CANTONEIRA DE ALUMÍNIO PARA ACABAMENTO DE QUINAS</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</si>
  <si>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</si>
  <si>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</si>
  <si>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</si>
  <si>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</si>
  <si>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</si>
  <si>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</si>
  <si>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ED-50725</t>
  </si>
  <si>
    <t>FAIXA / FILETE / LISTELO EM CERAMICA, LISO OU CORDAO, BRANCO, *2 X 30* CM (L X C)</t>
  </si>
  <si>
    <t>ED-50726</t>
  </si>
  <si>
    <t>CERÂMICA DECORADA EM FAIXA 50 X 200 MM</t>
  </si>
  <si>
    <t>ED-50727</t>
  </si>
  <si>
    <t>ED-50728</t>
  </si>
  <si>
    <t>ED-50729</t>
  </si>
  <si>
    <t>ED-50730</t>
  </si>
  <si>
    <t>ED-50731</t>
  </si>
  <si>
    <t>ED-50732</t>
  </si>
  <si>
    <t>ED-50734</t>
  </si>
  <si>
    <t>FRISO DE ALUMÍNIO ANODIZADO NATURAL 3/8" (USO INTERNO)</t>
  </si>
  <si>
    <t>ED-50736</t>
  </si>
  <si>
    <t>REVESTIMENTO DE GESSO EM PAREDE, ESP. 5MM, APLICAÇÃO MANUAL (SARRAFAEADO)</t>
  </si>
  <si>
    <t>ED-50737</t>
  </si>
  <si>
    <t>REVESTIMENTO COM GRANITO, CINZA ANDORINHA, APLICADO EM PAREDE, ESP. 2CM, ASSENTAMENTO COM ARGAMASSA INDUSTRIALIZADA, AMBIENTE INTERNO/EXTERNO, ALTURA MÁXIMA DE 3M PARA APLICAÇÃO DO GRANITO, INCLUSIVE REJUNTAMENTO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</si>
  <si>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</si>
  <si>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</si>
  <si>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</si>
  <si>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</si>
  <si>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ED-50742</t>
  </si>
  <si>
    <t>REVESTIMENTO EM LAMBRIS DE MADEIRA, LARGURA 10CM, INCLUSIVE BARROTEAMENTO</t>
  </si>
  <si>
    <t>ED-50743</t>
  </si>
  <si>
    <t>LITOCERÂMICA DE 6,0 X 22,5 CM, ASSENTADO COM ARGAMASSA PRÉ-FABRICADA, INCLUSIVE REJUNTAMENTO</t>
  </si>
  <si>
    <t>ED-50744</t>
  </si>
  <si>
    <t>REVESTIMENTO COM MÁRMORE BRANCO APLICADO EM PAREDE, ESP. 2CM, ASSENTAMENTO COM ARGAMASSA INDUSTRIALIZADA, AMBIENTE INTERNO/EXTERNO, ALTURA MÁXIMA DE 3M PARA APLICAÇÃO DO MÁRMORE, INCLUSIVE REJUNTAMENTO</t>
  </si>
  <si>
    <t>ED-50746</t>
  </si>
  <si>
    <t>ED-50749</t>
  </si>
  <si>
    <t>REVESTIMENTO COM PASTILHA DE VIDRO (VIDROTIL), ASSENTADO COM ARGAMASSA PRÉ-FABRICADA, INCLUSIVE REJUNTAMENTO</t>
  </si>
  <si>
    <t>ED-50750</t>
  </si>
  <si>
    <t>REVESTIMENTO COM PASTILHAS DE PORCELANA, ASSENTADO COM ARGAMASSA PRÉ-FABRICADA,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</si>
  <si>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</si>
  <si>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</si>
  <si>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</si>
  <si>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</si>
  <si>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</si>
  <si>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</si>
  <si>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ED-50759</t>
  </si>
  <si>
    <t>ED-50760</t>
  </si>
  <si>
    <t>ED-50761</t>
  </si>
  <si>
    <t>ED-50762</t>
  </si>
  <si>
    <t>ED-50763</t>
  </si>
  <si>
    <t>ED-50764</t>
  </si>
  <si>
    <t>REVESTIMENTO COM IMPERMEABILIZANTE EM DUAS (2) CAMADAS SOBREPOSTAS DE ARGAMASSA, TRAÇO 1:3 (CIMENTO E AREIA) COM ADITIVO IMPERMEABILIZANTE, ESP. 20MM, INCLUSIVE PINTURA COM DUAS (2) DEMÃOS COM EMULSÃO ASFÁLTICA</t>
  </si>
  <si>
    <t>ED-50765</t>
  </si>
  <si>
    <t>ISOLAMENTO TÉRMICO EM ARGAMASSA DE CIMENTO, AREIA E VERMICULITA, E = 4 CM</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</si>
  <si>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</si>
  <si>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</si>
  <si>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</si>
  <si>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</si>
  <si>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ED-50768</t>
  </si>
  <si>
    <t>RODAPÉ COM ARGAMASSA, TRAÇO 1:3 (CIMENTO E AREIA), ESP. 2CM, ALTURA 5CM, DESEMPENADO/ALISADO COM COLHER</t>
  </si>
  <si>
    <t>ED-50769</t>
  </si>
  <si>
    <t>RODAPÉ COM ARGAMASSA, TRAÇO 1:3 (CIMENTO E AREIA), ESP. 2CM, ALTURA 7CM, DESEMPENADO/ALISADO COM COLHER</t>
  </si>
  <si>
    <t>ED-50770</t>
  </si>
  <si>
    <t>RODAPÉ COM ARGAMASSA, TRAÇO 1:3 (CIMENTO E AREIA), ESP. 2CM, ALTURA 10CM, DESEMPENADO/ALISADO COM COLHER</t>
  </si>
  <si>
    <t>ED-50771</t>
  </si>
  <si>
    <t>RODAPÉ COM REVESTIMENTO EM CERÂMICA ESMALTADA COMERCIAL, ALTURA 10CM, PEI IV, ASSENTAMENTO COM ARGAMASSA INDUSTRIALIZADA, INCLUSIVE REJUNTAMENTO</t>
  </si>
  <si>
    <t>ED-50772</t>
  </si>
  <si>
    <t>RODAPÉ COM REVESTIMENTO EM GRANITO, CINZA ANDORINHA, ESP. 2CM, ALTURA 7CM, ASSENTAMENTO COM ARGAMASSA INDUSTRIALIZADA, INCLUSIVE REJUNTAMENTO</t>
  </si>
  <si>
    <t>ED-50773</t>
  </si>
  <si>
    <t>RODAPÉ COM REVESTIMENTO EM GRANITO, CINZA ANDORINHA, ESP. 2CM, ALTURA 5CM, ASSENTAMENTO COM ARGAMASSA INDUSTRIALIZADA, INCLUSIVE REJUNTAMENTO</t>
  </si>
  <si>
    <t>ED-50774</t>
  </si>
  <si>
    <t>RODAPÉ COM REVESTIMENTO EM GRANITO, CINZA ANDORINHA, ESP. 2CM, ALTURA 10CM, ASSENTAMENTO COM ARGAMASSA INDUSTRIALIZADA, INCLUSIVE REJUNTAMENTO</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</si>
  <si>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</si>
  <si>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</si>
  <si>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</si>
  <si>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</si>
  <si>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ED-50777</t>
  </si>
  <si>
    <t>RODAPÉ EM MADEIRA SUCUPIRA/IPÊ/CUMARÚ OU EQUIVALENTE DA REGIÃO, ESP. 2CM, ALTURA 7CM</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</si>
  <si>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</si>
  <si>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</si>
  <si>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</si>
  <si>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</si>
  <si>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ED-50780</t>
  </si>
  <si>
    <t>RODAPÉ COM REVESTIMENTO EM MÁRMORE BRANCO, ESP. 2CM, ALTURA 10CM, ASSENTAMENTO COM ARGAMASSA INDUSTRIALIZADA, INCLUSIVE REJUNTAMENTO</t>
  </si>
  <si>
    <t>ED-50781</t>
  </si>
  <si>
    <t>RODAPÉ EM GRANILITE/MARMORITE, ACABAMENTO POLIDO, COR CINZA, ALTURA 5CM, INCLUSIVE POLIMENTO</t>
  </si>
  <si>
    <t>ED-50782</t>
  </si>
  <si>
    <t>RODAPÉ EM GRANILITE/MARMORITE, ACABAMENTO POLIDO, COR CINZA, ALTURA 7CM, INCLUSIVE POLIMENTO</t>
  </si>
  <si>
    <t>ED-50783</t>
  </si>
  <si>
    <t>RODAPÉ EM GRANILITE/MARMORITE, ACABAMENTO POLIDO, COR CINZA, ALTURA 10CM, INCLUSIVE POLIMENTO</t>
  </si>
  <si>
    <t>ED-50784</t>
  </si>
  <si>
    <t>RODAPÉ EM GRANILITE/MARMORITE, ACABAMENTO POLIDO, COR BRANCA, ALTURA 5CM, INCLUSIVE POLIMENTO</t>
  </si>
  <si>
    <t>ED-50785</t>
  </si>
  <si>
    <t>RODAPÉ EM GRANILITE/MARMORITE, ACABAMENTO POLIDO, COR BRANCA, ALTURA 7CM, INCLUSIVE POLIMENTO</t>
  </si>
  <si>
    <t>ED-50786</t>
  </si>
  <si>
    <t>RODAPÉ EM GRANILITE/MARMORITE, ACABAMENTO POLIDO, COR BRANCA, ALTURA 10CM, INCLUSIVE POLIMENTO</t>
  </si>
  <si>
    <t>ED-50787</t>
  </si>
  <si>
    <t>ALAMBRADO PARA PENITENCIÁRIAS, COM TELA DE ARAME GALVANIZADO FIO 10 # 2" FIXADA EM QUADROS DE TUBOS AÇO GALVANIZADO D = 3", COM ESTICADOR D = 2", H = 4,0 M, CONFORME DETALHE 24 SEDS (INCLUSIVE FUNDAÇÃO) - PADRÃO PENITENCIÁRIA</t>
  </si>
  <si>
    <t>ED-50788</t>
  </si>
  <si>
    <t>ANTEPARO METÁLICO PARA SETEIRAS DAS ALAS H = 50 CM - PADRÃO SEDS</t>
  </si>
  <si>
    <t>ED-50794</t>
  </si>
  <si>
    <t>PORTA DE ABRIR, 01 FOLHA, EM CHAPA 14 SAE 1020 - PADRÃO SEDS</t>
  </si>
  <si>
    <t>ED-50796</t>
  </si>
  <si>
    <t>PORTA DE ABRIR, 02 FOLHAS, EM CHAPA 14 SAE 1020 - PADRÃO SEDS</t>
  </si>
  <si>
    <t>ED-50802</t>
  </si>
  <si>
    <t>ED-50803</t>
  </si>
  <si>
    <t>PORTA DE ABRIR EM FERRO E TELA FIO 6 - PADRÃO SEDS</t>
  </si>
  <si>
    <t>ED-50804</t>
  </si>
  <si>
    <t>PORTA EM TELA ONDULADA ARTÍSTICA MALHA 30 X 30 CM, FIO 10 - PADRÃO SEDS</t>
  </si>
  <si>
    <t>ED-50808</t>
  </si>
  <si>
    <t>PORTA DE ABRIR EM GRADE E TELA - PADRÃO SEDS</t>
  </si>
  <si>
    <t>ED-50809</t>
  </si>
  <si>
    <t>ESQUADRIA METÁLICA PARA PASSA DOCUMENTOS - PADRÃO SEDS</t>
  </si>
  <si>
    <t>ED-50811</t>
  </si>
  <si>
    <t>GRADE FIXA E PORTA DE ABRIR COM GRADE E CHAPA E TRANCA DE SEGURANÇA</t>
  </si>
  <si>
    <t>ED-50812</t>
  </si>
  <si>
    <t>GRELHA METÁLICA 20 X 20 CM - PADRÃO SEDS</t>
  </si>
  <si>
    <t>ED-50813</t>
  </si>
  <si>
    <t>GRELHA EM AÇO INOX L = 20 CM - PADRÃO SEDS</t>
  </si>
  <si>
    <t>ED-50814</t>
  </si>
  <si>
    <t>LAVATÓRIO DE ALVENARIA E CONCRETO 60 X 40 CM (D1) - PADRÃO SEDS</t>
  </si>
  <si>
    <t>ED-50815</t>
  </si>
  <si>
    <t>ED-50817</t>
  </si>
  <si>
    <t>ED-50818</t>
  </si>
  <si>
    <t>MURO DE SEGURANÇA EM BLOCO DE CONCRETO REVESTIDO E PINTADO COM TINTA ACRÍLICA E = 20 CM, H = 5,15 M, EXCLUSIVE FUNDAÇÃO (ESTACA E BLOCOS) - DET SEDS 23</t>
  </si>
  <si>
    <t>ED-50819</t>
  </si>
  <si>
    <t>PRATELEIRA DE CONCRETO, ACABAMENTO NATADO VERDE L = 40 CM - PADRÃO SEDS</t>
  </si>
  <si>
    <t>ED-50820</t>
  </si>
  <si>
    <t>PRATELEIRA DE CONCRETO COM DRAMIX, L = 40 CM COM APOIO EM METALON</t>
  </si>
  <si>
    <t>ED-50824</t>
  </si>
  <si>
    <t>BANCADA COM TANQUE EM CONCRETO 140 X 55 CM, (D12), EXCETO ALVENARIA, BARRADO EM AZULEJO E PINTURA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</si>
  <si>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</si>
  <si>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</si>
  <si>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ED-50831</t>
  </si>
  <si>
    <t>ED-50832</t>
  </si>
  <si>
    <t>ED-50833</t>
  </si>
  <si>
    <t>A1- ARMÁRIO COM PORTAS DE MADEIRA SOB BANCA, UM MÓDULO DE 80 X 110 CM, PRATELEIRA E MESA DE ARDOSIA POLIDA, E = 3 CM</t>
  </si>
  <si>
    <t>ED-50835</t>
  </si>
  <si>
    <t>ARMÁRIO PARA VASSOURAS - D.M.L.</t>
  </si>
  <si>
    <t>ED-50836</t>
  </si>
  <si>
    <t>ESCANINHO</t>
  </si>
  <si>
    <t>ED-50837</t>
  </si>
  <si>
    <t>ARQUIBANCADA PADRÃO DE CONCRETO SEM SOLO, METRO DE CADA DEGRAU DE 90 X 40 CM, DESEMPENADO A FRESCO E DEGRAUS INTERMEDIÁRIO DE 10 EM 10 M (PARA MEDIÇÕES: MULTIPLICAR A EXTENSÃO PELO NÚMERO DE DEGRAUS) - (PADRÃO SEE)</t>
  </si>
  <si>
    <t>ED-50838</t>
  </si>
  <si>
    <t>BANCADA DE LABORATÓRIO COMPLETA, INCLUSIVE ARMÁRIO EM COMPENSADO 20 MM, COM PORTA REVESTIDA EM LAMINADO MELAMÍNICO BRANCO NAS DUAS FACES, H = 75 CM, PRATELEIRA REVESTIDA, BANCADA L = 60 CM E RODABANCADA DE GRANITO CINZA ANDORINHA,</t>
  </si>
  <si>
    <t>ED-50839</t>
  </si>
  <si>
    <t>BARRAMENTO DE MADEIRA IPÊ PARA SALA DE AULA, L = 7 CM</t>
  </si>
  <si>
    <t>ED-50840</t>
  </si>
  <si>
    <t>COMPENSADO PINTADO PARA FECHAMENTO BALCÃO SECRETARIA, INCLUSO CANTONEIRAS PARA FIXAÇÃO NA ALVENARIA E TAMPO. CONFORME DETALHE 33-D AGOSTO 2001 PROJETO PADRÃO DER-MG</t>
  </si>
  <si>
    <t>ED-50841</t>
  </si>
  <si>
    <t>ED-50842</t>
  </si>
  <si>
    <t>ED-50843</t>
  </si>
  <si>
    <t>ED-50844</t>
  </si>
  <si>
    <t>ED-50845</t>
  </si>
  <si>
    <t>ED-50846</t>
  </si>
  <si>
    <t>ED-50847</t>
  </si>
  <si>
    <t>ED-50848</t>
  </si>
  <si>
    <t>ED-50849</t>
  </si>
  <si>
    <t>ED-50850</t>
  </si>
  <si>
    <t>ED-50851</t>
  </si>
  <si>
    <t>ED-50852</t>
  </si>
  <si>
    <t>ESCADA SOBRE O SOLO DEGRAUS APROXIMADAMENTE 50 X 16,5 CM</t>
  </si>
  <si>
    <t>ED-50854</t>
  </si>
  <si>
    <t>ED-50855</t>
  </si>
  <si>
    <t>ED-50856</t>
  </si>
  <si>
    <t>ED-50857</t>
  </si>
  <si>
    <t>ED-50858</t>
  </si>
  <si>
    <t>ED-50859</t>
  </si>
  <si>
    <t>ED-50860</t>
  </si>
  <si>
    <t>ED-50863</t>
  </si>
  <si>
    <t>MANTA DE BORRACHA DE 5 MM NATURAL/COMUM PARA BANCADA</t>
  </si>
  <si>
    <t>ED-50864</t>
  </si>
  <si>
    <t>ED-50865</t>
  </si>
  <si>
    <t>QUADRO PARA GIZ DE LAMINADO MELAMÍNICO COLOCADO 308 X 125 CM COM PORTA GIZ E MOLDURA, COM DOIS QUADROS PARA CARTAZES DE 127 X 125 CM</t>
  </si>
  <si>
    <t>ED-50866</t>
  </si>
  <si>
    <t>QUADRO PARA GIZ E CARTAZES - MOLDURA EM ALUMÍNIO</t>
  </si>
  <si>
    <t>ED-50867</t>
  </si>
  <si>
    <t>QUADRO PARA GIZ E CARTAZES, 557 X 126 CM - MOLDURA EM MADEIRA</t>
  </si>
  <si>
    <t>ED-50868</t>
  </si>
  <si>
    <t>QUADRO PARA GIZ E CARTAZES, 310 X 131 CM - MOLDURA EM MADEIRA</t>
  </si>
  <si>
    <t>ED-50869</t>
  </si>
  <si>
    <t>ED-50870</t>
  </si>
  <si>
    <t>QUADRO DE AVISO COMPLETO, COM PORTA DE VIDRO 50 X 80 X 8 CM</t>
  </si>
  <si>
    <t>ED-50871</t>
  </si>
  <si>
    <t>QUADRO DE AVISO COMPLETO, COM PORTA DE ACRÍLICO 50 X 80 X 8 CM</t>
  </si>
  <si>
    <t>ED-50872</t>
  </si>
  <si>
    <t>QUADRO DE AVISOS 80 X 40 CM, COMPLETO, COLOCADO</t>
  </si>
  <si>
    <t>ED-50873</t>
  </si>
  <si>
    <t>QUADRO DE CHAVE DE MADEIRA 70 GANCHOS - PORTA COM VIDRO, 40 X 60 CM</t>
  </si>
  <si>
    <t>ED-50874</t>
  </si>
  <si>
    <t>QUADRO DE CHAVE DE MADEIRA 70 GANCHOS - PORTA COM ACRÍLICO, 40 X 60 CM</t>
  </si>
  <si>
    <t>ED-50875</t>
  </si>
  <si>
    <t>QUADRO DE CHAVES 50 X 46 CM</t>
  </si>
  <si>
    <t>ED-50876</t>
  </si>
  <si>
    <t>ED-50877</t>
  </si>
  <si>
    <t>ED-50878</t>
  </si>
  <si>
    <t>ED-50879</t>
  </si>
  <si>
    <t>JC2 - (345 X 165 CM) BASCULANTE DE FERRO ASSENTADA COM PARAFUSOS E BUCHA,CONFORME DETALHE E ESPECIFICAÇÕES</t>
  </si>
  <si>
    <t>ED-50880</t>
  </si>
  <si>
    <t>JC2 - (340 X 165 CM) BASCULANTE DE FERRO ASSENTADA COM PARAFUSOS E BUCHA,CONFORME DETALHE E ESPECIFICAÇÕES</t>
  </si>
  <si>
    <t>ED-50881</t>
  </si>
  <si>
    <t>JB1 - (345 X 40 CM) BASCULANTE DE FERRO ASSENTADA COM PARAFUSOS E BUCHA, CONFORME DETALHE E ESPECIFICAÇÕES</t>
  </si>
  <si>
    <t>ED-50882</t>
  </si>
  <si>
    <t>JB1 - (340 X 40 CM) BASCULANTE DE FERRO ASSENTADA COM PARAFUSOS E BUCHA, CONFORME DETALHE E ESPECIFICAÇÕES</t>
  </si>
  <si>
    <t>ED-50883</t>
  </si>
  <si>
    <t>JB2 - (345 X 60 CM) BASCULANTE DE FERRO ASSENTADA COM PARAFUSOS E BUCHA,CONFORME DETALHE E ESPECIFICAÇÕES</t>
  </si>
  <si>
    <t>ED-50884</t>
  </si>
  <si>
    <t>JB2 - (340 X 60 CM) BASCULANTE DE FERRO ASSENTADA COM PARAFUSOS E BUCHA,CONFORME DETALHE E ESPECIFICAÇÕES</t>
  </si>
  <si>
    <t>ED-50885</t>
  </si>
  <si>
    <t>JB3 - (345 X 80 CM) BASCULANTE DE FERRO ASSENTADA COM PARAFUSOS E BUCHA,CONFORME DETALHE E ESPECIFICAÇÕES</t>
  </si>
  <si>
    <t>ED-50886</t>
  </si>
  <si>
    <t>JB3 - (340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</si>
  <si>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</si>
  <si>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</si>
  <si>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</si>
  <si>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</si>
  <si>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</si>
  <si>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</si>
  <si>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ED-50890</t>
  </si>
  <si>
    <t>JB6 - (82,25 X 40 CM) BASCULANTE DE FERRO ASSENTADA COM PARAFUSOS E BUCHA,CONFORME DETALHE E ESPECIFICAÇÕES</t>
  </si>
  <si>
    <t>ED-50891</t>
  </si>
  <si>
    <t>JB6 - (210 X 40 CM) BASCULANTE DE FERRO ASSENTADA COM PARAFUSOS E BUCHA,CONFORME DETALHE E ESPECIFICAÇÕES</t>
  </si>
  <si>
    <t>ED-50892</t>
  </si>
  <si>
    <t>JB7 - (165 X 40 CM) BASCULANTE DE FERRO ASSENTADA COM PARAFUSOS E BUCHA,CONFORME DETALHE E ESPECIFICAÇÕES</t>
  </si>
  <si>
    <t>ED-50893</t>
  </si>
  <si>
    <t>JB7 - (162,5 X 40 CM) BASCULANTE DE FERRO ASSENTADA COM PARAFUSOS E BUCHA,CONFORME DETALHE E ESPECIFICAÇÕES</t>
  </si>
  <si>
    <t>ED-50894</t>
  </si>
  <si>
    <t>JB8 - (135 X 40 CM) BASCULANTE DE FERRO ASSENTADA COM PARAFUSOS E BUCHA,CONFORME DETALHE E ESPECIFICAÇÕES</t>
  </si>
  <si>
    <t>ED-50895</t>
  </si>
  <si>
    <t>JB8 - (130 X 40 CM) BASCULANTE DE FERRO ASSENTADA COM PARAFUSOS E BUCHA,CONFORME DETALHE E ESPECIFICAÇÕES</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</si>
  <si>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</si>
  <si>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</si>
  <si>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</si>
  <si>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</si>
  <si>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</si>
  <si>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</si>
  <si>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</si>
  <si>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</si>
  <si>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</si>
  <si>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</si>
  <si>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</si>
  <si>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</si>
  <si>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</si>
  <si>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</si>
  <si>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</si>
  <si>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</si>
  <si>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</si>
  <si>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</si>
  <si>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ED-50905</t>
  </si>
  <si>
    <t>ED-50906</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</si>
  <si>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</si>
  <si>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</si>
  <si>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</si>
  <si>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</si>
  <si>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ED-50909</t>
  </si>
  <si>
    <t>PORTA 1,00 X 2,10 CM, CONFORME DETALHE DE PROJETO</t>
  </si>
  <si>
    <t>ED-50910</t>
  </si>
  <si>
    <t>QUADRO METÁLICO 2,00 X 0,60 M EM TELA METÁLICA 1", FIO # 10</t>
  </si>
  <si>
    <t>ED-50911</t>
  </si>
  <si>
    <t>JANELA PERFIL CANTONEIRA BASCULANTE 1,20 X 0,60 M, CONFORME DETALHE PADRÃO ESCOLAR 4/98 VERSÃO 2005</t>
  </si>
  <si>
    <t>ED-50912</t>
  </si>
  <si>
    <t>JANELA PERFIL CANTONEIRA BASCULANTE 0,60 X 0,60 M, CONFORME DETALHE PADRÃO ESCOLAR 4/98 VERSÃO 2005</t>
  </si>
  <si>
    <t>ED-50913</t>
  </si>
  <si>
    <t>GR - GRADE FIXA EM FERRO (180 X 158 CM) , COLOCADA</t>
  </si>
  <si>
    <t>ED-50914</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</si>
  <si>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</si>
  <si>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</si>
  <si>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</si>
  <si>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</si>
  <si>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ED-50917</t>
  </si>
  <si>
    <t>ED-50918</t>
  </si>
  <si>
    <t>ED-50919</t>
  </si>
  <si>
    <t>TF- (350 X 72 CM) TELA FIXA SOLDADA ENTRE PILARETES METÁLICOS DE SUSTENTAÇÃO DAS TERÇAS EM PERFIL CANTONEIRA E TELA CORRUGADA</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</si>
  <si>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</si>
  <si>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</si>
  <si>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</si>
  <si>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</si>
  <si>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ED-50922</t>
  </si>
  <si>
    <t>ALAMBRADO PARA QUADRA ESPORTIVA, EM TELA DE ARAME GALVANIZADO COM TRAMA LOSANGULAR DE 2" (50,8MM) E FIO BWG12 (2,77MM), ALTURA 6M, EXCLUSIVE PINTURA, INCLUSIVE FIXAÇÃO E FORNECIMENTO EM QUADROS DE TUBOS DE AÇO CARBONO GALVANIZADO DIÂMETRO DE 50MM (2")</t>
  </si>
  <si>
    <t>ED-50923</t>
  </si>
  <si>
    <t>ED-50924</t>
  </si>
  <si>
    <t>ED-50925</t>
  </si>
  <si>
    <t>ED-50929</t>
  </si>
  <si>
    <t>SEGREGADOR/BATE-RODAS PARA ESTACIONAMENTO ENGASTADO, EM TUBO GALVANIZADO, DN 3" (75MM), ACABAMENTO EM PINTURA ESMALTE, INCLUSIVE ESCAVAÇÃO, CHUMBAMENTO, FORNECIMENTO DE CONCRETO E BOTA-FORA DO MATERIAL</t>
  </si>
  <si>
    <t>ED-50931</t>
  </si>
  <si>
    <t>ED-50932</t>
  </si>
  <si>
    <t>ED-50933</t>
  </si>
  <si>
    <t>ED-50934</t>
  </si>
  <si>
    <t>ED-50935</t>
  </si>
  <si>
    <t>ED-50936</t>
  </si>
  <si>
    <t>ED-50947</t>
  </si>
  <si>
    <t>DEGRAU DE ESCADA DE MARINHEIRO DE FERRO REDONDO DE 7/8" ENGASTADO</t>
  </si>
  <si>
    <t>ED-50948</t>
  </si>
  <si>
    <t>ESCADA MARINHEIRO COM GRADIL PROTETOR - D = 3/4"</t>
  </si>
  <si>
    <t>ED-50949</t>
  </si>
  <si>
    <t>ESCADA MARINHEIRO - TUBO GALVANIZADO D = 3/4" E D = 1/2"</t>
  </si>
  <si>
    <t>ED-50950</t>
  </si>
  <si>
    <t>FECHAMENTO DE EMPENA COM QUADRO EM PERFIL, CANTONEIRA 2" X 2", SOLDADO, E TELA FIO 12 MALHA 1/2" (CONFORME DETALHE DE PRÉDIO ESCOLAR, INCLUSIVE PINTURA ESMALTE)</t>
  </si>
  <si>
    <t>ED-50951</t>
  </si>
  <si>
    <t>ED-50954</t>
  </si>
  <si>
    <t>ED-50955</t>
  </si>
  <si>
    <t>ED-50956</t>
  </si>
  <si>
    <t>ED-50957</t>
  </si>
  <si>
    <t>ED-50958</t>
  </si>
  <si>
    <t>ED-50959</t>
  </si>
  <si>
    <t>ED-50960</t>
  </si>
  <si>
    <t>ED-50965</t>
  </si>
  <si>
    <t>ED-50966</t>
  </si>
  <si>
    <t>MASTRO DE PÁTIO PARA BANDEIRA, EM TUBO GALVANIZADO 2" - H = 6,00 M</t>
  </si>
  <si>
    <t>ED-50967</t>
  </si>
  <si>
    <t>MASTRO PARA FACHADA</t>
  </si>
  <si>
    <t>ED-50968</t>
  </si>
  <si>
    <t>MASTROS DE PÁTIO PARA BANDEIRAS (H = 2,00 M E 6,00 M E DE 1,00 M E 9,00 M)</t>
  </si>
  <si>
    <t>ED-50970</t>
  </si>
  <si>
    <t>ED-50971</t>
  </si>
  <si>
    <t>ED-50972</t>
  </si>
  <si>
    <t>ED-50973</t>
  </si>
  <si>
    <t>ED-50974</t>
  </si>
  <si>
    <t>ED-50975</t>
  </si>
  <si>
    <t>ED-50976</t>
  </si>
  <si>
    <t>ED-50977</t>
  </si>
  <si>
    <t>ED-50978</t>
  </si>
  <si>
    <t>ED-50979</t>
  </si>
  <si>
    <t>ED-50982</t>
  </si>
  <si>
    <t>ED-50983</t>
  </si>
  <si>
    <t>ED-50985</t>
  </si>
  <si>
    <t>ED-50986</t>
  </si>
  <si>
    <t>ED-50988</t>
  </si>
  <si>
    <t>ED-50989</t>
  </si>
  <si>
    <t>ED-50990</t>
  </si>
  <si>
    <t>ED-50992</t>
  </si>
  <si>
    <t>ED-50993</t>
  </si>
  <si>
    <t>PEITORIL DE ARDÓSIA E = 2 CM</t>
  </si>
  <si>
    <t>ED-50994</t>
  </si>
  <si>
    <t>PEITORIL DE CONCRETO E = 3 CM, FCK &gt;= 13,5 MPA, L = 20 CM</t>
  </si>
  <si>
    <t>ED-50995</t>
  </si>
  <si>
    <t>PEITORIL DE CONCRETO E = 3 CM, FCK &gt;= 13,5 MPA, L = 25 CM</t>
  </si>
  <si>
    <t>ED-50996</t>
  </si>
  <si>
    <t>PEITORIL PRÉ-MOLDADO EM CONCRETO 18 MPA, INCLUSIVE GANCHO PARA FIXAÇÃO</t>
  </si>
  <si>
    <t>ED-50997</t>
  </si>
  <si>
    <t>PEITORIL DE GRANITO CINZA ANDORINHA E = 2 CM</t>
  </si>
  <si>
    <t>ED-50998</t>
  </si>
  <si>
    <t>PEITORIL DE GRANITO CINZA ANDORINHA E = 3 CM</t>
  </si>
  <si>
    <t>ED-50999</t>
  </si>
  <si>
    <t>PEITORIL DE MÁRMORE BRANCO E = 2 CM</t>
  </si>
  <si>
    <t>ED-51000</t>
  </si>
  <si>
    <t>PEITORIL DE MÁRMORE BRANCO E = 3 CM</t>
  </si>
  <si>
    <t>ED-51001</t>
  </si>
  <si>
    <t>SOLEIRA DE ARDÓSIA E = 2 CM</t>
  </si>
  <si>
    <t>ED-51002</t>
  </si>
  <si>
    <t>ED-51003</t>
  </si>
  <si>
    <t>ED-51004</t>
  </si>
  <si>
    <t>SOLEIRA DE MÁRMORE BRANCO E = 2 CM</t>
  </si>
  <si>
    <t>ED-51005</t>
  </si>
  <si>
    <t>SOLEIRA DE MÁRMORE BRANCO E = 3 CM</t>
  </si>
  <si>
    <t>ED-51010</t>
  </si>
  <si>
    <t>ABRAÇADEIRA GUIA PARA MASTROS SIMPLES PARA UMA DESCIDA 1 1/2"</t>
  </si>
  <si>
    <t>ED-51011</t>
  </si>
  <si>
    <t>ABRAÇADEIRA GUIA PARA MASTROS SIMPLES PARA UMA DESCIDA 2"</t>
  </si>
  <si>
    <t>ED-51012</t>
  </si>
  <si>
    <t>ABRAÇADEIRA GUIA PARA MASTROS SIMPLES PARA DUAS DESCIDA 1 1/2"</t>
  </si>
  <si>
    <t>ED-51013</t>
  </si>
  <si>
    <t>ABRAÇADEIRA GUIA PARA MASTROS SIMPLES PARA DUAS DESCIDA 2"</t>
  </si>
  <si>
    <t>ED-51015</t>
  </si>
  <si>
    <t>APARELHO SINALIZADOR NOTURNO DE OBSTÁCULOS AÉREO, SIMPLES, COM CÉLULA FOTOELÉTRICA, INCLUSIVE UMA (1) LÂMPADA LED, POTÊNCIA 9W, BULBO A60, E SUPORTE DE TOPO PARA MASTRO, EXCLUSIVE MASTRO</t>
  </si>
  <si>
    <t>ED-51016</t>
  </si>
  <si>
    <t>APARELHO SINALIZADOR NOTURNO DE OBSTÁCULOS AÉREO, DUPLO, COM CÉLULA FOTOELÉTRICA, INCLUSIVE DUAS (2) LÂMPADAS LED, POTÊNCIA 9W, BULBO A60, E SUPORTE DE TOPO PARA MASTRO, EXCLUSIVE MASTRO</t>
  </si>
  <si>
    <t>ED-51017</t>
  </si>
  <si>
    <t>ED-51018</t>
  </si>
  <si>
    <t>BARRA CHATA DE ALUMÍNIO 3/4" X 1/4" X 3M</t>
  </si>
  <si>
    <t>ED-51019</t>
  </si>
  <si>
    <t>BARRA CHATA DE ALUMÍNIO 7/8" X 1/8" X 3M</t>
  </si>
  <si>
    <t>ED-51021</t>
  </si>
  <si>
    <t>RE-BAR 8MM X 4M COM 3 CLIPS PARA EMENDA 8-10MM</t>
  </si>
  <si>
    <t>ED-51022</t>
  </si>
  <si>
    <t>RE-BAR 10MM X 3M COM 3 CLIPS PARA EMENDA 8-10MM</t>
  </si>
  <si>
    <t>ED-51023</t>
  </si>
  <si>
    <t>RE-BAR 3/8" X 3,4M COM 3 CLIPS PARA EMENDA 8-10MM</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</si>
  <si>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</si>
  <si>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</si>
  <si>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</si>
  <si>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</si>
  <si>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</si>
  <si>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</si>
  <si>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</si>
  <si>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</si>
  <si>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</si>
  <si>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</si>
  <si>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ED-51049</t>
  </si>
  <si>
    <t>CURVA DE ALUMÍNIO 3/4" X 1/4" X 300MM</t>
  </si>
  <si>
    <t>ED-51050</t>
  </si>
  <si>
    <t>CURVA DE ALUMÍNIO 7/8" X 1/8" X 300MM</t>
  </si>
  <si>
    <t>ED-51051</t>
  </si>
  <si>
    <t>CURVA DE COBRE 3/4" X 3/16" X 300MM</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</si>
  <si>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</si>
  <si>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</si>
  <si>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</si>
  <si>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</si>
  <si>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</si>
  <si>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</si>
  <si>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ED-51055</t>
  </si>
  <si>
    <t>CAIXA DE INSPEÇÃO EM PVC, DIÂMETRO DE 30CM, ALTURA DE 30CM, COM TAMPA EM FERRO FUNDIDO, EXCLUSIVE HASTE DE ATERRAMENTO, INCLUSIVE INSTALAÇÃO</t>
  </si>
  <si>
    <t>ED-51056</t>
  </si>
  <si>
    <t>CAIXA DE INSPEÇÃO EM CIMENTO AGREGADO 300X300 MM COM TAPA EM FERRO FUNDIDO</t>
  </si>
  <si>
    <t>ED-51065</t>
  </si>
  <si>
    <t>FUSÍVEL DIAZED RETARDADO 63A</t>
  </si>
  <si>
    <t>ED-51066</t>
  </si>
  <si>
    <t>FUSÍVEL DIAZED RETARDADO 35A</t>
  </si>
  <si>
    <t>ED-51067</t>
  </si>
  <si>
    <t>HASTE PARA ATERRAMENTO, ALTA CAMADA, 3/4" X 3M</t>
  </si>
  <si>
    <t>ED-51068</t>
  </si>
  <si>
    <t>MASTRO SIMPLES DE FERRO GALVANIZADO PARA PÁRA-RAIOS, ALTURA DE 3 M, Ø 40 MM (1 1/2") OU 50 MM (2"), COMPLETO</t>
  </si>
  <si>
    <t>ED-51073</t>
  </si>
  <si>
    <t>PARA-RAIO DE LATAO CROMADO, COBRE CROMADO OU ACO INOXIDAVEL, TIPO FRANKLIN</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</si>
  <si>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</si>
  <si>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</si>
  <si>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</si>
  <si>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</si>
  <si>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</si>
  <si>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</si>
  <si>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</si>
  <si>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</si>
  <si>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ED-51092</t>
  </si>
  <si>
    <t>ED-51093</t>
  </si>
  <si>
    <t>ED-51094</t>
  </si>
  <si>
    <t>ED-51095</t>
  </si>
  <si>
    <t>ED-51096</t>
  </si>
  <si>
    <t>ED-51097</t>
  </si>
  <si>
    <t>ED-51098</t>
  </si>
  <si>
    <t>ED-51100</t>
  </si>
  <si>
    <t>ED-51103</t>
  </si>
  <si>
    <t>ED-51104</t>
  </si>
  <si>
    <t>ED-51105</t>
  </si>
  <si>
    <t>ED-51106</t>
  </si>
  <si>
    <t>ED-51107</t>
  </si>
  <si>
    <t>ED-51108</t>
  </si>
  <si>
    <t>ED-51109</t>
  </si>
  <si>
    <t>ED-51110</t>
  </si>
  <si>
    <t>ED-51111</t>
  </si>
  <si>
    <t>ED-51112</t>
  </si>
  <si>
    <t>ED-51113</t>
  </si>
  <si>
    <t>ED-51115</t>
  </si>
  <si>
    <t>ED-51116</t>
  </si>
  <si>
    <t>ED-51117</t>
  </si>
  <si>
    <t>ED-51119</t>
  </si>
  <si>
    <t>ED-51120</t>
  </si>
  <si>
    <t>ED-51121</t>
  </si>
  <si>
    <t>ED-51122</t>
  </si>
  <si>
    <t>ED-51123</t>
  </si>
  <si>
    <t>ED-51124</t>
  </si>
  <si>
    <t>ED-51125</t>
  </si>
  <si>
    <t>ED-51126</t>
  </si>
  <si>
    <t>ED-51131</t>
  </si>
  <si>
    <t>ED-51132</t>
  </si>
  <si>
    <t>ED-51133</t>
  </si>
  <si>
    <t>TRANSPORTE DE MATERIAL DE QUALQUER NATUREZA COM CARRINHO DE MÃO, COM DISTÂNCIAS MENORES OU IGUAIS A 50M, INCLUSIVE CARGA/DESCARGA</t>
  </si>
  <si>
    <t>ED-51134</t>
  </si>
  <si>
    <t>TRANSPORTE DE MATERIAL DE QUALQUER NATUREZA COM CARRINHO DE MÃO, COM DISTÂNCIAS MAIORES QUE 50M E MENORES OU IGUAIS A 100M, INCLUSIVE CARGA/DESGARGA</t>
  </si>
  <si>
    <t>ED-51135</t>
  </si>
  <si>
    <t>GUIA DE CORDÃO BOLEADO, EM CONCRETO COM FCK 20MPA, PRÉ-MOLDADA, 10X10CM (ALTURA X LARGURA), INCLUSIVE UMA (1) FIADA DE BLOCO DE CONCRETO, ESP. 9CM,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</si>
  <si>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</si>
  <si>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</si>
  <si>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</si>
  <si>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</si>
  <si>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ED-51141</t>
  </si>
  <si>
    <t>GUIA DE MEIO-FIO, EM CONCRETO COM FCK 15MPA, MOLDADA IN-LOCO, SEÇÃO 15X45CM, FORMA EM MADEIRA, EXCLUSIVE SARJETA, INCLUSIVE ESCAVAÇÃO, APILOAMENTO E TRANSPORTE COM RETIRADA DO MATERIAL ESCAVADO (EM CAÇAMBA)</t>
  </si>
  <si>
    <t>ED-51142</t>
  </si>
  <si>
    <t>REMOÇÃO E REASSENTAMENTO DE MEIO-FIO PRÉ-MOLDADO DE CONCRETO COM REAPROVEITAMENTO</t>
  </si>
  <si>
    <t>ED-51143</t>
  </si>
  <si>
    <t>REMOÇÃO E REASSENTAMENTO DE MEIO-FIO DE GNAISSE COM REAPROVEITAMENTO</t>
  </si>
  <si>
    <t>ED-51144</t>
  </si>
  <si>
    <t>ED-51145</t>
  </si>
  <si>
    <t>PASSEIOS DE CONCRETO E = 6 CM, FCK = 10 MPA, JUNTA SECA</t>
  </si>
  <si>
    <t>ED-51146</t>
  </si>
  <si>
    <t>EXECUÇÃO DE PAVIMENTO INTERTRAVADO ECOLÓGICO, ESPESSURA 6CM, FCK 35MPA, INCLUINDO FORNECIMENTO E TRANSPORTE DE TODOS OS MATERIAIS E COLCHÃO DE ASSENTAMENTO COM ESPESSURA 6CM</t>
  </si>
  <si>
    <t>ED-51147</t>
  </si>
  <si>
    <t>LANÇAMENTO E ESPALHAMENTO DE SOLO OU MATERIAL DE DEMOLIÇÃO EM ÁREA DE PASSEIO EXCLUSIVE APILOAMENTO</t>
  </si>
  <si>
    <t>ED-51148</t>
  </si>
  <si>
    <t>RAMPA PARA ACESSO DE DEFICIENTE, EM CONCRETO SIMPLES FCK = 25 MPA, DESEMPENADA, COM PINTURA INDICATIVA, 02 DEMÃOS</t>
  </si>
  <si>
    <t>ED-51150</t>
  </si>
  <si>
    <t>ED-51151</t>
  </si>
  <si>
    <t>ED-51153</t>
  </si>
  <si>
    <t>ED-51155</t>
  </si>
  <si>
    <t>ED-51156</t>
  </si>
  <si>
    <t>ED-51157</t>
  </si>
  <si>
    <t>ED-51158</t>
  </si>
  <si>
    <t>ED-51159</t>
  </si>
  <si>
    <t>ED-51160</t>
  </si>
  <si>
    <t>ED-52306</t>
  </si>
  <si>
    <t>AJUDANTE IMPERMEABILIZADOR COM ENCARGOS COMPLEMENTARES</t>
  </si>
  <si>
    <t>ED-52307</t>
  </si>
  <si>
    <t>ED-52311</t>
  </si>
  <si>
    <t>ED-5613</t>
  </si>
  <si>
    <t>SUPORTE PARA PLACA 4"X4" PARA SEIS (6) MÓDULOS, INCLUSIVE PARAFUSOS PARA FIXAÇÃO, FORNECIMENTO E INSTALAÇÃO, EXCLUSIVE PLACA E MÓDULO</t>
  </si>
  <si>
    <t>ED-5614</t>
  </si>
  <si>
    <t>SUPORTE PARA PLACA 4"X2" PARA TRÊS (3) MÓDULOS, INCLUSIVE PARAFUSOS PARA FIXAÇÃO, FORNECIMENTO E INSTALAÇÃO, EXCLUSIVE PLACA E MÓDULO</t>
  </si>
  <si>
    <t>ED-5615</t>
  </si>
  <si>
    <t>MÓDULO INTERRUPTOR SIMPLES, CORRENTE 10A, TENSÃO 250V, (10A-250V), INCLUSIVE FORNECIMENTO E INSTALAÇÃO, EXCLUSIVE PLACA E SUPORTE</t>
  </si>
  <si>
    <t>ED-5616</t>
  </si>
  <si>
    <t>MÓDULO INTERRUPTOR PARALELO, CORRENTE 10A, TENSÃO 250V, (10A-250V), INCLUSIVE FORNECIMENTO E INSTALAÇÃO, EXCLUSIVE PLACA E SUPORTE</t>
  </si>
  <si>
    <t>ED-5617</t>
  </si>
  <si>
    <t>MÓDULO PULSADOR CAMPAINHA, CORRENTE 10A, TENSÃO 250V, (10A-250V), INCLUSIVE FORNECIMENTO E INSTALAÇÃO, EXCLUSIVE PLACA E SUPORTE</t>
  </si>
  <si>
    <t>ED-5618</t>
  </si>
  <si>
    <t>PLACA 4"X2" CEGA, INCLUSIVE FORNECIMENTO E INSTALAÇÃO, EXCLUSIVE SUPORTE</t>
  </si>
  <si>
    <t>ED-5619</t>
  </si>
  <si>
    <t>PLACA 4"X4" CEGA, INCLUSIVE FORNECIMENTO E INSTALAÇÃO, EXCLUSIVE SUPORTE</t>
  </si>
  <si>
    <t>ED-5620</t>
  </si>
  <si>
    <t>PLACA 4"X2" PARA UM (1) MÓDULO, INCLUSIVE FORNECIMENTO E INSTALAÇÃO, EXCLUSIVE SUPORTE E MÓDULO</t>
  </si>
  <si>
    <t>ED-5621</t>
  </si>
  <si>
    <t>PLACA 4"X2" PARA DOIS (2) MÓDULOS, INCLUSIVE FORNECIMENTO E INSTALAÇÃO, EXCLUSIVE SUPORTE E MÓDULO</t>
  </si>
  <si>
    <t>ED-5622</t>
  </si>
  <si>
    <t>PLACA 4"X2" PARA TRÊS (3) MÓDULOS, INCLUSIVE FORNECIMENTO E INSTALAÇÃO, EXCLUSIVE SUPORTE E MÓDULO</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</si>
  <si>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</si>
  <si>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</si>
  <si>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</si>
  <si>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</si>
  <si>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</si>
  <si>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</si>
  <si>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</si>
  <si>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</si>
  <si>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</si>
  <si>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</si>
  <si>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</si>
  <si>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</si>
  <si>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ED-5629</t>
  </si>
  <si>
    <t>MÓDULO PARA TELEFONE (CONECTOR RJ11), INCLUSIVE FORNECIMENTO E INSTALAÇÃO, EXCLUSIVE PLACA E SUPORTE</t>
  </si>
  <si>
    <t>ED-5630</t>
  </si>
  <si>
    <t>MÓDULO PARA REDE (CONECTOR RJ45 CAT.5E), INCLUSIVE FORNECIMENTO E INSTALAÇÃO, EXCLUSIVE PLACA E SUPORTE</t>
  </si>
  <si>
    <t>ED-5631</t>
  </si>
  <si>
    <t>MÓDULO PARA REDE (CONECTOR RJ45 CAT.6E), INCLUSIVE FORNECIMENTO E INSTALAÇÃO, EXCLUSIVE PLACA E SUPORTE</t>
  </si>
  <si>
    <t>ED-5632</t>
  </si>
  <si>
    <t>MÓDULO PARA ANTENA (CONECTOR COAXIAL) PARA CABO COAXIAL DE 75 OHMS, INCLUSIVE FORNECIMENTO E INSTALAÇÃO, EXCLUSIVE PLACA E SUPORTE</t>
  </si>
  <si>
    <t>ED-5633</t>
  </si>
  <si>
    <t>MÓDULO CEGO, INCLUSIVE FORNECIMENTO E INSTALAÇÃO, EXCLUSIVE PLACA E SUPORTE</t>
  </si>
  <si>
    <t>ED-5634</t>
  </si>
  <si>
    <t>MÓDULO COM FURO PARA SAÍDA DE FIO Ø 10MM, INCLUSIVE FORNECIMENTO E INSTALAÇÃO, EXCLUSIVE PLACA E SUPORTE</t>
  </si>
  <si>
    <t>ED-7066</t>
  </si>
  <si>
    <t>ED-7248</t>
  </si>
  <si>
    <t>ELETRODUTO FLEXÍVEL, EM AÇO GALVANIZADO, REVESTIDO EXTERNAMENTE COM PVC PRETO (3/4"), INCLUSIVE CONEXÕES, SUPORTES E FIXAÇÃO</t>
  </si>
  <si>
    <t>ED-7249</t>
  </si>
  <si>
    <t>ELETRODUTO FLEXÍVEL, EM AÇO GALVANIZADO, REVESTIDO EXTERNAMENTE COM PVC PRETO (1"), INCLUSIVE CONEXÕES, SUPORTES E FIXAÇÃO</t>
  </si>
  <si>
    <t>ED-7250</t>
  </si>
  <si>
    <t>ELETRODUTO FLEXÍVEL, EM AÇO GALVANIZADO, REVESTIDO EXTERNAMENTE COM PVC PRETO (1.1/4"), INCLUSIVE CONEXÕES, SUPORTES E FIXAÇÃO</t>
  </si>
  <si>
    <t>ED-7251</t>
  </si>
  <si>
    <t>ELETRODUTO FLEXÍVEL, EM AÇO GALVANIZADO, REVESTIDO EXTERNAMENTE COM PVC PRETO (1.1/2"),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</si>
  <si>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</si>
  <si>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</si>
  <si>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</si>
  <si>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</si>
  <si>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ED-7607</t>
  </si>
  <si>
    <t>ED-7623</t>
  </si>
  <si>
    <t>EXECUÇÃO E APLICAÇÃO DE CONCRETO BETUMINOSO USINADO A QUENTE (CBUQ), MASSA COMERCIAL, INCLUINDO FORNECIMENTO E TRANSPORTE DOS AGREGADOS E MATERIAL BETUMINOSO, EXCLUSIVE TRANSPORTE DA MASSA ASFÁLTICA ATÉ A PISTA</t>
  </si>
  <si>
    <t>ED-7624</t>
  </si>
  <si>
    <t>EXECUÇÃO E APLICAÇÃO DE CONCRETO ASFÁLTICO PRE-MISTURADO À FRIO (PMF), EM BETONEIRA, INCLUINDO FORNECIMENTO E TRANSPORTE DOS AGREGADOS E MATERIAL BETUMINOSO, INCLUSIVE TRANSPORTE DA MASSA ASFÁLTICA ATÉ A PISTA</t>
  </si>
  <si>
    <t>ED-7830</t>
  </si>
  <si>
    <t>ED-8003</t>
  </si>
  <si>
    <t>ED-8004</t>
  </si>
  <si>
    <t>ED-8005</t>
  </si>
  <si>
    <t>ED-8024</t>
  </si>
  <si>
    <t>ED-8143</t>
  </si>
  <si>
    <t>ED-8145</t>
  </si>
  <si>
    <t>JUNTA DE DILATAÇÃO COM ISOPOR 20 MM, EXCLUSIVE SELANTE</t>
  </si>
  <si>
    <t>ED-8346</t>
  </si>
  <si>
    <t>ENCUNHAMENTO DE ALVENARIA DE VEDAÇÃO COM ARGAMASSA, INCLUSIVE ADITIVO EXPANSOR PARA ENCUNHAMENTO</t>
  </si>
  <si>
    <t>ED-8398</t>
  </si>
  <si>
    <t>ED-8457</t>
  </si>
  <si>
    <t>ED-8458</t>
  </si>
  <si>
    <t>ED-8471</t>
  </si>
  <si>
    <t>ED-8485</t>
  </si>
  <si>
    <t>ED-8486</t>
  </si>
  <si>
    <t>ED-8487</t>
  </si>
  <si>
    <t>ED-8493</t>
  </si>
  <si>
    <t>ED-8494</t>
  </si>
  <si>
    <t>ED-8495</t>
  </si>
  <si>
    <t>ED-8496</t>
  </si>
  <si>
    <t>ED-8497</t>
  </si>
  <si>
    <t>ED-8498</t>
  </si>
  <si>
    <t>ED-8501</t>
  </si>
  <si>
    <t>ED-8503</t>
  </si>
  <si>
    <t>ED-8504</t>
  </si>
  <si>
    <t>LANÇAMENTO DE CONCRETO EM ESTRUTURA, INCLUSIVE TRANSPORTE ATÉ O LOCAL DE APLICAÇÃO, EXCLUSIVE APLICAÇÃO</t>
  </si>
  <si>
    <t>ED-8505</t>
  </si>
  <si>
    <t>ED-8506</t>
  </si>
  <si>
    <t>APLICAÇÃO DE CONCRETO EM ESTRUTURA, INCLUSIVE ESPALHAMENTO, ADENSAMENTO E ACABAMENTO</t>
  </si>
  <si>
    <t>ED-8560</t>
  </si>
  <si>
    <t>ED-8561</t>
  </si>
  <si>
    <t>ED-8562</t>
  </si>
  <si>
    <t>ED-8563</t>
  </si>
  <si>
    <t>ED-8564</t>
  </si>
  <si>
    <t>ED-8565</t>
  </si>
  <si>
    <t>ED-8567</t>
  </si>
  <si>
    <t>ED-8568</t>
  </si>
  <si>
    <t>ED-8569</t>
  </si>
  <si>
    <t>ED-8571</t>
  </si>
  <si>
    <t>ED-8845</t>
  </si>
  <si>
    <t>FORNECIMENTO E ASSENTAMENTO DE TUBO PVC RÍGIDO, VENTILAÇÃO, PBV - SÉRIE NORMAL, DN 50 MM (2"), INCLUSIVE CONEXÕES</t>
  </si>
  <si>
    <t>ED-8846</t>
  </si>
  <si>
    <t>FORNECIMENTO E ASSENTAMENTO DE TUBO PVC RÍGIDO, VENTILAÇÃO, PBV - SÉRIE NORMAL, DN 75 MM (3"), INCLUSIVE CONEXÕES</t>
  </si>
  <si>
    <t>ED-8847</t>
  </si>
  <si>
    <t>FORNECIMENTO E ASSENTAMENTO DE TUBO PVC RÍGIDO, VENTILAÇÃO, PBV - SÉRIE NORMAL, DN 100 MM (4"), INCLUSIVE CONEXÕES</t>
  </si>
  <si>
    <t>ED-9013</t>
  </si>
  <si>
    <t>PINTURA COM TEXTURA ACRÍLICA COM DESEMPENADEIRA DE AÇO, EXCLUSIVE SELADOR ACRÍLICO/FUNDO PREPARADOR</t>
  </si>
  <si>
    <t>ED-9026</t>
  </si>
  <si>
    <t>PINTURA COM VERNIZ SINTÉTICO MARÍTIMO EM BATE MACA DE MADEIRA SEM CORRIMÃO, COM LARGURA DE 15CM E ESP. 2CM, DUAS (2) DEMÃOS, ACABAMENTO TIPO FOSCO</t>
  </si>
  <si>
    <t>ED-9052</t>
  </si>
  <si>
    <t>ED-9053</t>
  </si>
  <si>
    <t>ED-9054</t>
  </si>
  <si>
    <t>ED-9055</t>
  </si>
  <si>
    <t>ED-9056</t>
  </si>
  <si>
    <t>ED-9057</t>
  </si>
  <si>
    <t>ED-9066</t>
  </si>
  <si>
    <t>REVESTIMENTO DE GESSO EM TETO, ESP. 5MM, APLICAÇÃO MANUAL (SARRAFAEADO)</t>
  </si>
  <si>
    <t>ED-9071</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</si>
  <si>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</si>
  <si>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</si>
  <si>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</si>
  <si>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</si>
  <si>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ED-9077</t>
  </si>
  <si>
    <t>MONTAGEM E DESMONTAGEM DE ANDAIME METÁLICO TUBULAR TIPO TORRE, EXCLUSIVE FORNECIMENTO DO ANDAIME</t>
  </si>
  <si>
    <t>ED-9081</t>
  </si>
  <si>
    <t>REVESTIMENTO COM CERÂMICA APLICADO EM PAREDE, ACABAMENTO ESMALTADO, AMBIENTE INTERNO/EXTERNO, PADRÃO EXTRA, DIMENSÃO DA PEÇA ATÉ 2025 CM2, PEI III, ASSENTAMENTO COM ARGAMASSA INDUSTRIALIZADA, INCLUSIVE REJUNTAMENTO</t>
  </si>
  <si>
    <t>ED-9100</t>
  </si>
  <si>
    <t>ALAMBRADO PARA QUADRA ESPORTIVA, EM TELA DE ARAME GALVANIZADO COM TRAMA LOSANGULAR DE 2" (50,8MM) E FIO BWG12 (2,77MM), EXCLUSIVE PINTURA, INCLUSIVE FIXAÇÃO E FORNECIMENTO EM QUADROS DE TUBOS DE AÇO CARBONO GALVANIZADO DIÂMETRO DE 50MM (2")</t>
  </si>
  <si>
    <t>ED-9122</t>
  </si>
  <si>
    <t>APLICAÇÃO DE REJUNTE COM CIMENTO BRANCO PARA REVESTIMENTOS DE PAREDE/PISO COM JUNTAS DE ATÉ 3MM DE ESPESSURA</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</si>
  <si>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</si>
  <si>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</si>
  <si>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</si>
  <si>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</si>
  <si>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ED-9127</t>
  </si>
  <si>
    <t>PREPARAÇÃO PARA APLICAÇÃO DE LAMINADO MELAMÍNICO EM PAREDE, INCLUSIVE UMA (1) DEMÃO DE COLA DE CONTATO</t>
  </si>
  <si>
    <t>ED-9133</t>
  </si>
  <si>
    <t>VÁLVULA DE DESCARGA COM REGISTRO INTERNO, ACIONAMENTO DUPLO, DN 1.1/2" (50MM), INCLUSIVE ACABAMENTO DA VÁLVULA</t>
  </si>
  <si>
    <t>ED-9134</t>
  </si>
  <si>
    <t>BACIA SANITÁRIA (VASO) DE LOUÇA CONVENCIONAL INFANTIL, COR BRANCA, INCLUSIVE ACESSÓRIOS DE FIXAÇÃO/VEDAÇÃO, FORNECIMENTO, INSTALAÇÃO E REJUNTAMENTO, EXCLUSIVE VÁLVULA DE DESCARGA E TUBO DE LIGAÇÃO</t>
  </si>
  <si>
    <t>ED-9135</t>
  </si>
  <si>
    <t>TUBO DE LIGAÇÃO DE ÁGUA PARA BACIA SANITÁRIA (VASO), DN 1.1/2", COMPRIMENTO 25CM, INCLUSIVE CANOPLA, SPUD, FORNECIMENTO E INSTALAÇÃO</t>
  </si>
  <si>
    <t>ED-9155</t>
  </si>
  <si>
    <t>TANQUE DE MÁRMORE SINTÉTICO SIMPLES, CAPACIDADE 20 LITROS, INCLUSIVE ACESSÓRIOS DE FIXAÇÃO, VÁLVULA DE ESCOAMENTO DE METAL COM ACABAMENTO CROMADO, SIFÃO DE METAL TIPO COPO COM ACABAMENTO CROMADO, FORNECIMENTO E INSTALAÇÃO,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</si>
  <si>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</si>
  <si>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</si>
  <si>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ED-9199</t>
  </si>
  <si>
    <t>ED-9317</t>
  </si>
  <si>
    <t>PISO EM CONCRETO, PREPARADO EM OBRA COM BETONEIRA, FCK 10MPA, SEM ARMAÇÃO, ACABAMENTO RÚSTICO, ESP. 5CM, INCLUSIVE FORNECIMENTO, LANÇAMENTO, ADENSAMENTO, SARRAFEAMENTO, EXCLUSIVE JUNTA DE DILATAÇÃO</t>
  </si>
  <si>
    <t>ED-9318</t>
  </si>
  <si>
    <t>PISO EM CONCRETO, USINADO CONVENCIONAL, FCK 15MPA, SEM ARMAÇÃO, ACABAMENTO RÚSTICO, ESP. 5CM, INCLUSIVE FORNECIMENTO, LANÇAMENTO, ADENSAMENTO, SARRAFEAMENTO, EXCLUSIVE JUNTA DE DILATAÇÃO</t>
  </si>
  <si>
    <t>ED-9319</t>
  </si>
  <si>
    <t>PISO EM CONCRETO, USINADO CONVENCIONAL, FCK 15MPA, COM TELA SOLDADA NERVURADA TIPO Q-61, ACABAMENTO POLIDO EM NÍVEL ZERO, ESP. 5CM, INCLUSIVE FORNECIMENTO, LANÇAMENTO, ADENSAMENTO,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</si>
  <si>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</si>
  <si>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</si>
  <si>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</si>
  <si>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</si>
  <si>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ED-9837</t>
  </si>
  <si>
    <t xml:space="preserve">APLICAÇÃO E REGULARIZAÇÃO DE COLCHÃO DE AREIA </t>
  </si>
  <si>
    <t>ED-9903</t>
  </si>
  <si>
    <t>ED-9906</t>
  </si>
  <si>
    <t>ED-9917</t>
  </si>
  <si>
    <t>PINTURA EPÓXI EM PAREDE, DUAS (2) DEMÃOS, EXCLUSIVE SELADOR ACRÍLICO E MASSA ACRÍLICA/CORRIDA (PVA)</t>
  </si>
  <si>
    <t>ED-9918</t>
  </si>
  <si>
    <t>PINTURA EPÓXI EM PAREDE, TRÊS (3) DEMÃOS, EXCLUSIVE SELADOR ACRÍLICO E MASSA ACRÍLICA/CORRIDA (PVA)</t>
  </si>
  <si>
    <t>ED-9919</t>
  </si>
  <si>
    <t>PINTURA EPÓXI EM PAREDE, DUAS (2) DEMÃOS, INCLUSIVE UMA (1) DEMÃO DE MASSA ACRÍLICA, EXCLUSIVE SELADOR ACRÍLICO</t>
  </si>
  <si>
    <t>ED-9933</t>
  </si>
  <si>
    <t>PINTURA EPÓXI EM PISO, DUAS (2) DEMÃOS, INCLUSIVE UMA (1) DEMÃO DE PRIMER EPÓXI E PREPARAÇÃO DA SUPERFÍCIE COM ARGAMASSA AUTONIVELANTE, ESP.4MM</t>
  </si>
  <si>
    <t>ED-9934</t>
  </si>
  <si>
    <t>PINTURA EPÓXI EM PISO, DUAS (2) DEMÃOS, INCLUSIVE UMA (1) DEMÃO DE PRIMER EPÓXI</t>
  </si>
  <si>
    <t>ED-9935</t>
  </si>
  <si>
    <t>PREPARAÇÃO PARA PINTURA (EPÓXI) EM PISO, INCLUSIVE UMA (1) DEMÃO DE PRIMER EPÓXI</t>
  </si>
  <si>
    <t>ED-9937</t>
  </si>
  <si>
    <t>PINTURA EPÓXI EM PISO, DUAS (2) DEMÃOS, EXCLUSIVE PRIMER EPÓXI, INCLUSIVE LIMPEZA DA SUPERFÍCIE A SER APLICADO MATERIAL</t>
  </si>
  <si>
    <t>ED-9941</t>
  </si>
  <si>
    <t>RESERVATÓRIO DE ÁGUA ENTERRADO, CAPACIDADE DE 15M3, EM CONCRETO ARMADO COM CASAS DE BOMBAS, INCLUSIVE ALÇAPÃO, ESCAVAÇÃO, REATERRO E TRANSPORTE E RETIRADA DO MATERIAL ESCAVADO (EM CAÇAMBA), EXCLUSIVE TUBULAÇÕES, BOMBAS E QUADROS</t>
  </si>
  <si>
    <t>ED-9954</t>
  </si>
  <si>
    <t>LUMINÁRIA ARANDELA TIPO MEIA-LUA, DIÂMETRO 25 CM, PARA UMA (1) LÂMPADA BASE E-27, FORNECIMENTO E INSTALAÇÃO, INCLUSIVE BASE, EXCLUSIVE LÂMPADA</t>
  </si>
  <si>
    <t>ED-9955</t>
  </si>
  <si>
    <t>LUMINÁRIA ARANDELA TIPO MEIA-LUA COMPLETA, DIÂMETRO 25 CM, PARA UMA (1) LÂMPADA LED, POTÊNCIA 9W, BULBO A60, FORNECIMENTO E INSTALAÇÃO, INCLUSIVE BASE E LÂMPADA</t>
  </si>
  <si>
    <t>ED-9972</t>
  </si>
  <si>
    <t>LÂMPADA TUBULAR LED, BASE G13, POTÊNCIA 9W, DIÂMETRO 26MM/T8, TEMPERATURA DA COR 6500K, FORNECIMENTO E INSTALAÇÃO,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</si>
  <si>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</si>
  <si>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</si>
  <si>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</si>
  <si>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</si>
  <si>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TRAMA DE AÇO COMPOSTA POR TERÇAS PARA TELHADOS DE ATÉ 2 ÁGUAS PARA TELHA ONDULADA DE FIBROCIMENTO, METÁLICA, PLÁSTICA OU TERMOACÚSTICA, INCLUSO TRANSPORTE VERTICAL (EM KG). AF_07/2019</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</si>
  <si>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</si>
  <si>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</si>
  <si>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</si>
  <si>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</si>
  <si>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</si>
  <si>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</si>
  <si>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</si>
  <si>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</si>
  <si>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</si>
  <si>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</si>
  <si>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</si>
  <si>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</si>
  <si>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</si>
  <si>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</si>
  <si>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</si>
  <si>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</si>
  <si>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</si>
  <si>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</si>
  <si>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</si>
  <si>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</si>
  <si>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</si>
  <si>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</si>
  <si>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</si>
  <si>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</si>
  <si>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</si>
  <si>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</si>
  <si>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</si>
  <si>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</si>
  <si>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</si>
  <si>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</si>
  <si>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</si>
  <si>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</si>
  <si>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</si>
  <si>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</si>
  <si>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</si>
  <si>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</si>
  <si>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</si>
  <si>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</si>
  <si>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</si>
  <si>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</si>
  <si>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</si>
  <si>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</si>
  <si>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</si>
  <si>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</si>
  <si>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</si>
  <si>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</si>
  <si>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</si>
  <si>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</si>
  <si>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</si>
  <si>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</si>
  <si>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</si>
  <si>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</si>
  <si>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</si>
  <si>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</si>
  <si>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</si>
  <si>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</si>
  <si>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</si>
  <si>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</si>
  <si>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</si>
  <si>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</si>
  <si>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</si>
  <si>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</si>
  <si>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</si>
  <si>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</si>
  <si>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</si>
  <si>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</si>
  <si>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</si>
  <si>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</si>
  <si>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</si>
  <si>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</si>
  <si>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</si>
  <si>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</si>
  <si>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</si>
  <si>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</si>
  <si>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</si>
  <si>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</si>
  <si>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</si>
  <si>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</si>
  <si>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</si>
  <si>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</si>
  <si>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</si>
  <si>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</si>
  <si>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</si>
  <si>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</si>
  <si>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</si>
  <si>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</si>
  <si>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</si>
  <si>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</si>
  <si>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</si>
  <si>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</si>
  <si>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</si>
  <si>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</si>
  <si>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</si>
  <si>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</si>
  <si>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</si>
  <si>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</si>
  <si>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</si>
  <si>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</si>
  <si>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</si>
  <si>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</si>
  <si>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</si>
  <si>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</si>
  <si>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</si>
  <si>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</si>
  <si>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</si>
  <si>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</si>
  <si>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</si>
  <si>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</si>
  <si>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</si>
  <si>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</si>
  <si>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</si>
  <si>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</si>
  <si>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</si>
  <si>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</si>
  <si>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</si>
  <si>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</si>
  <si>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</si>
  <si>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</si>
  <si>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</si>
  <si>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</si>
  <si>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</si>
  <si>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</si>
  <si>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</si>
  <si>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</si>
  <si>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</si>
  <si>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</si>
  <si>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</si>
  <si>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</si>
  <si>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</si>
  <si>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</si>
  <si>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</si>
  <si>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</si>
  <si>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</si>
  <si>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</si>
  <si>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</si>
  <si>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</si>
  <si>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</si>
  <si>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</si>
  <si>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</si>
  <si>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</si>
  <si>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</si>
  <si>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</si>
  <si>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</si>
  <si>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</si>
  <si>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</si>
  <si>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</si>
  <si>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</si>
  <si>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</si>
  <si>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</si>
  <si>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</si>
  <si>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</si>
  <si>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</si>
  <si>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</si>
  <si>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</si>
  <si>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</si>
  <si>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</si>
  <si>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</si>
  <si>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</si>
  <si>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</si>
  <si>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</si>
  <si>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</si>
  <si>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</si>
  <si>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</si>
  <si>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</si>
  <si>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</si>
  <si>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</si>
  <si>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</si>
  <si>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</si>
  <si>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</si>
  <si>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</si>
  <si>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</si>
  <si>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</si>
  <si>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</si>
  <si>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</si>
  <si>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</si>
  <si>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</si>
  <si>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</si>
  <si>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</si>
  <si>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</si>
  <si>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</si>
  <si>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</si>
  <si>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</si>
  <si>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</si>
  <si>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</si>
  <si>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</si>
  <si>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</si>
  <si>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</si>
  <si>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</si>
  <si>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</si>
  <si>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</si>
  <si>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</si>
  <si>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</si>
  <si>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</si>
  <si>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</si>
  <si>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</si>
  <si>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</si>
  <si>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</si>
  <si>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</si>
  <si>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</si>
  <si>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</si>
  <si>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</si>
  <si>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</si>
  <si>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</si>
  <si>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</si>
  <si>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</si>
  <si>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</si>
  <si>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</si>
  <si>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</si>
  <si>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</si>
  <si>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</si>
  <si>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</si>
  <si>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</si>
  <si>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</si>
  <si>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</si>
  <si>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</si>
  <si>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</si>
  <si>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</si>
  <si>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</si>
  <si>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</si>
  <si>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</si>
  <si>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</si>
  <si>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</si>
  <si>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</si>
  <si>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</si>
  <si>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</si>
  <si>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</si>
  <si>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</si>
  <si>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</si>
  <si>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</si>
  <si>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</si>
  <si>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</si>
  <si>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</si>
  <si>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</si>
  <si>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</si>
  <si>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</si>
  <si>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</si>
  <si>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</si>
  <si>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</si>
  <si>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</si>
  <si>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</si>
  <si>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</si>
  <si>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</si>
  <si>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</si>
  <si>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</si>
  <si>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</si>
  <si>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</si>
  <si>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</si>
  <si>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</si>
  <si>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</si>
  <si>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</si>
  <si>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</si>
  <si>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</si>
  <si>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</si>
  <si>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</si>
  <si>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</si>
  <si>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</si>
  <si>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</si>
  <si>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</si>
  <si>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</si>
  <si>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</si>
  <si>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</si>
  <si>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</si>
  <si>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</si>
  <si>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</si>
  <si>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</si>
  <si>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</si>
  <si>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</si>
  <si>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</si>
  <si>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</si>
  <si>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</si>
  <si>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</si>
  <si>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</si>
  <si>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</si>
  <si>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</si>
  <si>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</si>
  <si>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</si>
  <si>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</si>
  <si>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</si>
  <si>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</si>
  <si>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</si>
  <si>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</si>
  <si>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</si>
  <si>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</si>
  <si>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</si>
  <si>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</si>
  <si>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</si>
  <si>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</si>
  <si>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</si>
  <si>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</si>
  <si>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</si>
  <si>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</si>
  <si>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</si>
  <si>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</si>
  <si>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</si>
  <si>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</si>
  <si>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</si>
  <si>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</si>
  <si>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</si>
  <si>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</si>
  <si>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</si>
  <si>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</si>
  <si>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</si>
  <si>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</si>
  <si>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</si>
  <si>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</si>
  <si>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</si>
  <si>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</si>
  <si>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</si>
  <si>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</si>
  <si>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</si>
  <si>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</si>
  <si>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</si>
  <si>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</si>
  <si>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</si>
  <si>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</si>
  <si>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</si>
  <si>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</si>
  <si>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</si>
  <si>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</si>
  <si>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Engenheiro Civil Municipal</t>
  </si>
  <si>
    <t>DATA BASE</t>
  </si>
  <si>
    <t>Local: SEDE MUNICIPAL</t>
  </si>
  <si>
    <t>CRONOGRAMA</t>
  </si>
  <si>
    <t xml:space="preserve">Obra: </t>
  </si>
  <si>
    <t>Item</t>
  </si>
  <si>
    <t>Etapa</t>
  </si>
  <si>
    <t>R$ Parcial</t>
  </si>
  <si>
    <t>Total</t>
  </si>
  <si>
    <t>____________________________________________________</t>
  </si>
  <si>
    <t>Prefeito Municipal</t>
  </si>
  <si>
    <t>TIL (TUBO DE INSPEÇÃO E LIMPEZA) RADIAL PARA ESGOTO, EM PVC, DN 300X200 MM. AF_12/2020</t>
  </si>
  <si>
    <t>CABO COAXIAL RG11 95% - FORNECIMENTO E INSTALAÇÃO. AF_11/2019</t>
  </si>
  <si>
    <t>CABO COAXIAL RG59 95% - FORNECIMENTO E INSTALAÇÃO. AF_11/2019</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</si>
  <si>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</si>
  <si>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</si>
  <si>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</si>
  <si>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</si>
  <si>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</si>
  <si>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</si>
  <si>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</si>
  <si>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</si>
  <si>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</si>
  <si>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</si>
  <si>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</si>
  <si>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</si>
  <si>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</si>
  <si>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</si>
  <si>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</si>
  <si>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</si>
  <si>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</si>
  <si>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</si>
  <si>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</si>
  <si>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</si>
  <si>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</si>
  <si>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</si>
  <si>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</si>
  <si>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</si>
  <si>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</si>
  <si>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</si>
  <si>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</si>
  <si>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</si>
  <si>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</si>
  <si>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</si>
  <si>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LÂMPADA TUBULAR LED DE 9/10 W, BASE G13 - FORNECIMENTO E INSTALAÇÃO. AF_02/2020_PS</t>
  </si>
  <si>
    <t>LÂMPADA TUBULAR LED DE 18/20 W, BASE G13 - FORNECIMENTO E INSTALAÇÃO. AF_02/2020_PS</t>
  </si>
  <si>
    <t>PISO PODOTÁTIL DE ALERTA OU DIRECIONAL, DE BORRACHA, ASSENTADO SOBRE ARGAMASSA. AF_05/2020</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</si>
  <si>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</si>
  <si>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</si>
  <si>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</si>
  <si>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</si>
  <si>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</si>
  <si>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</si>
  <si>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</si>
  <si>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</si>
  <si>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</si>
  <si>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</si>
  <si>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</si>
  <si>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</si>
  <si>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</si>
  <si>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</si>
  <si>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</si>
  <si>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</si>
  <si>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</si>
  <si>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</si>
  <si>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</si>
  <si>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</si>
  <si>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</si>
  <si>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</si>
  <si>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</si>
  <si>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</si>
  <si>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</si>
  <si>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</si>
  <si>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</si>
  <si>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</si>
  <si>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</si>
  <si>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</si>
  <si>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</si>
  <si>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</si>
  <si>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</si>
  <si>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</si>
  <si>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</si>
  <si>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</si>
  <si>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</si>
  <si>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</si>
  <si>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</si>
  <si>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</si>
  <si>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</si>
  <si>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</si>
  <si>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</si>
  <si>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</si>
  <si>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</si>
  <si>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</si>
  <si>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</si>
  <si>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</si>
  <si>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BASE PARA POCO DE VISITA RETANGULAR PARA ESGOTO E DRENAGEM, EM CONCRETO ESTRUTURAL, DIMENSÕES INTERNAS DE 90X150 M, PROFUNDIDADE DE 1,25 M, EXCLUINDO TAMPÃO. AF_12/2020_PA</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</si>
  <si>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</si>
  <si>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</si>
  <si>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</si>
  <si>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</si>
  <si>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</si>
  <si>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</si>
  <si>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</si>
  <si>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</si>
  <si>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</si>
  <si>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</si>
  <si>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</si>
  <si>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</si>
  <si>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</si>
  <si>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</si>
  <si>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</si>
  <si>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</si>
  <si>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</si>
  <si>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</si>
  <si>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</si>
  <si>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</si>
  <si>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</si>
  <si>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</si>
  <si>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</si>
  <si>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</si>
  <si>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</si>
  <si>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</si>
  <si>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</si>
  <si>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</si>
  <si>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BASE PARA POÇO DE VISITA CIRCULAR PARA DRENAGEM, EM CONCRETO PRÉ-MOLDADO, DIÂMETRO INTERNO = 1,20 M, PROFUNDIDADE = 1,60 M, EXCLUINDO TAMPÃO. AF_05/2021_PA</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</si>
  <si>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</si>
  <si>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</si>
  <si>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</si>
  <si>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</si>
  <si>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</si>
  <si>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</si>
  <si>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</si>
  <si>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</si>
  <si>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</si>
  <si>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</si>
  <si>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</si>
  <si>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</si>
  <si>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</si>
  <si>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</si>
  <si>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</si>
  <si>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</si>
  <si>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</si>
  <si>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</si>
  <si>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</si>
  <si>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</si>
  <si>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</si>
  <si>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</si>
  <si>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</si>
  <si>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</si>
  <si>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</si>
  <si>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</si>
  <si>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</si>
  <si>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</si>
  <si>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</si>
  <si>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</si>
  <si>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</si>
  <si>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</si>
  <si>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</si>
  <si>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</si>
  <si>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</si>
  <si>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</si>
  <si>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</si>
  <si>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</si>
  <si>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</si>
  <si>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</si>
  <si>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</si>
  <si>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</si>
  <si>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</si>
  <si>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</si>
  <si>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</si>
  <si>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</si>
  <si>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</si>
  <si>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</si>
  <si>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</si>
  <si>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</si>
  <si>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</si>
  <si>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</si>
  <si>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</si>
  <si>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</si>
  <si>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</si>
  <si>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</si>
  <si>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</si>
  <si>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</si>
  <si>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</si>
  <si>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</si>
  <si>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</si>
  <si>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</si>
  <si>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EXECUÇÃO DE PASSEIO EM PISO INTERTRAVADO, COM BLOCO RAQUETE  22 X 13,5 CM, ESPESSURA 6 CM. AF_10/2022</t>
  </si>
  <si>
    <t>EXECUÇÃO DE PAVIMENTO EM PISO INTERTRAVADO, COM BLOCO RAQUETE  22 X 13,5 CM, ESPESSURA 6 CM. AF_10/2022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</si>
  <si>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</si>
  <si>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</si>
  <si>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</si>
  <si>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</si>
  <si>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</si>
  <si>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</si>
  <si>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</si>
  <si>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</si>
  <si>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</si>
  <si>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</si>
  <si>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</si>
  <si>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</si>
  <si>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</si>
  <si>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</si>
  <si>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</si>
  <si>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</si>
  <si>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</si>
  <si>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</si>
  <si>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</si>
  <si>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</si>
  <si>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</si>
  <si>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</si>
  <si>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</si>
  <si>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</si>
  <si>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</si>
  <si>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</si>
  <si>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</si>
  <si>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</si>
  <si>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</si>
  <si>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</si>
  <si>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</si>
  <si>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</si>
  <si>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</si>
  <si>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LUVA DE CORRER, PVC, SOLDÁVEL, DN 40MM, INSTALADO EM PRUMADA DE ÁGUA   FORNECIMENTO E INSTALAÇÃO. AF_06/2022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</si>
  <si>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</si>
  <si>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</si>
  <si>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</si>
  <si>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</si>
  <si>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</si>
  <si>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</si>
  <si>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</si>
  <si>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</si>
  <si>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</si>
  <si>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</si>
  <si>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</si>
  <si>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</si>
  <si>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</si>
  <si>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</si>
  <si>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</si>
  <si>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</si>
  <si>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</si>
  <si>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</si>
  <si>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</si>
  <si>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</si>
  <si>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</si>
  <si>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</si>
  <si>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</si>
  <si>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</si>
  <si>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</si>
  <si>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</si>
  <si>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</si>
  <si>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</si>
  <si>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</si>
  <si>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</si>
  <si>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</si>
  <si>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</si>
  <si>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</si>
  <si>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</si>
  <si>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</si>
  <si>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</si>
  <si>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</si>
  <si>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</si>
  <si>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</si>
  <si>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</si>
  <si>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</si>
  <si>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</si>
  <si>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</si>
  <si>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</si>
  <si>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</si>
  <si>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</si>
  <si>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</si>
  <si>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</si>
  <si>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</si>
  <si>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</si>
  <si>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</si>
  <si>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</si>
  <si>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</si>
  <si>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</si>
  <si>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</si>
  <si>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</si>
  <si>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</si>
  <si>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</si>
  <si>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</si>
  <si>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</si>
  <si>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</si>
  <si>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</si>
  <si>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</si>
  <si>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</si>
  <si>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</si>
  <si>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</si>
  <si>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</si>
  <si>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</si>
  <si>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</si>
  <si>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</si>
  <si>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</si>
  <si>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</si>
  <si>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</si>
  <si>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</si>
  <si>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</si>
  <si>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</si>
  <si>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</si>
  <si>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</si>
  <si>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</si>
  <si>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</si>
  <si>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</si>
  <si>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</si>
  <si>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</si>
  <si>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</si>
  <si>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</si>
  <si>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</si>
  <si>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</si>
  <si>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</si>
  <si>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</si>
  <si>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</si>
  <si>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</si>
  <si>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</si>
  <si>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</si>
  <si>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</si>
  <si>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</si>
  <si>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</si>
  <si>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</si>
  <si>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</si>
  <si>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</si>
  <si>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</si>
  <si>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</si>
  <si>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</si>
  <si>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</si>
  <si>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</si>
  <si>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</si>
  <si>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</si>
  <si>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</si>
  <si>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</si>
  <si>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</si>
  <si>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</si>
  <si>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</si>
  <si>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</si>
  <si>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</si>
  <si>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</si>
  <si>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</si>
  <si>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</si>
  <si>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</si>
  <si>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</si>
  <si>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</si>
  <si>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</si>
  <si>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</si>
  <si>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</si>
  <si>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</si>
  <si>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</si>
  <si>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</si>
  <si>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</si>
  <si>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</si>
  <si>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</si>
  <si>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</si>
  <si>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</si>
  <si>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</si>
  <si>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</si>
  <si>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</si>
  <si>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</si>
  <si>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</si>
  <si>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</si>
  <si>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</si>
  <si>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</si>
  <si>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</si>
  <si>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</si>
  <si>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</si>
  <si>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</si>
  <si>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</si>
  <si>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</si>
  <si>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</si>
  <si>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</si>
  <si>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</si>
  <si>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</si>
  <si>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</si>
  <si>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</si>
  <si>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</si>
  <si>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</si>
  <si>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</si>
  <si>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</si>
  <si>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</si>
  <si>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</si>
  <si>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</si>
  <si>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Epaminondas Pires de Miranda</t>
  </si>
  <si>
    <t>ITEM COMPONENTE</t>
  </si>
  <si>
    <t>1º QUARTIL</t>
  </si>
  <si>
    <t>MÉDIO</t>
  </si>
  <si>
    <t>3º QUARTIL</t>
  </si>
  <si>
    <t>ADOTADO</t>
  </si>
  <si>
    <t>IMPOSTOS</t>
  </si>
  <si>
    <t>Seguro+Garantia - G+S</t>
  </si>
  <si>
    <t>PIS</t>
  </si>
  <si>
    <t>Risco - R</t>
  </si>
  <si>
    <t>COFINS</t>
  </si>
  <si>
    <t>Despesas Financeiras - DF</t>
  </si>
  <si>
    <t>ISS</t>
  </si>
  <si>
    <t>Administração Central - AC</t>
  </si>
  <si>
    <t>Contribuição Previdenciária sobre a renda bruta</t>
  </si>
  <si>
    <t>Lucro - L</t>
  </si>
  <si>
    <t>Impostos - I</t>
  </si>
  <si>
    <t>TOTAL</t>
  </si>
  <si>
    <t xml:space="preserve">BDI CALCULADO = </t>
  </si>
  <si>
    <t>onde:</t>
  </si>
  <si>
    <t>AC = taxa de administração central</t>
  </si>
  <si>
    <t>S = taxa de seguros</t>
  </si>
  <si>
    <t>R = taxa de riscos</t>
  </si>
  <si>
    <t>G = taxa de garantias</t>
  </si>
  <si>
    <t>DF = taxa de despesas financeiras</t>
  </si>
  <si>
    <t>L = taxa de lucro/remuneração</t>
  </si>
  <si>
    <t>I = taxa de incidência de impostos (PIS, COFINS, ISS e CPRB)</t>
  </si>
  <si>
    <t>PILAR METÁLICO PERFIL LAMINADO OU SOLDADO EM AÇO ESTRUTURAL, COM CONEXÕES SOLDADAS, INCLUSOS MÃO DE OBRA, TRANSPORTE E IÇAMENTO UTILIZANDO GUINDASTE - FORNECIMENTO E INSTALAÇÃO. AF_01/2020_PA</t>
  </si>
  <si>
    <t>CHUVEIRO ELÉTRICO BRANCO, TENSÃO 127V/220V, POTÊNCIA 4600W/5500W, INCLUSIVE BRAÇO, FORNECIMENTO E INSTALAÇÃO</t>
  </si>
  <si>
    <t>ED-17989</t>
  </si>
  <si>
    <t>LOCAÇÃO DE OBRA COM GABARITO DE TÁBUAS CORRIDAS PONTALETADAS A CADA 2,00M, REAPROVEITAMENTO (2X), INCLUSIVE ACOMPANHAMENTO DE EQUIPE TOPOGRÁFICA PARA MARCAÇÃO DE PONTO TOPOGRÁFICO</t>
  </si>
  <si>
    <t>CAIXA PRÉ-MOLDADA PARA ENTRADA TELEFÔNICA SUBTERRÂNEA, TIPO R1, MEDIDAS INTERNAS (60X35X50)CM, INCLUSIVE ESCAVAÇÃO, APILOAMENTO, LASTRO DE BRITA, REATERRO E TRANSPORTE E RETIRADA DO MATERIAL ESCAVADO (EM CAÇAMBA)</t>
  </si>
  <si>
    <t>ED-27791</t>
  </si>
  <si>
    <t>FORNECIMENTO DE ESTRUTURA METÁLICA EM PERFIL SOLDADO PARA PONTES, EM AÇO PATINÁVEL, INCLUSIVE FABRICAÇÃO, EXCLUSIVE TRANSPORTE E LANÇAMENTO</t>
  </si>
  <si>
    <t>ED-28162</t>
  </si>
  <si>
    <t>ROÇADA MANUAL DE TERRENO COM ROÇADEIRA COSTAL, EXCLUSIVE RASTELAMENTO E QUEIMA</t>
  </si>
  <si>
    <t>ED-28163</t>
  </si>
  <si>
    <t>DESTOCAMENTO E AFASTAMENTO DE REMANESCENTE ARBÓREO, INCLUSIVE TRANSPORTE E RETIRADA DO MATERIAL ESCAVADO (EM CAÇAMBA)</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</si>
  <si>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</si>
  <si>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</si>
  <si>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</si>
  <si>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</si>
  <si>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</si>
  <si>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</si>
  <si>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</si>
  <si>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</si>
  <si>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</si>
  <si>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</si>
  <si>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</si>
  <si>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</si>
  <si>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ED-28437</t>
  </si>
  <si>
    <t>PINTURA ESMALTE EM SUPERFÍCIE DE MADEIRA, DUAS (2) DEMÃOS, INCLUSIVE UMA (1) DEMÃO DE FUNDO NIVELADOR, EXCLUSIVE MASSA A ÓLEO</t>
  </si>
  <si>
    <t>ED-28438</t>
  </si>
  <si>
    <t>PINTURA ESMALTE EM SUPERFÍCIE DE MADEIRA, DUAS (2) DEMÃOS, EXCLUSIVE FUNDO NIVELADOR E MASSA A ÓLEO</t>
  </si>
  <si>
    <t>ED-28454</t>
  </si>
  <si>
    <t>PERFIL TABICA GALVANIZADO, TIPO LISA, COM ACABAMENTO EM PINTURA, NA COR BRANCA, PARA FORRO EM CHAPA DE GESSO ACARTONADO,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</si>
  <si>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</si>
  <si>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</si>
  <si>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</si>
  <si>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</si>
  <si>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ED-28530</t>
  </si>
  <si>
    <t xml:space="preserve">ANDAIME EM CAVALETE METÁLICO PARA ALVENARIA, COM CHAPA DE COMPENSADO E TÁBUA, COM REAPROVEITAMENTO, INCLUSIVE MONTAGEM/DESMONTAGEM E REMANEJAMENTO
</t>
  </si>
  <si>
    <t>ED-28533</t>
  </si>
  <si>
    <t>ED-28551</t>
  </si>
  <si>
    <t>ED-28561</t>
  </si>
  <si>
    <t>TOPÓGRAFO COM ENCARGOS COMPLEMENTARES</t>
  </si>
  <si>
    <t>ED-28562</t>
  </si>
  <si>
    <t>ED-28593</t>
  </si>
  <si>
    <t>CAIXA PARA PROTEÇÃO GERAL, TIPO CM-8, DIMENSÕES CONFORME PADRÃO CEMIG, EXCLUSIVE BARRAMENTO E DISJUNTOR, INCLUSIVE INSTALAÇÃO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</si>
  <si>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</si>
  <si>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</si>
  <si>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</si>
  <si>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</si>
  <si>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ED-29066</t>
  </si>
  <si>
    <t>CAIXA DE TELEFONIA, NÚMERO 7, DIMENSÃO (120X120)CM, EM CHAPA DE AÇO GALVANIZADO, TIPO EMBUTIR COM FECHO, INCLUSIVE ACESSÓRIOS E INSTALAÇÃO</t>
  </si>
  <si>
    <t>ED-29090</t>
  </si>
  <si>
    <t>DESCARGA DE CAMINHÃO, PARA ELEMENTOS DE VIGA OU TABULEIRO PARA PONTE, INCLUSIVE DESCARGA DE PERFIS LONGARINAS, TRANSVERSINAS, CHAPAS E ACESSÓRIOS, EXCLUSIVE FORNECIMENTO E TRANSPORTE</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</si>
  <si>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</si>
  <si>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</si>
  <si>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</si>
  <si>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</si>
  <si>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PAREDE EM CHAPA DE GESSO ACARTONADO (DRYWALL), DIVISÃO ENTRE ÁREAS SECAS DE UMA MESMA UNIDADE (ST/ST), ESP. 115 MM, INCLUSIVE MONTANTES, GUIAS E ACESSÓRIOS, EXCLUSIVE ISOLANTE TÉRMICO/ACÚSTICO</t>
  </si>
  <si>
    <t>PAREDE EM CHAPA DE GESSO ACARTONADO (DRYWALL), DIVISÃO ENTRE ÁREAS SECA E ÚMIDA DE UMA MESMA UNIDADE (ST/RU),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</si>
  <si>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</si>
  <si>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CONDUTOR/DUTO DE ENTULHO EM POLIETILENO, INCLUSIVE ACESSÓRIOS DE FIXAÇÃO, SUPORTES, MONTAGEM/DESMONTAGEM E REMANEJAMENTO</t>
  </si>
  <si>
    <t>TELA PARA PROTEÇÃO DE FACHADA EM POLIETILENO, EXCLUSIVE BANDEJA SALVA VIDAS, INCLUSIVE ACESSÓRIOS DE FIXAÇÃO</t>
  </si>
  <si>
    <t xml:space="preserve">TELA DE PROTEÇÃO, TIPO FACHADEIRA, INSTALADA EM ANDAIME METÁLICO PARA FACHADA, EXCLUSIVE ANDAIME METÁLICO, INCLUSIVE ACESSÓRIOS DE FIXAÇÃO
</t>
  </si>
  <si>
    <t>REMOÇÃO MANUAL DE ALAMBRADO METÁLICO, COM REAPROVEITAMENTO, INCLUSIVE AFASTAMENTO E EMPILHAMENTO, EXCLUSIVE TRANSPORTE E RETIRADA DO MATERIAL REMOVIDO NÃO REAPROVEITÁVEL</t>
  </si>
  <si>
    <t>DEMOLIÇÃO MANUAL DE ALVENARIA DE TIJOLO CERÂMICO OU BLOCO DE CONCRETO, INCLUSIVE AFASTAMENTO E EMPILHAMENTO, EXCLUSIVE TRANSPORTE E RETIRADA DO MATERIAL DEMOLIDO</t>
  </si>
  <si>
    <t>DEMOLIÇÃO MANUAL DE ALVENARIA DE TIJOLO CERÂMICO MACIÇO,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</si>
  <si>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</si>
  <si>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DE CALHA EM CHAPA GALVANIZADA OU EM PVC,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</si>
  <si>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</si>
  <si>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DEMOLIÇÃO MANUAL DE CONCRETO, SEM ARMAÇÃO, INCLUSIVE AFASTAMENTO E EMPILHAMENTO, EXCLUSIVE TRANSPORTE E RETIRADA DO MATERIAL DEMOLIDO</t>
  </si>
  <si>
    <t>DEMOLIÇÃO MANUAL DE CONCRETO ARMADO,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</si>
  <si>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</si>
  <si>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</si>
  <si>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</si>
  <si>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DEMOLIÇÃO MECANIZADA DE CONCRETO ARMADO, COM EQUIPAMENTO PNEUMÁTICO, INCLUSIVE AFASTAMENTO E EMPILHAMENTO, EXCLUSIVE TRANSPORTE E RETIRADA DO MATERIAL DEMOLIDO</t>
  </si>
  <si>
    <t>REMOÇÃO MANUAL DE CONDUTOR EM PVC OU METÁLICO,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</si>
  <si>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</si>
  <si>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</si>
  <si>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</si>
  <si>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REMOÇÃO MANUAL DE ENGRADAMENTO PARA TELHA TIPO METÁLICA, PVC OU FIBROCIMENTO,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</si>
  <si>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</si>
  <si>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</si>
  <si>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</si>
  <si>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</si>
  <si>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PLACAS (GESSO, MINERAL, FIBRA, ISOPOR, COLMEIA, PVC, ETC.), COM REAPROVEITAMENTO, INCLUSIVE AFASTAMENTO E EMPILHAMENTO, EXCLUSIVE DEMOLIÇÃO DA ESTRUTURA DE SUSTENTAÇÃO,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</si>
  <si>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</si>
  <si>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TÁBUAS DE PINHO, COM REAPROVEITAMENTO, INCLUSIVE AFASTAMENTO E EMPILHAMENTO, EXCLUSIVE REMOÇÃO DA ESTRUTURA DE SUSTENTAÇÃO, TRANSPORTE E RETIRADA DO MATERIAL REMOVIDO NÃO REAPROVEITÁVEL</t>
  </si>
  <si>
    <t>DEMOLIÇÃO MANUAL DE IMPERMEABILIZAÇÃO E PROTEÇÃO MECÂNICA, INCLUSIVE AFASTAMENTO E EMPILHAMENTO, EXCLUSIVE TRANSPORTE E RETIRADA DO MATERIAL DEMOLIDO</t>
  </si>
  <si>
    <t>REMOÇÃO MANUAL DE INTERFONE, COM REAPROVEITAMENTO, INCLUSIVE AFASTAMENTO E EMPILHAMENTO, EXCLUSIVE TRANSPORTE E RETIRADA DO MATERIAL REMOVIDO NÃO REAPROVEITÁVEL</t>
  </si>
  <si>
    <t>REMOÇÃO DE LOUÇAS (LAVATÓRIO, BANHEIRA, PIA, VASO SANITÁRIO, TANQUE),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</si>
  <si>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</si>
  <si>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</si>
  <si>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</si>
  <si>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</si>
  <si>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</si>
  <si>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</si>
  <si>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</si>
  <si>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REMOÇÃO MANUAL DE PADRÃO DE ENTRADA DE ÁGUA, COM REAPROVEITAMENTO, INCLUSIVE AFASTAMENTO E EMPILHAMENTO, EXCLUSIVE TRANSPORTE E RETIRADA DO MATERIAL REMOVIDO NÃO REAPROVEITÁVEL</t>
  </si>
  <si>
    <t>REMOÇÃO MANUAL DE PEITORIL DE MÁRMORE OU GRANITO, COM REAPROVEITAMENTO, INCLUSIVE AFASTAMENTO E EMPILHAMENTO, EXCLUSIVE TRANSPORTE E RETIRADA DO MATERIAL REMOVIDO NÃO REAPROVEITÁVEL</t>
  </si>
  <si>
    <t>DEMOLIÇÃO MANUAL DE PISO CIMENTADO OU CONTRAPISO DE ARGAMASSA, COM ESPESSURA MÁXIMA DE 10CM, INCLUSIVE AFASTAMENTO E EMPILHAMENTO, EXCLUSIVE TRANSPORTE E RETIRADA DO MATERIAL DEMOLIDO</t>
  </si>
  <si>
    <t>DEMOLIÇÃO MANUAL DE PISO CERÂMICO OU LADRILHO HIDRÁULICO, INCLUSIVE AFASTAMENTO E EMPILHAMENTO, EXCLUSIVE DEMOLIÇÃO DE CONTRAPISO, TRANSPORTE E RETIRADA DO MATERIAL DEMOLIDO</t>
  </si>
  <si>
    <t>DEMOLIÇÃO MANUAL DE PISO DE PEDRAS (MÁRMORE, GRANITO, ARDÓSIA, ETC.), INCLUSIVE AFASTAMENTO E EMPILHAMENTO, EXCLUSIVE DEMOLIÇÃO DE CONTRAPISO, TRANSPORTE E RETIRADA DO MATERIAL DEMOLIDO</t>
  </si>
  <si>
    <t>DEMOLIÇÃO MANUAL DE PISO VINÍLICO, INCLUSIVE AFASTAMENTO E EMPILHAMENTO, EXCLUSIVE TRANSPORTE E RETIRADA DO MATERIAL DEMOLIDO</t>
  </si>
  <si>
    <t>DEMOLIÇÃO MANUAL DE PISO EM GRANILITE/MARMORITE, INCLUSIVE AFASTAMENTO E EMPILHAMENTO, EXCLUSIVE TRANSPORTE E RETIRADA DO MATERIAL DEMOLIDO</t>
  </si>
  <si>
    <t>REMOÇÃO MANUAL DE PISO DE TACO DE MADEIRA, COM REAPROVEITAMENTO, INCLUSIVE AFASTAMENTO E EMPILHAMENTO, EXCLUSIVE TRANSPORTE E RETIRADA DO MATERIAL REMOVIDO NÃO REAPROVEITÁVEL</t>
  </si>
  <si>
    <t>REMOÇÃO MANUAL DE PISO DE TÁBUAS, COM REAPROVEITAMENTO, INCLUSIVE AFASTAMENTO E EMPILHAMENTO, EXCLUSIVE TRANSPORTE E RETIRADA DO MATERIAL REMOVIDO NÃO REAPROVEITÁVEL</t>
  </si>
  <si>
    <t>DEMOLIÇÃO MECANIZADA DE LAJE DE CONCRETO ARMADO, COM ESPESSURA DE ATÉ 15CM, , COM EQUIPAMENTO PNEUMÁTICO, INCLUSIVE AFASTAMENTO E EMPILHAMENTO, EXCLUSIVE TRANSPORTE E RETIRADA DO MATERIAL DEMOLIDO</t>
  </si>
  <si>
    <t>DEMOLIÇÃO MANUAL DE LAJE DE CONCRETO ARMADO, COM ESPESSURA DE ATÉ 15CM, INCLUSIVE AFASTAMENTO E EMPILHAMENTO, EXCLUSIVE TRANSPORTE E RETIRADA DO MATERIAL DEMOLIDO</t>
  </si>
  <si>
    <t>REMOÇÃO MANUAL DE CALÇADA PORTUGUESA, COM REAPROVEITAMENTO, INCLUSIVE AFASTAMENTO E EMPILHAMENTO, EXCLUSIVE TRANSPORTE E RETIRADA DO MATERIAL REMOVIDO NÃO REAPROVEITÁVEL</t>
  </si>
  <si>
    <t>DEMOLIÇÃO MECANIZADA DE LAJE DE CONCRETO ARMADO, COM ESPESSURA DE ATÉ 15CM, , COM EQUIPAMENTO ELÉTRICO,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</si>
  <si>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</si>
  <si>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</si>
  <si>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MECANIZADA DE REVESTIMENTO ASFÁLTICO, COM EQUIPAMENTO PNEUMÁTICO, INCLUSIVE AFASTAMENTO E EMPILHAMENTO, EXCLUSIVE TRANSPORTE E RETIRADA DO MATERIAL DEMOLIDO</t>
  </si>
  <si>
    <t>REMOÇÃO MANUAL DE ESQUADRIA EM MADEIRA, COM REAPROVEITAMENTO, INCLUSIVE REMOÇÃO DE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</si>
  <si>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</si>
  <si>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</si>
  <si>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</si>
  <si>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</si>
  <si>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</si>
  <si>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</si>
  <si>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</si>
  <si>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</si>
  <si>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</si>
  <si>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</si>
  <si>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DEMOLIÇÃO MANUAL DE LAMINADO MELAMÍNICO EM SUPERFÍCIE DE MADEIRA OU PAREDE, INCLUSIVE AFASTAMENTO E EMPILHAMENTO, EXCLUSIVE TRANSPORTE E RETIRADA DO MATERIAL DEMOLIDO</t>
  </si>
  <si>
    <t>DEMOLIÇÃO MANUAL DE RODAPÉ, INCLUSIVE ARGAMASSA DE ASSENTAMENTO E AFASTAMENTO, EXCLUSIVE TRANSPORTE E RETIRADA DO MATERIAL DEMOLIDO</t>
  </si>
  <si>
    <t>REMOÇÃO MANUAL DE RUFO METÁLICO, COM REAPROVEITAMENTO, INCLUSIVE AFASTAMENTO E EMPILHAMENTO, EXCLUSIVE TRANSPORTE E RETIRADA DO MATERIAL REMOVIDO NÃO REAPROVEITÁVEL</t>
  </si>
  <si>
    <t xml:space="preserve">DEMOLIÇÃO MANUAL DE SARJETA OU SARJETÃO DE CONCRETO, INCLUSIVE AFASTAMENTO E EMPILHAMENTO, EXCLUSIVE TRANSPORTE E RETIRADA DO MATERIAL DEMOLIDO
</t>
  </si>
  <si>
    <t>REMOÇÃO MANUAL DE SOLEIRA DE MÁRMORE OU GRANITO,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</si>
  <si>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</si>
  <si>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</si>
  <si>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</si>
  <si>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</si>
  <si>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REMOÇÃO MANUAL DE VIDRO EM ESQUADRIAS, COM REAPROVEITAMENTO, INCLUSIVE LIMPEZA DO ENCAIXE, AFASTAMENTO E EMPILHAMENTO, EXCLUSIVE TRANSPORTE E RETIRADA DO MATERIAL REMOVIDO NÃO REAPROVEITÁVEL</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</si>
  <si>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</si>
  <si>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</si>
  <si>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</si>
  <si>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</si>
  <si>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</si>
  <si>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</si>
  <si>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</si>
  <si>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SUBTERRÂNEA, TIPO P20, EM FERRO FUNDIDO COM TAMPA, INCLUSIVE ESCAVAÇÃO,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</si>
  <si>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</si>
  <si>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DE TELEFONIA, NÚMERO 3, DIMENSÃO (40X40)CM, EM CHAPA DE AÇO GALVANIZADO, TIPO EMBUTIR COM FECHO, INCLUSIVE ASSENTAMENTO E ACESSÓRIOS</t>
  </si>
  <si>
    <t>CAIXA DE TELEFONIA, NÚMERO 4, DIMENSÃO (60X60)CM, EM CHAPA DE AÇO GALVANIZADO, TIPO EMBUTIR COM FECHO, INCLUSIVE ACESSÓRIOS E INSTALAÇÃO</t>
  </si>
  <si>
    <t>CAIXA DE TELEFONIA, NÚMERO 5, DIMENSÃO (80X80)CM, EM CHAPA DE AÇO GALVANIZADO, TIPO EMBUTIR COM FECHO, INCLUSIVE ACESSÓRIOS E INSTALAÇÃO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</si>
  <si>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</si>
  <si>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</si>
  <si>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TELEFONIA, NÚMERO 2, DIMENSÃO (20X20)CM, EM CHAPA DE AÇO GALVANIZADO, TIPO SOBREPOR COM FECHO, INCLUSIVE ACESSÓRIOS E INSTALAÇÃO</t>
  </si>
  <si>
    <t>CAIXA DE TELEFONIA, NÚMERO 3, DIMENSÃO (40X40)CM, EM CHAPA DE AÇO GALVANIZADO, TIPO SOBREPOR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</si>
  <si>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</si>
  <si>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SOBREPOR COM FECHO, INCLUSIVE ACESSÓRIOS E INSTALAÇÃO</t>
  </si>
  <si>
    <t>CAIXA DE TELEFONIA, NÚMERO 8, DIMENSÃO (150X150)CM, EM CHAPA DE AÇO GALVANIZADO, TIPO EMBUTIR COM FECHO, INCLUSIVE ACESSÓRIOS E INSTALAÇÃO</t>
  </si>
  <si>
    <t>BATE MACA EM MADEIRA, INCLUSIVE ACESSÓRIO DE FIXAÇÃO E APLICAÇÃO DE VERNIZ SINTÉTICO MARÍTIMO, DUAS (2) DEMÃOS, ACABAMENTO TIPO FOSCO</t>
  </si>
  <si>
    <t>FORRO EM PLACA DE GESSO LISO, DIMENSÃO (60X60)CM, COM FIXAÇÃO DO TIPO ARAMADO, EXCLUSIVE PERFIL TABICA, SANCA E MOLDURA, INCLUSIVE ACESSÓRIOS E FIXAÇÃO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</si>
  <si>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</si>
  <si>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</si>
  <si>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</si>
  <si>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</si>
  <si>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</si>
  <si>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</si>
  <si>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</si>
  <si>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REGISTRO REGULADOR DE GÁS EM LATÃO, DIÂMETRO ENTRADA DE 1/4" COM ROSCA NPT, SAÍDA EM TERMINAL DE MANGUEIRA DE 3/8", INCLUSIVE ACESSÓRIOS DE VEDAÇÃO</t>
  </si>
  <si>
    <t>REGISTRO DE BLOQUEIO EM LATÃO, DIÂMETRO DE 1/2"X1/2", ROSCA NPT, BAIXA PRESSÃO, INCLUSIVE ACESSÓRIOS DE VEDAÇÃO</t>
  </si>
  <si>
    <t>TAMPÃO EM FERRO MALEÁVEL, DIÂMETRO 1/2"(15MM), COM ACABAMENTO GALVANIZADO, CLASSE DE PRESSÃO 300LBS, ROSCA NPT, INCLUSIVE ACESSÓRIOS DE VEDAÇÃO</t>
  </si>
  <si>
    <t>ÁREA COBERTA EM TELHA FIBROCIMENTO PARA CENTRAL DE CORTE/DOBRA/MONTAGEM EM CANTEIRO DE OBRAS, INCLUSIVE BANCADA E INSTALAÇÕES ELÉTRICAS, EXCLUSIVE VEDAÇÕES LATERAIS</t>
  </si>
  <si>
    <t>CERCA COM MOURÕES DE MADEIRA ROLIÇA,  COM CINCO (5) FIOS DE ARAME FARPADO, BWG 14 (2,0MM), ALTURA DE 150CM, INCLUSIVE ESCAVAÇÃO, REATERRO COMPACTADO E FORNECIMENTO</t>
  </si>
  <si>
    <t>MOBILIZAÇÃO E DESMOBILIZAÇÃO DE CONTAINER, INCLUSIVE CARGA, DESCARGA E TRANSPORTE EM CAMINHÃO CARROCERIA COM GUINDAUTO (MUNCK), EXCLUSIVE LOCAÇÃO DO CONTAINER</t>
  </si>
  <si>
    <t>LIGAÇÃO PROVISÓRIA COM ENTRADA DE ENERGIA AÉREA, PADRÃO CEMIG, CARGA INSTALADA DE 15,1KVA ATÉ 30KVA, TRIFÁSICO, COM SAÍDA SUBTERRÂNEA, INCLUSIVE POSTE, CAIXA PARA MEDIDOR, DISJUNTOR, BARRAMENTO, ATERRAMENTO E ACESSÓRIOS</t>
  </si>
  <si>
    <t xml:space="preserve">FITA ZEBRADA AMARELA PARA SINALIZAÇÃO ISOLAMENTO DE ÁREA, EXCLUSIVE SUPORTE PARA SUSTENTAÇÃO, INCLUSIVE FIXAÇÃO E FORNECIMENTO
</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</si>
  <si>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</si>
  <si>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</si>
  <si>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REMANEJAMENTO DE TAPUME FIXO DE PROTEÇÃO PARA FECHAMENTO DE OBRA, INCLUSIVE ESCAVAÇÃO MANUAL E REATERRO COMPACTADO</t>
  </si>
  <si>
    <t>LOCAÇÃO TOPOGRÁFICA PARA ATÉ VINTE (20) PONTOS REFERENCIAIS, INCLUSIVE ESTACA (PIQUETE) DE MARCAÇÃO</t>
  </si>
  <si>
    <t>LOCAÇÃO TOPOGRÁFICA DE VINTE UM (21) ATÉ CINQUENTA (50) PONTOS REFERENCIAIS, INCLUSIVE ESTACA (PIQUETE) DE MARCAÇÃO</t>
  </si>
  <si>
    <t>LOCAÇÃO TOPOGRÁFICA ACIMA DE CINQUENTA (50) PONTOS REFERENCIAIS, INCLUSIVE ESTACA (PIQUETE) DE MARCAÇÃO</t>
  </si>
  <si>
    <t>CHUVEIRO ELÉTRICO CROMADO, TENSÃO 127V/220V, POTÊNCIA 5500W/6800W, INCLUSIVE BRAÇO, FORNECIMENTO E INSTALAÇÃO</t>
  </si>
  <si>
    <t>CHUVEIRO ELÉTRICO COM RESISTÊNCIA BLINDADA, TENSÃO 127V/220V, POTÊNCIA 5500W/6800W, INCLUSIVE BRAÇO, FORNECIMENTO E INSTALAÇÃO</t>
  </si>
  <si>
    <t>LANÇAMENTO DE VIGA PARA PONTE, EXCLUSIVE FORNECIMENTO, DESCARGA E TRANSPORTE - PROJETO PADRÃO SEINFRA-MG</t>
  </si>
  <si>
    <t>APLICAÇÃO DE CERA EM ESQUADRIAS DE MADEIRA, TRÊS (3) DEMÃOS, INCLUSIVE APLICAÇÃO DE SELADOR PARA MADEIRA</t>
  </si>
  <si>
    <t>APLICAÇÃO DE CERA EM RODAPÉS COM ALTURA DE 10 CM, TRÊS (3) DEMÃOS, INCLUSIVE APLICAÇÃO DE SELADOR PARA MADEIRA</t>
  </si>
  <si>
    <t>EMASSAMENTO EM PAREDE EM CHAPA DE GESSO ACARTONADO (DRYWALL) COM MASSA ACRÍLICA, UMA (1) DEMÃO, INCLUSIVE LIXAMENTO PARA PINTURA</t>
  </si>
  <si>
    <t>EMASSAMENTO EM PAREDE EM CHAPA DE GESSO ACARTONADO (DRYWALL) COM MASSA CORRIDA (PVA), UMA (1) DEMÃO, INCLUSIVE LIXAMENTO PARA PINTURA</t>
  </si>
  <si>
    <t>PREPARAÇÃO PARA EMASSAMENTO OU PINTURA (LÁTEX/ACRÍLICA) EM PAREDE OU FORRO EM CHAPA DE GESSO ACARTONADO (DRYWALL), INCLUSIVE UMA (1) DEMÃO DE SELADOR ACRÍLICO</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</si>
  <si>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</si>
  <si>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</si>
  <si>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</si>
  <si>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</si>
  <si>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</si>
  <si>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</si>
  <si>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</si>
  <si>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RUFO E CONTRARRUFO EM CHAPA GALVANIZADA, ESP. 0,5MM (GSG-26), COM DESENVOLVIMENTO DE 15CM, INCLUSIVE IÇAMENTO MANUAL VERTICAL</t>
  </si>
  <si>
    <t>RUFO E CONTRARRUFO EM CHAPA GALVANIZADA, ESP. 0,5MM (GSG-26), COM DESENVOLVIMENTO DE 20CM, INCLUSIVE IÇAMENTO MANUAL VERTICAL</t>
  </si>
  <si>
    <t>CORTE DE ÁRVORE COM MOTOSSERRA, DIÂMETRO DO TRONCO DE QUINZE (15) CENTÍMETROS ATÉ TRINTA (30) CENTÍMETROS, EXCLUSIVE DESTOCAMENTO E AFASTAMENTO</t>
  </si>
  <si>
    <t>CORTE DE ÁRVORE COM MOTOSSERRA, DIÂMETRO DO TRONCO ACIMA DE TRINTA (30) CENTÍMETROS ATÉ CINQUENTA (50) CENTÍMETROS, EXCLUSIVE DESTOCAMENTO E AFASTAMENTO</t>
  </si>
  <si>
    <t>DESMATAMENTO, DESTOCAMENTO E LIMPEZA, INCLUSIVE TRANSPORTE ATÉ CINQUENTA (50) METROS</t>
  </si>
  <si>
    <t>LIMPEZA DE TERRENO, INCLUSIVE CAPINA, RASTELAMENTO COM AFASTAMENTO ATÉ VINTE (20) METROS E QUEIMA CONTROLADA</t>
  </si>
  <si>
    <t>RÉGUA PARA PROTEÇÃO DE PAREDE, LARGURA 10CM, EM MADEIRA, COM ACABAMENTO EM CANTO BOLEADO, EXCLUSIVE APLICAÇÃO DE VERNIZ, INCLUSIVE ACESSÓRIOS PARA FIXAÇÃO</t>
  </si>
  <si>
    <t>TRANSPORTE DE MATERIAL DEMOLIDO EM CAÇAMBA, EXCLUSIVE CARGA MANUAL OU MECÂNICA</t>
  </si>
  <si>
    <t>TRANSPORTE DE MATERIAL DEMOLIDO EM CAÇAMBA (MUNICÍPIO: BELO HORIZONTE), EXCLUSIVE CARGA MANUAL OU MECÂNICA</t>
  </si>
  <si>
    <t>ESPELHO CRISTAL, DIMENSÃO (60X90)CM, COM ESP. 4MM, EM ACABAMENTO LAPIDADO, INCLUSIVE FIXAÇÃO COM PARAFUSO TIPO FINESSON, FORNECIMENTO E INSTALAÇÃO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</si>
  <si>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</si>
  <si>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</si>
  <si>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DEMOLIÇÃO MANUAL DE DIVISÓRIA DE MADEIRA, INCLUSIVE AFASTAMENTO E EMPILHAMENTO, EXCLUSIVE TRANSPORTE E RETIRADA DO MATERIAL DEMOLIDO</t>
  </si>
  <si>
    <t>RASTELAMENTO DE ÁREA COM AFASTAMENTO DE ATÉ VINTE (20) METROS, EXCLUSIVE CAPINA OU ROÇADA MANUAL</t>
  </si>
  <si>
    <t>DEMONSTRATIVO DO BDI</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</si>
  <si>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</si>
  <si>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</si>
  <si>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</si>
  <si>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</si>
  <si>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</si>
  <si>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</si>
  <si>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</si>
  <si>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</si>
  <si>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ESGOTAMENTO DE VALA COM BOMBA SUBMERSÍVEL. AF_12/2022</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</si>
  <si>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</si>
  <si>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</si>
  <si>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</si>
  <si>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</si>
  <si>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</si>
  <si>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LIXADEIRA DE PAREDE, COM LED, POTÊNCIA 750 W, FREQUÊNCIA 60 HZ, VELOCIDADE 1000 A 2100 RPM, DIÂMETRO DA LIXA 225 MM - MATERIAIS NA OPERAÇÃO. AF_12/2022</t>
  </si>
  <si>
    <t>ED-48494</t>
  </si>
  <si>
    <t>DESCTO:</t>
  </si>
  <si>
    <t>ESQUADRIAS</t>
  </si>
  <si>
    <t>9.1</t>
  </si>
  <si>
    <t>9.2</t>
  </si>
  <si>
    <t>VALORES INICIAIS</t>
  </si>
  <si>
    <t>CONTRATUAL</t>
  </si>
  <si>
    <t xml:space="preserve">Nº Contrato: </t>
  </si>
  <si>
    <t>SERVIÇOS PRELIMINARES</t>
  </si>
  <si>
    <t>INSTALAÇÕES ELÉTRICAS</t>
  </si>
  <si>
    <t>6.1</t>
  </si>
  <si>
    <t>7.1</t>
  </si>
  <si>
    <t>7.2</t>
  </si>
  <si>
    <t>8.1</t>
  </si>
  <si>
    <t>COBERTURA</t>
  </si>
  <si>
    <t>8.2</t>
  </si>
  <si>
    <t>11.1</t>
  </si>
  <si>
    <t>11.2</t>
  </si>
  <si>
    <t>TANQUE</t>
  </si>
  <si>
    <t>12.3</t>
  </si>
  <si>
    <t>13.1</t>
  </si>
  <si>
    <t>14.1</t>
  </si>
  <si>
    <t>15.1</t>
  </si>
  <si>
    <t>15.2</t>
  </si>
  <si>
    <t>16.1</t>
  </si>
  <si>
    <t>PLACA DE OBRA</t>
  </si>
  <si>
    <t>19,86</t>
  </si>
  <si>
    <t>14,00</t>
  </si>
  <si>
    <t>7,87</t>
  </si>
  <si>
    <t>16,97</t>
  </si>
  <si>
    <t>12,89</t>
  </si>
  <si>
    <t>3,87</t>
  </si>
  <si>
    <t>5,02</t>
  </si>
  <si>
    <t>7,58</t>
  </si>
  <si>
    <t>4,42</t>
  </si>
  <si>
    <t>0,92</t>
  </si>
  <si>
    <t>16,87</t>
  </si>
  <si>
    <t>16,15</t>
  </si>
  <si>
    <t>11,75</t>
  </si>
  <si>
    <t>12,79</t>
  </si>
  <si>
    <t>44,89</t>
  </si>
  <si>
    <t>0,84</t>
  </si>
  <si>
    <t>1,86</t>
  </si>
  <si>
    <t>3,84</t>
  </si>
  <si>
    <t>8,74</t>
  </si>
  <si>
    <t>4,63</t>
  </si>
  <si>
    <t>11,59</t>
  </si>
  <si>
    <t>6,10</t>
  </si>
  <si>
    <t>14,91</t>
  </si>
  <si>
    <t>14,56</t>
  </si>
  <si>
    <t>3,47</t>
  </si>
  <si>
    <t>38,66</t>
  </si>
  <si>
    <t>6,27</t>
  </si>
  <si>
    <t>6,05</t>
  </si>
  <si>
    <t>1,43</t>
  </si>
  <si>
    <t>2,79</t>
  </si>
  <si>
    <t>29,25</t>
  </si>
  <si>
    <t>13,88</t>
  </si>
  <si>
    <t>16,75</t>
  </si>
  <si>
    <t>13,86</t>
  </si>
  <si>
    <t>18,92</t>
  </si>
  <si>
    <t>21,55</t>
  </si>
  <si>
    <t>1,64</t>
  </si>
  <si>
    <t>2,41</t>
  </si>
  <si>
    <t>2,61</t>
  </si>
  <si>
    <t>3,40</t>
  </si>
  <si>
    <t>2,90</t>
  </si>
  <si>
    <t>3,21</t>
  </si>
  <si>
    <t>10,10</t>
  </si>
  <si>
    <t>9,71</t>
  </si>
  <si>
    <t>30,65</t>
  </si>
  <si>
    <t>2,27</t>
  </si>
  <si>
    <t>7,68</t>
  </si>
  <si>
    <t>6,42</t>
  </si>
  <si>
    <t>1,55</t>
  </si>
  <si>
    <t>1,40</t>
  </si>
  <si>
    <t>33,39</t>
  </si>
  <si>
    <t>30,09</t>
  </si>
  <si>
    <t>141,95</t>
  </si>
  <si>
    <t>3,25</t>
  </si>
  <si>
    <t>97,50</t>
  </si>
  <si>
    <t>48,75</t>
  </si>
  <si>
    <t>0,71</t>
  </si>
  <si>
    <t>18,40</t>
  </si>
  <si>
    <t>1,57</t>
  </si>
  <si>
    <t>9,11</t>
  </si>
  <si>
    <t>1,73</t>
  </si>
  <si>
    <t>2,07</t>
  </si>
  <si>
    <t>3,56</t>
  </si>
  <si>
    <t>3,43</t>
  </si>
  <si>
    <t>3,96</t>
  </si>
  <si>
    <t>5,10</t>
  </si>
  <si>
    <t>5,68</t>
  </si>
  <si>
    <t>7,33</t>
  </si>
  <si>
    <t>1,80</t>
  </si>
  <si>
    <t>11,67</t>
  </si>
  <si>
    <t>1,30</t>
  </si>
  <si>
    <t>0,89</t>
  </si>
  <si>
    <t>0,14</t>
  </si>
  <si>
    <t>0,18</t>
  </si>
  <si>
    <t>0,05</t>
  </si>
  <si>
    <t>2,97</t>
  </si>
  <si>
    <t>9,17</t>
  </si>
  <si>
    <t>6,31</t>
  </si>
  <si>
    <t>23,43</t>
  </si>
  <si>
    <t>11,85</t>
  </si>
  <si>
    <t>15,75</t>
  </si>
  <si>
    <t>23,31</t>
  </si>
  <si>
    <t>7,83</t>
  </si>
  <si>
    <t>23,12</t>
  </si>
  <si>
    <t>15,44</t>
  </si>
  <si>
    <t>11,61</t>
  </si>
  <si>
    <t>17,00</t>
  </si>
  <si>
    <t>13,76</t>
  </si>
  <si>
    <t>8,02</t>
  </si>
  <si>
    <t>7,29</t>
  </si>
  <si>
    <t>37,64</t>
  </si>
  <si>
    <t>8,94</t>
  </si>
  <si>
    <t>28,05</t>
  </si>
  <si>
    <t>18,63</t>
  </si>
  <si>
    <t>20,91</t>
  </si>
  <si>
    <t>12,61</t>
  </si>
  <si>
    <t>3,46</t>
  </si>
  <si>
    <t>9,24</t>
  </si>
  <si>
    <t>24,30</t>
  </si>
  <si>
    <t>52,57</t>
  </si>
  <si>
    <t>2,86</t>
  </si>
  <si>
    <t>3,57</t>
  </si>
  <si>
    <t>4,43</t>
  </si>
  <si>
    <t>1,78</t>
  </si>
  <si>
    <t>2,64</t>
  </si>
  <si>
    <t>3,17</t>
  </si>
  <si>
    <t>33,56</t>
  </si>
  <si>
    <t>25,09</t>
  </si>
  <si>
    <t>64,52</t>
  </si>
  <si>
    <t>16,79</t>
  </si>
  <si>
    <t>16,59</t>
  </si>
  <si>
    <t>1,58</t>
  </si>
  <si>
    <t>20,69</t>
  </si>
  <si>
    <t>5,73</t>
  </si>
  <si>
    <t>27,76</t>
  </si>
  <si>
    <t>44,67</t>
  </si>
  <si>
    <t>65,85</t>
  </si>
  <si>
    <t>6,90</t>
  </si>
  <si>
    <t>8,87</t>
  </si>
  <si>
    <t>3,64</t>
  </si>
  <si>
    <t>2,18</t>
  </si>
  <si>
    <t>4,40</t>
  </si>
  <si>
    <t>10,56</t>
  </si>
  <si>
    <t>7,08</t>
  </si>
  <si>
    <t>3,79</t>
  </si>
  <si>
    <t>5,93</t>
  </si>
  <si>
    <t>19,59</t>
  </si>
  <si>
    <t>17,12</t>
  </si>
  <si>
    <t>0,61</t>
  </si>
  <si>
    <t>0,99</t>
  </si>
  <si>
    <t>3,78</t>
  </si>
  <si>
    <t>41,33</t>
  </si>
  <si>
    <t>45,44</t>
  </si>
  <si>
    <t>8,83</t>
  </si>
  <si>
    <t>7,55</t>
  </si>
  <si>
    <t>1,29</t>
  </si>
  <si>
    <t>2,09</t>
  </si>
  <si>
    <t>4,77</t>
  </si>
  <si>
    <t>8,54</t>
  </si>
  <si>
    <t>3,11</t>
  </si>
  <si>
    <t>4,47</t>
  </si>
  <si>
    <t>1,59</t>
  </si>
  <si>
    <t>4,97</t>
  </si>
  <si>
    <t>12,97</t>
  </si>
  <si>
    <t>20,11</t>
  </si>
  <si>
    <t>167,48</t>
  </si>
  <si>
    <t>0,75</t>
  </si>
  <si>
    <t>1,18</t>
  </si>
  <si>
    <t>1,87</t>
  </si>
  <si>
    <t>2,23</t>
  </si>
  <si>
    <t>14,58</t>
  </si>
  <si>
    <t>10,15</t>
  </si>
  <si>
    <t>5,31</t>
  </si>
  <si>
    <t>72,58</t>
  </si>
  <si>
    <t>257,71</t>
  </si>
  <si>
    <t>48,32</t>
  </si>
  <si>
    <t>17,57</t>
  </si>
  <si>
    <t>37,35</t>
  </si>
  <si>
    <t>17,28</t>
  </si>
  <si>
    <t>1,04</t>
  </si>
  <si>
    <t>0,88</t>
  </si>
  <si>
    <t>27,99</t>
  </si>
  <si>
    <t>19,98</t>
  </si>
  <si>
    <t>28,21</t>
  </si>
  <si>
    <t>5,40</t>
  </si>
  <si>
    <t>6,98</t>
  </si>
  <si>
    <t>15,53</t>
  </si>
  <si>
    <t>10,17</t>
  </si>
  <si>
    <t>17,41</t>
  </si>
  <si>
    <t>2,12</t>
  </si>
  <si>
    <t>4,08</t>
  </si>
  <si>
    <t>12,39</t>
  </si>
  <si>
    <t>2,38</t>
  </si>
  <si>
    <t>10,24</t>
  </si>
  <si>
    <t>6,68</t>
  </si>
  <si>
    <t>26,66</t>
  </si>
  <si>
    <t>21,33</t>
  </si>
  <si>
    <t>25,71</t>
  </si>
  <si>
    <t>8,37</t>
  </si>
  <si>
    <t>9,40</t>
  </si>
  <si>
    <t>9,94</t>
  </si>
  <si>
    <t>10,13</t>
  </si>
  <si>
    <t>9,04</t>
  </si>
  <si>
    <t>9,27</t>
  </si>
  <si>
    <t>9,13</t>
  </si>
  <si>
    <t>10,28</t>
  </si>
  <si>
    <t>10,62</t>
  </si>
  <si>
    <t>10,43</t>
  </si>
  <si>
    <t>62,30</t>
  </si>
  <si>
    <t>38,19</t>
  </si>
  <si>
    <t>0,76</t>
  </si>
  <si>
    <t>5,08</t>
  </si>
  <si>
    <t>12,45</t>
  </si>
  <si>
    <t>10,32</t>
  </si>
  <si>
    <t>12,18</t>
  </si>
  <si>
    <t>8,24</t>
  </si>
  <si>
    <t>8,42</t>
  </si>
  <si>
    <t>15,68</t>
  </si>
  <si>
    <t>7.723,33</t>
  </si>
  <si>
    <t>7,43</t>
  </si>
  <si>
    <t>10,46</t>
  </si>
  <si>
    <t>31,04</t>
  </si>
  <si>
    <t>18,83</t>
  </si>
  <si>
    <t>1,76</t>
  </si>
  <si>
    <t>2,10</t>
  </si>
  <si>
    <t>2,70</t>
  </si>
  <si>
    <t>4,21</t>
  </si>
  <si>
    <t>7,30</t>
  </si>
  <si>
    <t>11,20</t>
  </si>
  <si>
    <t>12,90</t>
  </si>
  <si>
    <t>13,31</t>
  </si>
  <si>
    <t>51,70</t>
  </si>
  <si>
    <t>16,54</t>
  </si>
  <si>
    <t>0,35</t>
  </si>
  <si>
    <t>21,50</t>
  </si>
  <si>
    <t>60,03</t>
  </si>
  <si>
    <t>17,98</t>
  </si>
  <si>
    <t>48,92</t>
  </si>
  <si>
    <t>50,14</t>
  </si>
  <si>
    <t>15,78</t>
  </si>
  <si>
    <t>37,80</t>
  </si>
  <si>
    <t>22,84</t>
  </si>
  <si>
    <t>35,45</t>
  </si>
  <si>
    <t>124,65</t>
  </si>
  <si>
    <t>74,36</t>
  </si>
  <si>
    <t>132,78</t>
  </si>
  <si>
    <t>3,14</t>
  </si>
  <si>
    <t>4,91</t>
  </si>
  <si>
    <t>2,74</t>
  </si>
  <si>
    <t>5,46</t>
  </si>
  <si>
    <t>5,44</t>
  </si>
  <si>
    <t>6,58</t>
  </si>
  <si>
    <t>10,70</t>
  </si>
  <si>
    <t>3,18</t>
  </si>
  <si>
    <t>3,77</t>
  </si>
  <si>
    <t>4,82</t>
  </si>
  <si>
    <t>27,30</t>
  </si>
  <si>
    <t>1,38</t>
  </si>
  <si>
    <t>4,11</t>
  </si>
  <si>
    <t>5,95</t>
  </si>
  <si>
    <t>17,76</t>
  </si>
  <si>
    <t>1,23</t>
  </si>
  <si>
    <t>2,00</t>
  </si>
  <si>
    <t>0,93</t>
  </si>
  <si>
    <t>2,99</t>
  </si>
  <si>
    <t>32,12</t>
  </si>
  <si>
    <t>4,64</t>
  </si>
  <si>
    <t>5,62</t>
  </si>
  <si>
    <t>9,62</t>
  </si>
  <si>
    <t>12,19</t>
  </si>
  <si>
    <t>5,33</t>
  </si>
  <si>
    <t>5,83</t>
  </si>
  <si>
    <t>2,19</t>
  </si>
  <si>
    <t>3,10</t>
  </si>
  <si>
    <t>6,70</t>
  </si>
  <si>
    <t>12,48</t>
  </si>
  <si>
    <t>24,72</t>
  </si>
  <si>
    <t>7,34</t>
  </si>
  <si>
    <t>14,50</t>
  </si>
  <si>
    <t>61,79</t>
  </si>
  <si>
    <t>23,79</t>
  </si>
  <si>
    <t>29,93</t>
  </si>
  <si>
    <t>124,19</t>
  </si>
  <si>
    <t>89.991,11</t>
  </si>
  <si>
    <t>9,65</t>
  </si>
  <si>
    <t>12,10</t>
  </si>
  <si>
    <t>20,80</t>
  </si>
  <si>
    <t>7,04</t>
  </si>
  <si>
    <t>28,74</t>
  </si>
  <si>
    <t>18,77</t>
  </si>
  <si>
    <t>10,08</t>
  </si>
  <si>
    <t>7,20</t>
  </si>
  <si>
    <t>4,37</t>
  </si>
  <si>
    <t>2,45</t>
  </si>
  <si>
    <t>20,09</t>
  </si>
  <si>
    <t>25,85</t>
  </si>
  <si>
    <t>11,57</t>
  </si>
  <si>
    <t>13,90</t>
  </si>
  <si>
    <t>54,27</t>
  </si>
  <si>
    <t>17,31</t>
  </si>
  <si>
    <t>6,14</t>
  </si>
  <si>
    <t>24,12</t>
  </si>
  <si>
    <t>1,48</t>
  </si>
  <si>
    <t>1,53</t>
  </si>
  <si>
    <t>10,72</t>
  </si>
  <si>
    <t>11,84</t>
  </si>
  <si>
    <t>19,85</t>
  </si>
  <si>
    <t>14,57</t>
  </si>
  <si>
    <t>34,85</t>
  </si>
  <si>
    <t>46,36</t>
  </si>
  <si>
    <t>17,54</t>
  </si>
  <si>
    <t>22,45</t>
  </si>
  <si>
    <t>20,53</t>
  </si>
  <si>
    <t>12,20</t>
  </si>
  <si>
    <t>12,63</t>
  </si>
  <si>
    <t>4,41</t>
  </si>
  <si>
    <t>16,32</t>
  </si>
  <si>
    <t>3,95</t>
  </si>
  <si>
    <t>6,07</t>
  </si>
  <si>
    <t>62,72</t>
  </si>
  <si>
    <t>5,65</t>
  </si>
  <si>
    <t>8,98</t>
  </si>
  <si>
    <t>18,97</t>
  </si>
  <si>
    <t>5,79</t>
  </si>
  <si>
    <t>1,68</t>
  </si>
  <si>
    <t>1,96</t>
  </si>
  <si>
    <t>15,58</t>
  </si>
  <si>
    <t>7,01</t>
  </si>
  <si>
    <t>7,26</t>
  </si>
  <si>
    <t>4,36</t>
  </si>
  <si>
    <t>5,43</t>
  </si>
  <si>
    <t>8,86</t>
  </si>
  <si>
    <t>2,53</t>
  </si>
  <si>
    <t>4,89</t>
  </si>
  <si>
    <t>12,41</t>
  </si>
  <si>
    <t>29,60</t>
  </si>
  <si>
    <t>11,29</t>
  </si>
  <si>
    <t>8,48</t>
  </si>
  <si>
    <t>2,21</t>
  </si>
  <si>
    <t>2,85</t>
  </si>
  <si>
    <t>2,63</t>
  </si>
  <si>
    <t>4,88</t>
  </si>
  <si>
    <t>5,86</t>
  </si>
  <si>
    <t>26,29</t>
  </si>
  <si>
    <t>24,67</t>
  </si>
  <si>
    <t>9,68</t>
  </si>
  <si>
    <t>116,61</t>
  </si>
  <si>
    <t>61,05</t>
  </si>
  <si>
    <t>157,65</t>
  </si>
  <si>
    <t>16,31</t>
  </si>
  <si>
    <t>8,85</t>
  </si>
  <si>
    <t>2,77</t>
  </si>
  <si>
    <t>12,13</t>
  </si>
  <si>
    <t>6,40</t>
  </si>
  <si>
    <t>5,64</t>
  </si>
  <si>
    <t>2,80</t>
  </si>
  <si>
    <t>8,41</t>
  </si>
  <si>
    <t>3,70</t>
  </si>
  <si>
    <t>13,64</t>
  </si>
  <si>
    <t>18,38</t>
  </si>
  <si>
    <t>52,84</t>
  </si>
  <si>
    <t>150,00</t>
  </si>
  <si>
    <t>23,60</t>
  </si>
  <si>
    <t>22,17</t>
  </si>
  <si>
    <t>23,18</t>
  </si>
  <si>
    <t>34,29</t>
  </si>
  <si>
    <t>0,83</t>
  </si>
  <si>
    <t>12,70</t>
  </si>
  <si>
    <t>9,07</t>
  </si>
  <si>
    <t>18,95</t>
  </si>
  <si>
    <t>11,48</t>
  </si>
  <si>
    <t>53,01</t>
  </si>
  <si>
    <t>5,04</t>
  </si>
  <si>
    <t>8,38</t>
  </si>
  <si>
    <t>6,94</t>
  </si>
  <si>
    <t>40,04</t>
  </si>
  <si>
    <t>14,26</t>
  </si>
  <si>
    <t>1.076,34</t>
  </si>
  <si>
    <t>1.517,90</t>
  </si>
  <si>
    <t>1.437,16</t>
  </si>
  <si>
    <t>821,11</t>
  </si>
  <si>
    <t>968,87</t>
  </si>
  <si>
    <t>12,36</t>
  </si>
  <si>
    <t>20,79</t>
  </si>
  <si>
    <t>18,02</t>
  </si>
  <si>
    <t>29,28</t>
  </si>
  <si>
    <t>35,86</t>
  </si>
  <si>
    <t>147,38</t>
  </si>
  <si>
    <t>9,69</t>
  </si>
  <si>
    <t>6,93</t>
  </si>
  <si>
    <t>10,37</t>
  </si>
  <si>
    <t>60,83</t>
  </si>
  <si>
    <t>15,57</t>
  </si>
  <si>
    <t>33,42</t>
  </si>
  <si>
    <t>4,98</t>
  </si>
  <si>
    <t>28,23</t>
  </si>
  <si>
    <t>13,75</t>
  </si>
  <si>
    <t>1,17</t>
  </si>
  <si>
    <t>1,56</t>
  </si>
  <si>
    <t>4,30</t>
  </si>
  <si>
    <t>6,18</t>
  </si>
  <si>
    <t>13,08</t>
  </si>
  <si>
    <t>6,76</t>
  </si>
  <si>
    <t>2,48</t>
  </si>
  <si>
    <t>2,24</t>
  </si>
  <si>
    <t>8,40</t>
  </si>
  <si>
    <t>8,81</t>
  </si>
  <si>
    <t>2,05</t>
  </si>
  <si>
    <t>2,52</t>
  </si>
  <si>
    <t>8,36</t>
  </si>
  <si>
    <t>2,84</t>
  </si>
  <si>
    <t>7,89</t>
  </si>
  <si>
    <t>6,12</t>
  </si>
  <si>
    <t>2,51</t>
  </si>
  <si>
    <t>5,37</t>
  </si>
  <si>
    <t>5,18</t>
  </si>
  <si>
    <t>1,83</t>
  </si>
  <si>
    <t>21,63</t>
  </si>
  <si>
    <t>10,45</t>
  </si>
  <si>
    <t>4,01</t>
  </si>
  <si>
    <t>44,40</t>
  </si>
  <si>
    <t>14,45</t>
  </si>
  <si>
    <t>1,36</t>
  </si>
  <si>
    <t>2,02</t>
  </si>
  <si>
    <t>89,24</t>
  </si>
  <si>
    <t>50,00</t>
  </si>
  <si>
    <t>53,86</t>
  </si>
  <si>
    <t>120,62</t>
  </si>
  <si>
    <t>69,01</t>
  </si>
  <si>
    <t>4,13</t>
  </si>
  <si>
    <t>42,68</t>
  </si>
  <si>
    <t>26,82</t>
  </si>
  <si>
    <t>14,54</t>
  </si>
  <si>
    <t>11,93</t>
  </si>
  <si>
    <t>12,69</t>
  </si>
  <si>
    <t>5,36</t>
  </si>
  <si>
    <t>1,90</t>
  </si>
  <si>
    <t>1,37</t>
  </si>
  <si>
    <t>0,80</t>
  </si>
  <si>
    <t>4,53</t>
  </si>
  <si>
    <t>45,51</t>
  </si>
  <si>
    <t>1,45</t>
  </si>
  <si>
    <t>3,22</t>
  </si>
  <si>
    <t>18,96</t>
  </si>
  <si>
    <t>5,50</t>
  </si>
  <si>
    <t>12,81</t>
  </si>
  <si>
    <t>6,21</t>
  </si>
  <si>
    <t>3,50</t>
  </si>
  <si>
    <t>4,94</t>
  </si>
  <si>
    <t>19,30</t>
  </si>
  <si>
    <t>19,56</t>
  </si>
  <si>
    <t>1,70</t>
  </si>
  <si>
    <t>7,11</t>
  </si>
  <si>
    <t>6,95</t>
  </si>
  <si>
    <t>48,39</t>
  </si>
  <si>
    <t>0,85</t>
  </si>
  <si>
    <t>10,71</t>
  </si>
  <si>
    <t>5,57</t>
  </si>
  <si>
    <t>18,72</t>
  </si>
  <si>
    <t>35,10</t>
  </si>
  <si>
    <t>13,50</t>
  </si>
  <si>
    <t>20,10</t>
  </si>
  <si>
    <t>22,40</t>
  </si>
  <si>
    <t>24,35</t>
  </si>
  <si>
    <t>104,18</t>
  </si>
  <si>
    <t>13,24</t>
  </si>
  <si>
    <t>22,92</t>
  </si>
  <si>
    <t>6,36</t>
  </si>
  <si>
    <t>10,63</t>
  </si>
  <si>
    <t>17,85</t>
  </si>
  <si>
    <t>6,59</t>
  </si>
  <si>
    <t>33,08</t>
  </si>
  <si>
    <t>65,23</t>
  </si>
  <si>
    <t>23,36</t>
  </si>
  <si>
    <t>20,24</t>
  </si>
  <si>
    <t>8,97</t>
  </si>
  <si>
    <t>29,83</t>
  </si>
  <si>
    <t>45,00</t>
  </si>
  <si>
    <t>24,00</t>
  </si>
  <si>
    <t>22,59</t>
  </si>
  <si>
    <t>6,03</t>
  </si>
  <si>
    <t>3,58</t>
  </si>
  <si>
    <t>44,91</t>
  </si>
  <si>
    <t>24,91</t>
  </si>
  <si>
    <t>24,03</t>
  </si>
  <si>
    <t>26,18</t>
  </si>
  <si>
    <t>33,25</t>
  </si>
  <si>
    <t>21,64</t>
  </si>
  <si>
    <t>16,47</t>
  </si>
  <si>
    <t>23,14</t>
  </si>
  <si>
    <t>26,14</t>
  </si>
  <si>
    <t>21,98</t>
  </si>
  <si>
    <t>20,67</t>
  </si>
  <si>
    <t>1,85</t>
  </si>
  <si>
    <t>1,26</t>
  </si>
  <si>
    <t>1,54</t>
  </si>
  <si>
    <t>5,28</t>
  </si>
  <si>
    <t>2,93</t>
  </si>
  <si>
    <t>17,32</t>
  </si>
  <si>
    <t>4,16</t>
  </si>
  <si>
    <t>5,05</t>
  </si>
  <si>
    <t>3,02</t>
  </si>
  <si>
    <t>4,31</t>
  </si>
  <si>
    <t>2,37</t>
  </si>
  <si>
    <t>4,66</t>
  </si>
  <si>
    <t>2,95</t>
  </si>
  <si>
    <t>0,20</t>
  </si>
  <si>
    <t>5,59</t>
  </si>
  <si>
    <t>25,75</t>
  </si>
  <si>
    <t>7,15</t>
  </si>
  <si>
    <t>3,48</t>
  </si>
  <si>
    <t>0,74</t>
  </si>
  <si>
    <t>1,61</t>
  </si>
  <si>
    <t>0,30</t>
  </si>
  <si>
    <t>6,33</t>
  </si>
  <si>
    <t>27,96</t>
  </si>
  <si>
    <t>13,82</t>
  </si>
  <si>
    <t>0,87</t>
  </si>
  <si>
    <t>22,72</t>
  </si>
  <si>
    <t>64,13</t>
  </si>
  <si>
    <t>0,40</t>
  </si>
  <si>
    <t>0,11</t>
  </si>
  <si>
    <t>0,21</t>
  </si>
  <si>
    <t>0,25</t>
  </si>
  <si>
    <t>0,07</t>
  </si>
  <si>
    <t>26,67</t>
  </si>
  <si>
    <t>7,41</t>
  </si>
  <si>
    <t>10,66</t>
  </si>
  <si>
    <t>41,46</t>
  </si>
  <si>
    <t>8,68</t>
  </si>
  <si>
    <t>16,74</t>
  </si>
  <si>
    <t>6,11</t>
  </si>
  <si>
    <t>3,04</t>
  </si>
  <si>
    <t>28,87</t>
  </si>
  <si>
    <t>56,72</t>
  </si>
  <si>
    <t>114,37</t>
  </si>
  <si>
    <t>107,47</t>
  </si>
  <si>
    <t>97,51</t>
  </si>
  <si>
    <t>19,48</t>
  </si>
  <si>
    <t>13,13</t>
  </si>
  <si>
    <t>19,95</t>
  </si>
  <si>
    <t>8,10</t>
  </si>
  <si>
    <t>60,36</t>
  </si>
  <si>
    <t>32,26</t>
  </si>
  <si>
    <t>18,73</t>
  </si>
  <si>
    <t>11,66</t>
  </si>
  <si>
    <t>250,00</t>
  </si>
  <si>
    <t>0,42</t>
  </si>
  <si>
    <t>53,21</t>
  </si>
  <si>
    <t>7,74</t>
  </si>
  <si>
    <t>58,34</t>
  </si>
  <si>
    <t>14,09</t>
  </si>
  <si>
    <t>12,09</t>
  </si>
  <si>
    <t>594,24</t>
  </si>
  <si>
    <t>420,16</t>
  </si>
  <si>
    <t>277,39</t>
  </si>
  <si>
    <t>853,84</t>
  </si>
  <si>
    <t>622,43</t>
  </si>
  <si>
    <t>1.028,08</t>
  </si>
  <si>
    <t>1.230,00</t>
  </si>
  <si>
    <t>2.524,83</t>
  </si>
  <si>
    <t>3.873,54</t>
  </si>
  <si>
    <t>1.369,52</t>
  </si>
  <si>
    <t>2.195,96</t>
  </si>
  <si>
    <t>1.445,93</t>
  </si>
  <si>
    <t>1.637,78</t>
  </si>
  <si>
    <t>18,90</t>
  </si>
  <si>
    <t>22,94</t>
  </si>
  <si>
    <t>25,33</t>
  </si>
  <si>
    <t>20,49</t>
  </si>
  <si>
    <t>19,81</t>
  </si>
  <si>
    <t>19,42</t>
  </si>
  <si>
    <t>20,95</t>
  </si>
  <si>
    <t>11,05</t>
  </si>
  <si>
    <t>19,99</t>
  </si>
  <si>
    <t>26,16</t>
  </si>
  <si>
    <t>59,63</t>
  </si>
  <si>
    <t>116,30</t>
  </si>
  <si>
    <t>103,10</t>
  </si>
  <si>
    <t>129,47</t>
  </si>
  <si>
    <t>374,01</t>
  </si>
  <si>
    <t>452,80</t>
  </si>
  <si>
    <t>142,37</t>
  </si>
  <si>
    <t>197,94</t>
  </si>
  <si>
    <t>207,03</t>
  </si>
  <si>
    <t>47,67</t>
  </si>
  <si>
    <t>102,55</t>
  </si>
  <si>
    <t>75,25</t>
  </si>
  <si>
    <t>45,19</t>
  </si>
  <si>
    <t>106,12</t>
  </si>
  <si>
    <t>109,69</t>
  </si>
  <si>
    <t>943,47</t>
  </si>
  <si>
    <t>180,34</t>
  </si>
  <si>
    <t>14,90</t>
  </si>
  <si>
    <t>19,84</t>
  </si>
  <si>
    <t>9,31</t>
  </si>
  <si>
    <t>12,68</t>
  </si>
  <si>
    <t>10,14</t>
  </si>
  <si>
    <t>10,91</t>
  </si>
  <si>
    <t>243,86</t>
  </si>
  <si>
    <t>5,87</t>
  </si>
  <si>
    <t>19,62</t>
  </si>
  <si>
    <t>310,23</t>
  </si>
  <si>
    <t>5,70</t>
  </si>
  <si>
    <t>83,28</t>
  </si>
  <si>
    <t>8,28</t>
  </si>
  <si>
    <t>25,08</t>
  </si>
  <si>
    <t>18,05</t>
  </si>
  <si>
    <t>6,20</t>
  </si>
  <si>
    <t>14,40</t>
  </si>
  <si>
    <t>521,73</t>
  </si>
  <si>
    <t>394,05</t>
  </si>
  <si>
    <t>9,42</t>
  </si>
  <si>
    <t>13,41</t>
  </si>
  <si>
    <t>33,04</t>
  </si>
  <si>
    <t>49,17</t>
  </si>
  <si>
    <t>20,46</t>
  </si>
  <si>
    <t>16,96</t>
  </si>
  <si>
    <t>13,00</t>
  </si>
  <si>
    <t>3,97</t>
  </si>
  <si>
    <t>43,50</t>
  </si>
  <si>
    <t>13,29</t>
  </si>
  <si>
    <t>3,90</t>
  </si>
  <si>
    <t>11,70</t>
  </si>
  <si>
    <t>4,81</t>
  </si>
  <si>
    <t>23,88</t>
  </si>
  <si>
    <t>9,00</t>
  </si>
  <si>
    <t>15,35</t>
  </si>
  <si>
    <t>102,14</t>
  </si>
  <si>
    <t>10,38</t>
  </si>
  <si>
    <t>1,10</t>
  </si>
  <si>
    <t>1,25</t>
  </si>
  <si>
    <t>10,01</t>
  </si>
  <si>
    <t>59,60</t>
  </si>
  <si>
    <t>33,00</t>
  </si>
  <si>
    <t>1,98</t>
  </si>
  <si>
    <t>49,50</t>
  </si>
  <si>
    <t>112,91</t>
  </si>
  <si>
    <t>10,54</t>
  </si>
  <si>
    <t>86,30</t>
  </si>
  <si>
    <t>97,16</t>
  </si>
  <si>
    <t>22,82</t>
  </si>
  <si>
    <t>96,32</t>
  </si>
  <si>
    <t>300,23</t>
  </si>
  <si>
    <t>15,47</t>
  </si>
  <si>
    <t>54,42</t>
  </si>
  <si>
    <t>55,73</t>
  </si>
  <si>
    <t>48,27</t>
  </si>
  <si>
    <t>554,78</t>
  </si>
  <si>
    <t>114,12</t>
  </si>
  <si>
    <t>209,79</t>
  </si>
  <si>
    <t>224,95</t>
  </si>
  <si>
    <t>240,05</t>
  </si>
  <si>
    <t>273,24</t>
  </si>
  <si>
    <t>190,30</t>
  </si>
  <si>
    <t>316,82</t>
  </si>
  <si>
    <t>449,43</t>
  </si>
  <si>
    <t>711,61</t>
  </si>
  <si>
    <t>172,20</t>
  </si>
  <si>
    <t>45,45</t>
  </si>
  <si>
    <t>2,03</t>
  </si>
  <si>
    <t>1,65</t>
  </si>
  <si>
    <t>0,67</t>
  </si>
  <si>
    <t>1,67</t>
  </si>
  <si>
    <t>0,91</t>
  </si>
  <si>
    <t>0,79</t>
  </si>
  <si>
    <t>74,78</t>
  </si>
  <si>
    <t>14,13</t>
  </si>
  <si>
    <t>2,13</t>
  </si>
  <si>
    <t>17,82</t>
  </si>
  <si>
    <t>8,79</t>
  </si>
  <si>
    <t>7,45</t>
  </si>
  <si>
    <t>0,46</t>
  </si>
  <si>
    <t>1,02</t>
  </si>
  <si>
    <t>43,49</t>
  </si>
  <si>
    <t>36,89</t>
  </si>
  <si>
    <t>47,40</t>
  </si>
  <si>
    <t>56,01</t>
  </si>
  <si>
    <t>4.495,00</t>
  </si>
  <si>
    <t>942,64</t>
  </si>
  <si>
    <t>3.526,15</t>
  </si>
  <si>
    <t>626,06</t>
  </si>
  <si>
    <t>4.546,37</t>
  </si>
  <si>
    <t>726,38</t>
  </si>
  <si>
    <t>25,90</t>
  </si>
  <si>
    <t>191,22</t>
  </si>
  <si>
    <t>5,07</t>
  </si>
  <si>
    <t>38,41</t>
  </si>
  <si>
    <t>15,80</t>
  </si>
  <si>
    <t>11,40</t>
  </si>
  <si>
    <t>24,64</t>
  </si>
  <si>
    <t>29,75</t>
  </si>
  <si>
    <t>147,75</t>
  </si>
  <si>
    <t>199,62</t>
  </si>
  <si>
    <t>262,74</t>
  </si>
  <si>
    <t>115,12</t>
  </si>
  <si>
    <t>10,55</t>
  </si>
  <si>
    <t>25,54</t>
  </si>
  <si>
    <t>63,75</t>
  </si>
  <si>
    <t>3,82</t>
  </si>
  <si>
    <t>9,30</t>
  </si>
  <si>
    <t>26,36</t>
  </si>
  <si>
    <t>16,02</t>
  </si>
  <si>
    <t>6,99</t>
  </si>
  <si>
    <t>26,86</t>
  </si>
  <si>
    <t>13,96</t>
  </si>
  <si>
    <t>19,61</t>
  </si>
  <si>
    <t>33,84</t>
  </si>
  <si>
    <t>6,88</t>
  </si>
  <si>
    <t>8,29</t>
  </si>
  <si>
    <t>712.400,00</t>
  </si>
  <si>
    <t>181,30</t>
  </si>
  <si>
    <t>57,12</t>
  </si>
  <si>
    <t>35,15</t>
  </si>
  <si>
    <t>129,00</t>
  </si>
  <si>
    <t>8,21</t>
  </si>
  <si>
    <t>20,00</t>
  </si>
  <si>
    <t>5.950,00</t>
  </si>
  <si>
    <t>8.114,18</t>
  </si>
  <si>
    <t>5,00</t>
  </si>
  <si>
    <t>5,55</t>
  </si>
  <si>
    <t>13.369,66</t>
  </si>
  <si>
    <t>7.359,00</t>
  </si>
  <si>
    <t>63,88</t>
  </si>
  <si>
    <t>202,73</t>
  </si>
  <si>
    <t>165,02</t>
  </si>
  <si>
    <t>32,00</t>
  </si>
  <si>
    <t>59,82</t>
  </si>
  <si>
    <t>17,75</t>
  </si>
  <si>
    <t>11,53</t>
  </si>
  <si>
    <t>41,72</t>
  </si>
  <si>
    <t>6,01</t>
  </si>
  <si>
    <t>753,75</t>
  </si>
  <si>
    <t>1.200,01</t>
  </si>
  <si>
    <t>37,50</t>
  </si>
  <si>
    <t>12,46</t>
  </si>
  <si>
    <t>153,12</t>
  </si>
  <si>
    <t>175,00</t>
  </si>
  <si>
    <t>78,85</t>
  </si>
  <si>
    <t>61,71</t>
  </si>
  <si>
    <t>106,28</t>
  </si>
  <si>
    <t>180,00</t>
  </si>
  <si>
    <t>94,28</t>
  </si>
  <si>
    <t>20,22</t>
  </si>
  <si>
    <t>19,46</t>
  </si>
  <si>
    <t>21,10</t>
  </si>
  <si>
    <t>23,09</t>
  </si>
  <si>
    <t>56,58</t>
  </si>
  <si>
    <t>9,22</t>
  </si>
  <si>
    <t>52,12</t>
  </si>
  <si>
    <t>11,52</t>
  </si>
  <si>
    <t>11,99</t>
  </si>
  <si>
    <t>17,03</t>
  </si>
  <si>
    <t>11,49</t>
  </si>
  <si>
    <t>12,52</t>
  </si>
  <si>
    <t>12,56</t>
  </si>
  <si>
    <t>0,06</t>
  </si>
  <si>
    <t>0,10</t>
  </si>
  <si>
    <t>0,23</t>
  </si>
  <si>
    <t>0,58</t>
  </si>
  <si>
    <t>0,45</t>
  </si>
  <si>
    <t>57,40</t>
  </si>
  <si>
    <t>15,08</t>
  </si>
  <si>
    <t>41,39</t>
  </si>
  <si>
    <t>2,26</t>
  </si>
  <si>
    <t>71,04</t>
  </si>
  <si>
    <t>63,53</t>
  </si>
  <si>
    <t>146,62</t>
  </si>
  <si>
    <t>186,33</t>
  </si>
  <si>
    <t>171,06</t>
  </si>
  <si>
    <t>192,13</t>
  </si>
  <si>
    <t>265,75</t>
  </si>
  <si>
    <t>3,54</t>
  </si>
  <si>
    <t>9.200,00</t>
  </si>
  <si>
    <t>68,42</t>
  </si>
  <si>
    <t>1.662,34</t>
  </si>
  <si>
    <t>562,66</t>
  </si>
  <si>
    <t>433,76</t>
  </si>
  <si>
    <t>103,85</t>
  </si>
  <si>
    <t>342,12</t>
  </si>
  <si>
    <t>27,69</t>
  </si>
  <si>
    <t>23,92</t>
  </si>
  <si>
    <t>20,97</t>
  </si>
  <si>
    <t>47,97</t>
  </si>
  <si>
    <t>11,14</t>
  </si>
  <si>
    <t>18,79</t>
  </si>
  <si>
    <t>21,05</t>
  </si>
  <si>
    <t>32,51</t>
  </si>
  <si>
    <t>13,60</t>
  </si>
  <si>
    <t>6,08</t>
  </si>
  <si>
    <t>12,67</t>
  </si>
  <si>
    <t>8,63</t>
  </si>
  <si>
    <t>21,52</t>
  </si>
  <si>
    <t>10,30</t>
  </si>
  <si>
    <t>20,70</t>
  </si>
  <si>
    <t>17,60</t>
  </si>
  <si>
    <t>19,13</t>
  </si>
  <si>
    <t>40,63</t>
  </si>
  <si>
    <t>14,72</t>
  </si>
  <si>
    <t>55,92</t>
  </si>
  <si>
    <t>61,21</t>
  </si>
  <si>
    <t>39,43</t>
  </si>
  <si>
    <t>173,92</t>
  </si>
  <si>
    <t>28,65</t>
  </si>
  <si>
    <t>12,58</t>
  </si>
  <si>
    <t>16,80</t>
  </si>
  <si>
    <t>39,46</t>
  </si>
  <si>
    <t>90,72</t>
  </si>
  <si>
    <t>9,20</t>
  </si>
  <si>
    <t>7,86</t>
  </si>
  <si>
    <t>10,02</t>
  </si>
  <si>
    <t>105,57</t>
  </si>
  <si>
    <t>292,39</t>
  </si>
  <si>
    <t>67,75</t>
  </si>
  <si>
    <t>78,20</t>
  </si>
  <si>
    <t>157,35</t>
  </si>
  <si>
    <t>189,61</t>
  </si>
  <si>
    <t>32,03</t>
  </si>
  <si>
    <t>38,24</t>
  </si>
  <si>
    <t>55,54</t>
  </si>
  <si>
    <t>27,93</t>
  </si>
  <si>
    <t>29,90</t>
  </si>
  <si>
    <t>55,98</t>
  </si>
  <si>
    <t>370,31</t>
  </si>
  <si>
    <t>453,58</t>
  </si>
  <si>
    <t>118,39</t>
  </si>
  <si>
    <t>118,02</t>
  </si>
  <si>
    <t>24,25</t>
  </si>
  <si>
    <t>26,19</t>
  </si>
  <si>
    <t>18,56</t>
  </si>
  <si>
    <t>13,79</t>
  </si>
  <si>
    <t>8,90</t>
  </si>
  <si>
    <t>46,84</t>
  </si>
  <si>
    <t>58,13</t>
  </si>
  <si>
    <t>79,09</t>
  </si>
  <si>
    <t>19,34</t>
  </si>
  <si>
    <t>84,07</t>
  </si>
  <si>
    <t>7,25</t>
  </si>
  <si>
    <t>0,62</t>
  </si>
  <si>
    <t>2,32</t>
  </si>
  <si>
    <t>13,04</t>
  </si>
  <si>
    <t>5,41</t>
  </si>
  <si>
    <t>24,33</t>
  </si>
  <si>
    <t>35,61</t>
  </si>
  <si>
    <t>0,22</t>
  </si>
  <si>
    <t>5,77</t>
  </si>
  <si>
    <t>14,62</t>
  </si>
  <si>
    <t>16,11</t>
  </si>
  <si>
    <t>112,31</t>
  </si>
  <si>
    <t>7,09</t>
  </si>
  <si>
    <t>14,79</t>
  </si>
  <si>
    <t>14,02</t>
  </si>
  <si>
    <t>47,86</t>
  </si>
  <si>
    <t>12,01</t>
  </si>
  <si>
    <t>9,02</t>
  </si>
  <si>
    <t>31,41</t>
  </si>
  <si>
    <t>32,90</t>
  </si>
  <si>
    <t>43,08</t>
  </si>
  <si>
    <t>6,35</t>
  </si>
  <si>
    <t>4,09</t>
  </si>
  <si>
    <t>1.589,61</t>
  </si>
  <si>
    <t>1.180,23</t>
  </si>
  <si>
    <t>5,25</t>
  </si>
  <si>
    <t>30,23</t>
  </si>
  <si>
    <t>11,12</t>
  </si>
  <si>
    <t>34,65</t>
  </si>
  <si>
    <t>13,47</t>
  </si>
  <si>
    <t>47,74</t>
  </si>
  <si>
    <t>57,20</t>
  </si>
  <si>
    <t>13,26</t>
  </si>
  <si>
    <t>28,31</t>
  </si>
  <si>
    <t>4,75</t>
  </si>
  <si>
    <t>10,73</t>
  </si>
  <si>
    <t>18,43</t>
  </si>
  <si>
    <t>88,28</t>
  </si>
  <si>
    <t>10,20</t>
  </si>
  <si>
    <t>46,63</t>
  </si>
  <si>
    <t>13,78</t>
  </si>
  <si>
    <t>18,17</t>
  </si>
  <si>
    <t>18,94</t>
  </si>
  <si>
    <t>17,86</t>
  </si>
  <si>
    <t>12,75</t>
  </si>
  <si>
    <t>189,46</t>
  </si>
  <si>
    <t>8,53</t>
  </si>
  <si>
    <t>2.194,97</t>
  </si>
  <si>
    <t>270,93</t>
  </si>
  <si>
    <t>356,56</t>
  </si>
  <si>
    <t>35,67</t>
  </si>
  <si>
    <t>43,42</t>
  </si>
  <si>
    <t>57,62</t>
  </si>
  <si>
    <t>74,63</t>
  </si>
  <si>
    <t>506,87</t>
  </si>
  <si>
    <t>123,39</t>
  </si>
  <si>
    <t>0,68</t>
  </si>
  <si>
    <t>3,80</t>
  </si>
  <si>
    <t>2.017,33</t>
  </si>
  <si>
    <t>60,79</t>
  </si>
  <si>
    <t>1,79</t>
  </si>
  <si>
    <t>21,99</t>
  </si>
  <si>
    <t>68,15</t>
  </si>
  <si>
    <t>79,64</t>
  </si>
  <si>
    <t>88,76</t>
  </si>
  <si>
    <t>6.666,66</t>
  </si>
  <si>
    <t>11.399,99</t>
  </si>
  <si>
    <t>82,50</t>
  </si>
  <si>
    <t>3.017,41</t>
  </si>
  <si>
    <t>7.442,54</t>
  </si>
  <si>
    <t>658.491,12</t>
  </si>
  <si>
    <t>399.604,75</t>
  </si>
  <si>
    <t>537.335,18</t>
  </si>
  <si>
    <t>6.173,11</t>
  </si>
  <si>
    <t>6.768,76</t>
  </si>
  <si>
    <t>89,66</t>
  </si>
  <si>
    <t>68,89</t>
  </si>
  <si>
    <t>18,23</t>
  </si>
  <si>
    <t>221,76</t>
  </si>
  <si>
    <t>0,95</t>
  </si>
  <si>
    <t>142.758,10</t>
  </si>
  <si>
    <t>6,47</t>
  </si>
  <si>
    <t>7,63</t>
  </si>
  <si>
    <t>8,25</t>
  </si>
  <si>
    <t>11,03</t>
  </si>
  <si>
    <t>9,88</t>
  </si>
  <si>
    <t>13,59</t>
  </si>
  <si>
    <t>23,81</t>
  </si>
  <si>
    <t>2,15</t>
  </si>
  <si>
    <t>11,27</t>
  </si>
  <si>
    <t>13,62</t>
  </si>
  <si>
    <t>27,25</t>
  </si>
  <si>
    <t>26,33</t>
  </si>
  <si>
    <t>9,60</t>
  </si>
  <si>
    <t>9,09</t>
  </si>
  <si>
    <t>22,26</t>
  </si>
  <si>
    <t>4,26</t>
  </si>
  <si>
    <t>18,33</t>
  </si>
  <si>
    <t>4,17</t>
  </si>
  <si>
    <t>5,22</t>
  </si>
  <si>
    <t>12,53</t>
  </si>
  <si>
    <t>41,49</t>
  </si>
  <si>
    <t>30,40</t>
  </si>
  <si>
    <t>15,00</t>
  </si>
  <si>
    <t>50,16</t>
  </si>
  <si>
    <t>46,43</t>
  </si>
  <si>
    <t>116.000,00</t>
  </si>
  <si>
    <t>44,80</t>
  </si>
  <si>
    <t>21,29</t>
  </si>
  <si>
    <t>29,14</t>
  </si>
  <si>
    <t>21,87</t>
  </si>
  <si>
    <t>0,34</t>
  </si>
  <si>
    <t>18,52</t>
  </si>
  <si>
    <t>4,15</t>
  </si>
  <si>
    <t>70,28</t>
  </si>
  <si>
    <t>65,12</t>
  </si>
  <si>
    <t>70,12</t>
  </si>
  <si>
    <t>116,57</t>
  </si>
  <si>
    <t>17,14</t>
  </si>
  <si>
    <t>128,57</t>
  </si>
  <si>
    <t>110,23</t>
  </si>
  <si>
    <t>157,71</t>
  </si>
  <si>
    <t>18,68</t>
  </si>
  <si>
    <t>792,42</t>
  </si>
  <si>
    <t>3.960,98</t>
  </si>
  <si>
    <t>2.064,30</t>
  </si>
  <si>
    <t>955,66</t>
  </si>
  <si>
    <t>1.255,92</t>
  </si>
  <si>
    <t>24,55</t>
  </si>
  <si>
    <t>380,00</t>
  </si>
  <si>
    <t>468,41</t>
  </si>
  <si>
    <t>583,16</t>
  </si>
  <si>
    <t>622,67</t>
  </si>
  <si>
    <t>754,35</t>
  </si>
  <si>
    <t>1.155,04</t>
  </si>
  <si>
    <t>1.316,83</t>
  </si>
  <si>
    <t>26,93</t>
  </si>
  <si>
    <t>34,01</t>
  </si>
  <si>
    <t>23,70</t>
  </si>
  <si>
    <t>42,15</t>
  </si>
  <si>
    <t>78,19</t>
  </si>
  <si>
    <t>97,74</t>
  </si>
  <si>
    <t>153,95</t>
  </si>
  <si>
    <t>158,84</t>
  </si>
  <si>
    <t>531,50</t>
  </si>
  <si>
    <t>21,88</t>
  </si>
  <si>
    <t>34,08</t>
  </si>
  <si>
    <t>29,59</t>
  </si>
  <si>
    <t>37,24</t>
  </si>
  <si>
    <t>1,66</t>
  </si>
  <si>
    <t>3,63</t>
  </si>
  <si>
    <t>9,15</t>
  </si>
  <si>
    <t>11,82</t>
  </si>
  <si>
    <t>9,36</t>
  </si>
  <si>
    <t>43,60</t>
  </si>
  <si>
    <t>193,55</t>
  </si>
  <si>
    <t>119,46</t>
  </si>
  <si>
    <t>59,23</t>
  </si>
  <si>
    <t>354,55</t>
  </si>
  <si>
    <t>121.616,51</t>
  </si>
  <si>
    <t>116.034,57</t>
  </si>
  <si>
    <t>391.246,87</t>
  </si>
  <si>
    <t>9,03</t>
  </si>
  <si>
    <t>19,02</t>
  </si>
  <si>
    <t>3,81</t>
  </si>
  <si>
    <t>16,77</t>
  </si>
  <si>
    <t>283,44</t>
  </si>
  <si>
    <t>16,23</t>
  </si>
  <si>
    <t>159,41</t>
  </si>
  <si>
    <t>102,40</t>
  </si>
  <si>
    <t>620,32</t>
  </si>
  <si>
    <t>126,81</t>
  </si>
  <si>
    <t>188,76</t>
  </si>
  <si>
    <t>237,98</t>
  </si>
  <si>
    <t>144,36</t>
  </si>
  <si>
    <t>266,79</t>
  </si>
  <si>
    <t>315,87</t>
  </si>
  <si>
    <t>41,27</t>
  </si>
  <si>
    <t>124,57</t>
  </si>
  <si>
    <t>6,34</t>
  </si>
  <si>
    <t>2,58</t>
  </si>
  <si>
    <t>4,72</t>
  </si>
  <si>
    <t>4,33</t>
  </si>
  <si>
    <t>6,32</t>
  </si>
  <si>
    <t>7,62</t>
  </si>
  <si>
    <t>60,06</t>
  </si>
  <si>
    <t>44,04</t>
  </si>
  <si>
    <t>2,89</t>
  </si>
  <si>
    <t>2,91</t>
  </si>
  <si>
    <t>12,34</t>
  </si>
  <si>
    <t>11,69</t>
  </si>
  <si>
    <t>6,30</t>
  </si>
  <si>
    <t>15,19</t>
  </si>
  <si>
    <t>23,21</t>
  </si>
  <si>
    <t>120,53</t>
  </si>
  <si>
    <t>36,36</t>
  </si>
  <si>
    <t>2,60</t>
  </si>
  <si>
    <t>14,28</t>
  </si>
  <si>
    <t>37,26</t>
  </si>
  <si>
    <t>52,37</t>
  </si>
  <si>
    <t>75,22</t>
  </si>
  <si>
    <t>42,74</t>
  </si>
  <si>
    <t>27,24</t>
  </si>
  <si>
    <t>29,38</t>
  </si>
  <si>
    <t>30,00</t>
  </si>
  <si>
    <t>51,32</t>
  </si>
  <si>
    <t>62,57</t>
  </si>
  <si>
    <t>21,18</t>
  </si>
  <si>
    <t>25,89</t>
  </si>
  <si>
    <t>720,00</t>
  </si>
  <si>
    <t>577,50</t>
  </si>
  <si>
    <t>23,25</t>
  </si>
  <si>
    <t>0,73</t>
  </si>
  <si>
    <t>1,72</t>
  </si>
  <si>
    <t>2,29</t>
  </si>
  <si>
    <t>2,17</t>
  </si>
  <si>
    <t>2,94</t>
  </si>
  <si>
    <t>1,46</t>
  </si>
  <si>
    <t>16,90</t>
  </si>
  <si>
    <t>220,00</t>
  </si>
  <si>
    <t>34,42</t>
  </si>
  <si>
    <t>1,91</t>
  </si>
  <si>
    <t>1,42</t>
  </si>
  <si>
    <t>13,46</t>
  </si>
  <si>
    <t>185,78</t>
  </si>
  <si>
    <t>206,33</t>
  </si>
  <si>
    <t>230,49</t>
  </si>
  <si>
    <t>421,98</t>
  </si>
  <si>
    <t>484,29</t>
  </si>
  <si>
    <t>523,98</t>
  </si>
  <si>
    <t>952,70</t>
  </si>
  <si>
    <t>194,05</t>
  </si>
  <si>
    <t>4,44</t>
  </si>
  <si>
    <t>12,12</t>
  </si>
  <si>
    <t>13,85</t>
  </si>
  <si>
    <t>21,57</t>
  </si>
  <si>
    <t>3,75</t>
  </si>
  <si>
    <t>3,32</t>
  </si>
  <si>
    <t>9,46</t>
  </si>
  <si>
    <t>15,22</t>
  </si>
  <si>
    <t>132,33</t>
  </si>
  <si>
    <t>1,74</t>
  </si>
  <si>
    <t>2,34</t>
  </si>
  <si>
    <t>3,33</t>
  </si>
  <si>
    <t>28,32</t>
  </si>
  <si>
    <t>33,05</t>
  </si>
  <si>
    <t>6.807,20</t>
  </si>
  <si>
    <t>24.203,38</t>
  </si>
  <si>
    <t>29.417,20</t>
  </si>
  <si>
    <t>246.246,87</t>
  </si>
  <si>
    <t>665.336,65</t>
  </si>
  <si>
    <t>156,46</t>
  </si>
  <si>
    <t>133,21</t>
  </si>
  <si>
    <t>177,30</t>
  </si>
  <si>
    <t>837,95</t>
  </si>
  <si>
    <t>1.684,32</t>
  </si>
  <si>
    <t>139,96</t>
  </si>
  <si>
    <t>222,51</t>
  </si>
  <si>
    <t>33,16</t>
  </si>
  <si>
    <t>0,64</t>
  </si>
  <si>
    <t>28,22</t>
  </si>
  <si>
    <t>3,71</t>
  </si>
  <si>
    <t>1,69</t>
  </si>
  <si>
    <t>0,72</t>
  </si>
  <si>
    <t>1,14</t>
  </si>
  <si>
    <t>65,36</t>
  </si>
  <si>
    <t>4,00</t>
  </si>
  <si>
    <t>3,30</t>
  </si>
  <si>
    <t>4,74</t>
  </si>
  <si>
    <t>50,79</t>
  </si>
  <si>
    <t>47,54</t>
  </si>
  <si>
    <t>12,38</t>
  </si>
  <si>
    <t>25,00</t>
  </si>
  <si>
    <t>26,61</t>
  </si>
  <si>
    <t>52,32</t>
  </si>
  <si>
    <t>1,49</t>
  </si>
  <si>
    <t>2,01</t>
  </si>
  <si>
    <t>5,67</t>
  </si>
  <si>
    <t>14,16</t>
  </si>
  <si>
    <t>515.000,00</t>
  </si>
  <si>
    <t>579.269,27</t>
  </si>
  <si>
    <t>2,49</t>
  </si>
  <si>
    <t>2,88</t>
  </si>
  <si>
    <t>562,47</t>
  </si>
  <si>
    <t>670,64</t>
  </si>
  <si>
    <t>677,22</t>
  </si>
  <si>
    <t>884,15</t>
  </si>
  <si>
    <t>950,00</t>
  </si>
  <si>
    <t>97.016,77</t>
  </si>
  <si>
    <t>15.770,38</t>
  </si>
  <si>
    <t>18.764,64</t>
  </si>
  <si>
    <t>14.910,52</t>
  </si>
  <si>
    <t>128.595,24</t>
  </si>
  <si>
    <t>1,32</t>
  </si>
  <si>
    <t>211,38</t>
  </si>
  <si>
    <t>257,14</t>
  </si>
  <si>
    <t>11,42</t>
  </si>
  <si>
    <t>35,63</t>
  </si>
  <si>
    <t>488,86</t>
  </si>
  <si>
    <t>76,71</t>
  </si>
  <si>
    <t>2,59</t>
  </si>
  <si>
    <t>3,23</t>
  </si>
  <si>
    <t>1,99</t>
  </si>
  <si>
    <t>8,47</t>
  </si>
  <si>
    <t>83.450,00</t>
  </si>
  <si>
    <t>55.400,75</t>
  </si>
  <si>
    <t>69.634,70</t>
  </si>
  <si>
    <t>102.707,68</t>
  </si>
  <si>
    <t>58.610,36</t>
  </si>
  <si>
    <t>4,51</t>
  </si>
  <si>
    <t>3,93</t>
  </si>
  <si>
    <t>2,36</t>
  </si>
  <si>
    <t>5,29</t>
  </si>
  <si>
    <t>13,39</t>
  </si>
  <si>
    <t>120,74</t>
  </si>
  <si>
    <t>12,07</t>
  </si>
  <si>
    <t>2,14</t>
  </si>
  <si>
    <t>14,69</t>
  </si>
  <si>
    <t>26,48</t>
  </si>
  <si>
    <t>14,59</t>
  </si>
  <si>
    <t>15,20</t>
  </si>
  <si>
    <t>20,35</t>
  </si>
  <si>
    <t>8,91</t>
  </si>
  <si>
    <t>28,58</t>
  </si>
  <si>
    <t>22,14</t>
  </si>
  <si>
    <t>50,05</t>
  </si>
  <si>
    <t>4,35</t>
  </si>
  <si>
    <t>8,73</t>
  </si>
  <si>
    <t>42,78</t>
  </si>
  <si>
    <t>167,94</t>
  </si>
  <si>
    <t>8,16</t>
  </si>
  <si>
    <t>22,74</t>
  </si>
  <si>
    <t>21,79</t>
  </si>
  <si>
    <t>6,75</t>
  </si>
  <si>
    <t>9,18</t>
  </si>
  <si>
    <t>19,04</t>
  </si>
  <si>
    <t>27,01</t>
  </si>
  <si>
    <t>14,97</t>
  </si>
  <si>
    <t>16,00</t>
  </si>
  <si>
    <t>16,56</t>
  </si>
  <si>
    <t>20,88</t>
  </si>
  <si>
    <t>34,19</t>
  </si>
  <si>
    <t>49,04</t>
  </si>
  <si>
    <t>2,20</t>
  </si>
  <si>
    <t>2,78</t>
  </si>
  <si>
    <t>5,66</t>
  </si>
  <si>
    <t>7,48</t>
  </si>
  <si>
    <t>10,47</t>
  </si>
  <si>
    <t>17,61</t>
  </si>
  <si>
    <t>45,78</t>
  </si>
  <si>
    <t>31,47</t>
  </si>
  <si>
    <t>6,57</t>
  </si>
  <si>
    <t>8,56</t>
  </si>
  <si>
    <t>5,51</t>
  </si>
  <si>
    <t>9,38</t>
  </si>
  <si>
    <t>32,55</t>
  </si>
  <si>
    <t>422,17</t>
  </si>
  <si>
    <t>5,11</t>
  </si>
  <si>
    <t>50,29</t>
  </si>
  <si>
    <t>49,39</t>
  </si>
  <si>
    <t>31,87</t>
  </si>
  <si>
    <t>72,24</t>
  </si>
  <si>
    <t>28,54</t>
  </si>
  <si>
    <t>148,35</t>
  </si>
  <si>
    <t>14,31</t>
  </si>
  <si>
    <t>21,47</t>
  </si>
  <si>
    <t>164,57</t>
  </si>
  <si>
    <t>346,70</t>
  </si>
  <si>
    <t>6,52</t>
  </si>
  <si>
    <t>1,95</t>
  </si>
  <si>
    <t>10,36</t>
  </si>
  <si>
    <t>12,14</t>
  </si>
  <si>
    <t>21,15</t>
  </si>
  <si>
    <t>5,34</t>
  </si>
  <si>
    <t>58,91</t>
  </si>
  <si>
    <t>16,50</t>
  </si>
  <si>
    <t>425,26</t>
  </si>
  <si>
    <t>17.460,01</t>
  </si>
  <si>
    <t>1.971,29</t>
  </si>
  <si>
    <t>1.148,00</t>
  </si>
  <si>
    <t>10,69</t>
  </si>
  <si>
    <t>6,61</t>
  </si>
  <si>
    <t>13,30</t>
  </si>
  <si>
    <t>79,50</t>
  </si>
  <si>
    <t>278,90</t>
  </si>
  <si>
    <t>3,59</t>
  </si>
  <si>
    <t>38,54</t>
  </si>
  <si>
    <t>63,08</t>
  </si>
  <si>
    <t>81,65</t>
  </si>
  <si>
    <t>11,17</t>
  </si>
  <si>
    <t>14,95</t>
  </si>
  <si>
    <t>7,13</t>
  </si>
  <si>
    <t>12,99</t>
  </si>
  <si>
    <t>25,02</t>
  </si>
  <si>
    <t>39,34</t>
  </si>
  <si>
    <t>84,39</t>
  </si>
  <si>
    <t>113,25</t>
  </si>
  <si>
    <t>241,08</t>
  </si>
  <si>
    <t>25,18</t>
  </si>
  <si>
    <t>25,68</t>
  </si>
  <si>
    <t>54,56</t>
  </si>
  <si>
    <t>60,04</t>
  </si>
  <si>
    <t>96,97</t>
  </si>
  <si>
    <t>77,97</t>
  </si>
  <si>
    <t>103,67</t>
  </si>
  <si>
    <t>30,80</t>
  </si>
  <si>
    <t>90,18</t>
  </si>
  <si>
    <t>2,22</t>
  </si>
  <si>
    <t>2,33</t>
  </si>
  <si>
    <t>3,69</t>
  </si>
  <si>
    <t>3,07</t>
  </si>
  <si>
    <t>2,75</t>
  </si>
  <si>
    <t>4,57</t>
  </si>
  <si>
    <t>4,60</t>
  </si>
  <si>
    <t>2,68</t>
  </si>
  <si>
    <t>106,43</t>
  </si>
  <si>
    <t>15,96</t>
  </si>
  <si>
    <t>306,49</t>
  </si>
  <si>
    <t>258,26</t>
  </si>
  <si>
    <t>3,36</t>
  </si>
  <si>
    <t>60,96</t>
  </si>
  <si>
    <t>31,33</t>
  </si>
  <si>
    <t>18,84</t>
  </si>
  <si>
    <t>75,15</t>
  </si>
  <si>
    <t>10,21</t>
  </si>
  <si>
    <t>10,82</t>
  </si>
  <si>
    <t>9,67</t>
  </si>
  <si>
    <t>15,83</t>
  </si>
  <si>
    <t>21,93</t>
  </si>
  <si>
    <t>30,58</t>
  </si>
  <si>
    <t>5,26</t>
  </si>
  <si>
    <t>8,62</t>
  </si>
  <si>
    <t>10,09</t>
  </si>
  <si>
    <t>20,61</t>
  </si>
  <si>
    <t>8,95</t>
  </si>
  <si>
    <t>19,91</t>
  </si>
  <si>
    <t>25,99</t>
  </si>
  <si>
    <t>14,35</t>
  </si>
  <si>
    <t>6,16</t>
  </si>
  <si>
    <t>18,57</t>
  </si>
  <si>
    <t>12,72</t>
  </si>
  <si>
    <t>13,87</t>
  </si>
  <si>
    <t>17,52</t>
  </si>
  <si>
    <t>19,39</t>
  </si>
  <si>
    <t>9,95</t>
  </si>
  <si>
    <t>13,42</t>
  </si>
  <si>
    <t>36,01</t>
  </si>
  <si>
    <t>46,17</t>
  </si>
  <si>
    <t>79,38</t>
  </si>
  <si>
    <t>118,60</t>
  </si>
  <si>
    <t>9,83</t>
  </si>
  <si>
    <t>18,19</t>
  </si>
  <si>
    <t>26,24</t>
  </si>
  <si>
    <t>72,96</t>
  </si>
  <si>
    <t>100,30</t>
  </si>
  <si>
    <t>172,44</t>
  </si>
  <si>
    <t>239,62</t>
  </si>
  <si>
    <t>12,98</t>
  </si>
  <si>
    <t>35,59</t>
  </si>
  <si>
    <t>71,12</t>
  </si>
  <si>
    <t>127,97</t>
  </si>
  <si>
    <t>4,56</t>
  </si>
  <si>
    <t>17,81</t>
  </si>
  <si>
    <t>25,48</t>
  </si>
  <si>
    <t>9,97</t>
  </si>
  <si>
    <t>25,20</t>
  </si>
  <si>
    <t>29,79</t>
  </si>
  <si>
    <t>72.532,31</t>
  </si>
  <si>
    <t>77.709,39</t>
  </si>
  <si>
    <t>1,34</t>
  </si>
  <si>
    <t>8,17</t>
  </si>
  <si>
    <t>0,32</t>
  </si>
  <si>
    <t>21,62</t>
  </si>
  <si>
    <t>19,21</t>
  </si>
  <si>
    <t>7,76</t>
  </si>
  <si>
    <t>1,84</t>
  </si>
  <si>
    <t>8,32</t>
  </si>
  <si>
    <t>3,52</t>
  </si>
  <si>
    <t>0,52</t>
  </si>
  <si>
    <t>1,07</t>
  </si>
  <si>
    <t>19,68</t>
  </si>
  <si>
    <t>1,31</t>
  </si>
  <si>
    <t>5,69</t>
  </si>
  <si>
    <t>7,03</t>
  </si>
  <si>
    <t>17,83</t>
  </si>
  <si>
    <t>21,90</t>
  </si>
  <si>
    <t>69,93</t>
  </si>
  <si>
    <t>2,08</t>
  </si>
  <si>
    <t>138,49</t>
  </si>
  <si>
    <t>5,01</t>
  </si>
  <si>
    <t>0,98</t>
  </si>
  <si>
    <t>23,17</t>
  </si>
  <si>
    <t>7,12</t>
  </si>
  <si>
    <t>10,96</t>
  </si>
  <si>
    <t>16,78</t>
  </si>
  <si>
    <t>74,47</t>
  </si>
  <si>
    <t>1,12</t>
  </si>
  <si>
    <t>2,43</t>
  </si>
  <si>
    <t>19,25</t>
  </si>
  <si>
    <t>12,37</t>
  </si>
  <si>
    <t>17,26</t>
  </si>
  <si>
    <t>16,46</t>
  </si>
  <si>
    <t>11,78</t>
  </si>
  <si>
    <t>12,59</t>
  </si>
  <si>
    <t>9,37</t>
  </si>
  <si>
    <t>17,99</t>
  </si>
  <si>
    <t>14,67</t>
  </si>
  <si>
    <t>5,76</t>
  </si>
  <si>
    <t>11,62</t>
  </si>
  <si>
    <t>15,61</t>
  </si>
  <si>
    <t>37,15</t>
  </si>
  <si>
    <t>4,27</t>
  </si>
  <si>
    <t>12,06</t>
  </si>
  <si>
    <t>14,18</t>
  </si>
  <si>
    <t>12,74</t>
  </si>
  <si>
    <t>13,57</t>
  </si>
  <si>
    <t>21,13</t>
  </si>
  <si>
    <t>4,76</t>
  </si>
  <si>
    <t>72,60</t>
  </si>
  <si>
    <t>56,50</t>
  </si>
  <si>
    <t>80,22</t>
  </si>
  <si>
    <t>21,36</t>
  </si>
  <si>
    <t>15,97</t>
  </si>
  <si>
    <t>14,38</t>
  </si>
  <si>
    <t>44,00</t>
  </si>
  <si>
    <t>14,53</t>
  </si>
  <si>
    <t>19,44</t>
  </si>
  <si>
    <t>21,02</t>
  </si>
  <si>
    <t>28,43</t>
  </si>
  <si>
    <t>27,73</t>
  </si>
  <si>
    <t>5,24</t>
  </si>
  <si>
    <t>6,38</t>
  </si>
  <si>
    <t>7,24</t>
  </si>
  <si>
    <t>1,77</t>
  </si>
  <si>
    <t>0,33</t>
  </si>
  <si>
    <t>0,24</t>
  </si>
  <si>
    <t>0,31</t>
  </si>
  <si>
    <t>0,27</t>
  </si>
  <si>
    <t>456,69</t>
  </si>
  <si>
    <t>10,60</t>
  </si>
  <si>
    <t>13,10</t>
  </si>
  <si>
    <t>126,57</t>
  </si>
  <si>
    <t>46,65</t>
  </si>
  <si>
    <t>44,08</t>
  </si>
  <si>
    <t>4,25</t>
  </si>
  <si>
    <t>3,94</t>
  </si>
  <si>
    <t>28,69</t>
  </si>
  <si>
    <t>3,05</t>
  </si>
  <si>
    <t>21,75</t>
  </si>
  <si>
    <t>45.935,60</t>
  </si>
  <si>
    <t>57.448,98</t>
  </si>
  <si>
    <t>83.857,59</t>
  </si>
  <si>
    <t>101.481,41</t>
  </si>
  <si>
    <t>158.972,92</t>
  </si>
  <si>
    <t>164,75</t>
  </si>
  <si>
    <t>240,36</t>
  </si>
  <si>
    <t>414,76</t>
  </si>
  <si>
    <t>752,30</t>
  </si>
  <si>
    <t>1.030,35</t>
  </si>
  <si>
    <t>7,21</t>
  </si>
  <si>
    <t>108,76</t>
  </si>
  <si>
    <t>207,02</t>
  </si>
  <si>
    <t>79,54</t>
  </si>
  <si>
    <t>90,00</t>
  </si>
  <si>
    <t>135,79</t>
  </si>
  <si>
    <t>3,34</t>
  </si>
  <si>
    <t>37,30</t>
  </si>
  <si>
    <t>17,88</t>
  </si>
  <si>
    <t>56,11</t>
  </si>
  <si>
    <t>6,85</t>
  </si>
  <si>
    <t>2.075,79</t>
  </si>
  <si>
    <t>1,62</t>
  </si>
  <si>
    <t>3,41</t>
  </si>
  <si>
    <t>12,54</t>
  </si>
  <si>
    <t>11,41</t>
  </si>
  <si>
    <t>111,44</t>
  </si>
  <si>
    <t>771,44</t>
  </si>
  <si>
    <t>14,99</t>
  </si>
  <si>
    <t>22,63</t>
  </si>
  <si>
    <t>12,96</t>
  </si>
  <si>
    <t>16,08</t>
  </si>
  <si>
    <t>21,77</t>
  </si>
  <si>
    <t>44,25</t>
  </si>
  <si>
    <t>8,20</t>
  </si>
  <si>
    <t>18,76</t>
  </si>
  <si>
    <t>111.414,87</t>
  </si>
  <si>
    <t>74.635,41</t>
  </si>
  <si>
    <t>0,41</t>
  </si>
  <si>
    <t>126,05</t>
  </si>
  <si>
    <t>15,31</t>
  </si>
  <si>
    <t>5,89</t>
  </si>
  <si>
    <t>500,00</t>
  </si>
  <si>
    <t>1,89</t>
  </si>
  <si>
    <t>23,73</t>
  </si>
  <si>
    <t>30,36</t>
  </si>
  <si>
    <t>23,84</t>
  </si>
  <si>
    <t>46,60</t>
  </si>
  <si>
    <t>25,45</t>
  </si>
  <si>
    <t>38,42</t>
  </si>
  <si>
    <t>46,49</t>
  </si>
  <si>
    <t>93,99</t>
  </si>
  <si>
    <t>56,95</t>
  </si>
  <si>
    <t>73,26</t>
  </si>
  <si>
    <t>189,10</t>
  </si>
  <si>
    <t>93,70</t>
  </si>
  <si>
    <t>147,20</t>
  </si>
  <si>
    <t>255,72</t>
  </si>
  <si>
    <t>148,85</t>
  </si>
  <si>
    <t>199,28</t>
  </si>
  <si>
    <t>21,24</t>
  </si>
  <si>
    <t>40,19</t>
  </si>
  <si>
    <t>61,43</t>
  </si>
  <si>
    <t>89,73</t>
  </si>
  <si>
    <t>139,41</t>
  </si>
  <si>
    <t>127,58</t>
  </si>
  <si>
    <t>254,88</t>
  </si>
  <si>
    <t>576,65</t>
  </si>
  <si>
    <t>661,54</t>
  </si>
  <si>
    <t>32,66</t>
  </si>
  <si>
    <t>42,07</t>
  </si>
  <si>
    <t>66,09</t>
  </si>
  <si>
    <t>101,52</t>
  </si>
  <si>
    <t>132,28</t>
  </si>
  <si>
    <t>217,34</t>
  </si>
  <si>
    <t>424,39</t>
  </si>
  <si>
    <t>694,30</t>
  </si>
  <si>
    <t>557,17</t>
  </si>
  <si>
    <t>22,55</t>
  </si>
  <si>
    <t>37,90</t>
  </si>
  <si>
    <t>57,36</t>
  </si>
  <si>
    <t>273,80</t>
  </si>
  <si>
    <t>9,25</t>
  </si>
  <si>
    <t>1,39</t>
  </si>
  <si>
    <t>75,75</t>
  </si>
  <si>
    <t>252,75</t>
  </si>
  <si>
    <t>63,85</t>
  </si>
  <si>
    <t>97,35</t>
  </si>
  <si>
    <t>793.072,01</t>
  </si>
  <si>
    <t>1.370,82</t>
  </si>
  <si>
    <t>1.737,35</t>
  </si>
  <si>
    <t>1.068,17</t>
  </si>
  <si>
    <t>348,79</t>
  </si>
  <si>
    <t>5.153,58</t>
  </si>
  <si>
    <t>11.996,87</t>
  </si>
  <si>
    <t>91.122,46</t>
  </si>
  <si>
    <t>36,09</t>
  </si>
  <si>
    <t>91,97</t>
  </si>
  <si>
    <t>154,31</t>
  </si>
  <si>
    <t>26,09</t>
  </si>
  <si>
    <t>35,27</t>
  </si>
  <si>
    <t>5.675,77</t>
  </si>
  <si>
    <t>7.514,54</t>
  </si>
  <si>
    <t>10.780,23</t>
  </si>
  <si>
    <t>13.459,33</t>
  </si>
  <si>
    <t>20.492,66</t>
  </si>
  <si>
    <t>7.599,60</t>
  </si>
  <si>
    <t>10.649,96</t>
  </si>
  <si>
    <t>14.282,48</t>
  </si>
  <si>
    <t>18.264,11</t>
  </si>
  <si>
    <t>23.480,42</t>
  </si>
  <si>
    <t>8.165,67</t>
  </si>
  <si>
    <t>12.521,74</t>
  </si>
  <si>
    <t>13.053,82</t>
  </si>
  <si>
    <t>21.329,52</t>
  </si>
  <si>
    <t>25.450,95</t>
  </si>
  <si>
    <t>755,77</t>
  </si>
  <si>
    <t>936,82</t>
  </si>
  <si>
    <t>1.827,01</t>
  </si>
  <si>
    <t>2.953,37</t>
  </si>
  <si>
    <t>1.068,04</t>
  </si>
  <si>
    <t>2.078,79</t>
  </si>
  <si>
    <t>3.323,74</t>
  </si>
  <si>
    <t>1.124,02</t>
  </si>
  <si>
    <t>1.800,56</t>
  </si>
  <si>
    <t>2.545,54</t>
  </si>
  <si>
    <t>3.851,95</t>
  </si>
  <si>
    <t>5.078,62</t>
  </si>
  <si>
    <t>6.836,83</t>
  </si>
  <si>
    <t>1.488,54</t>
  </si>
  <si>
    <t>2.775,59</t>
  </si>
  <si>
    <t>4.252,26</t>
  </si>
  <si>
    <t>5.991,37</t>
  </si>
  <si>
    <t>12.418,63</t>
  </si>
  <si>
    <t>2.357,01</t>
  </si>
  <si>
    <t>3.548,81</t>
  </si>
  <si>
    <t>5.199,05</t>
  </si>
  <si>
    <t>8.335,92</t>
  </si>
  <si>
    <t>11.178,73</t>
  </si>
  <si>
    <t>10.275,62</t>
  </si>
  <si>
    <t>14.704,53</t>
  </si>
  <si>
    <t>7,60</t>
  </si>
  <si>
    <t>10,34</t>
  </si>
  <si>
    <t>14,12</t>
  </si>
  <si>
    <t>7,23</t>
  </si>
  <si>
    <t>13,03</t>
  </si>
  <si>
    <t>11,19</t>
  </si>
  <si>
    <t>47,44</t>
  </si>
  <si>
    <t>1.243,36</t>
  </si>
  <si>
    <t>2.465,81</t>
  </si>
  <si>
    <t>575,00</t>
  </si>
  <si>
    <t>141,73</t>
  </si>
  <si>
    <t>1.731,67</t>
  </si>
  <si>
    <t>3.736,08</t>
  </si>
  <si>
    <t>5.310,84</t>
  </si>
  <si>
    <t>7.014,86</t>
  </si>
  <si>
    <t>8,61</t>
  </si>
  <si>
    <t>9,82</t>
  </si>
  <si>
    <t>9,77</t>
  </si>
  <si>
    <t>10,40</t>
  </si>
  <si>
    <t>23,27</t>
  </si>
  <si>
    <t>6,64</t>
  </si>
  <si>
    <t>2.271,00</t>
  </si>
  <si>
    <t>6.025,10</t>
  </si>
  <si>
    <t>6.434,22</t>
  </si>
  <si>
    <t>3.957,85</t>
  </si>
  <si>
    <t>2.424,64</t>
  </si>
  <si>
    <t>4.789,18</t>
  </si>
  <si>
    <t>5.175,40</t>
  </si>
  <si>
    <t>2.580,78</t>
  </si>
  <si>
    <t>2.701,34</t>
  </si>
  <si>
    <t>1.843,37</t>
  </si>
  <si>
    <t>2.090,75</t>
  </si>
  <si>
    <t>1.207,84</t>
  </si>
  <si>
    <t>1.235,91</t>
  </si>
  <si>
    <t>25,74</t>
  </si>
  <si>
    <t>9,74</t>
  </si>
  <si>
    <t>66,66</t>
  </si>
  <si>
    <t>89,33</t>
  </si>
  <si>
    <t>243,68</t>
  </si>
  <si>
    <t>556,17</t>
  </si>
  <si>
    <t>8,01</t>
  </si>
  <si>
    <t>8,18</t>
  </si>
  <si>
    <t>7,42</t>
  </si>
  <si>
    <t>7,06</t>
  </si>
  <si>
    <t>6,15</t>
  </si>
  <si>
    <t>158,62</t>
  </si>
  <si>
    <t>36,40</t>
  </si>
  <si>
    <t>12,04</t>
  </si>
  <si>
    <t>25,40</t>
  </si>
  <si>
    <t>7,51</t>
  </si>
  <si>
    <t>19,65</t>
  </si>
  <si>
    <t>50,74</t>
  </si>
  <si>
    <t>4.581,93</t>
  </si>
  <si>
    <t>0,49</t>
  </si>
  <si>
    <t>0,86</t>
  </si>
  <si>
    <t>0,01</t>
  </si>
  <si>
    <t>0,59</t>
  </si>
  <si>
    <t>0,08</t>
  </si>
  <si>
    <t>15,18</t>
  </si>
  <si>
    <t>0,82</t>
  </si>
  <si>
    <t>9,98</t>
  </si>
  <si>
    <t>19,50</t>
  </si>
  <si>
    <t>22,54</t>
  </si>
  <si>
    <t>54,49</t>
  </si>
  <si>
    <t>44,03</t>
  </si>
  <si>
    <t>8,99</t>
  </si>
  <si>
    <t>101,73</t>
  </si>
  <si>
    <t>30,89</t>
  </si>
  <si>
    <t>66,38</t>
  </si>
  <si>
    <t>28,34</t>
  </si>
  <si>
    <t>22,41</t>
  </si>
  <si>
    <t>29,91</t>
  </si>
  <si>
    <t>17,69</t>
  </si>
  <si>
    <t>29,39</t>
  </si>
  <si>
    <t>312,55</t>
  </si>
  <si>
    <t>19,07</t>
  </si>
  <si>
    <t>28,36</t>
  </si>
  <si>
    <t>20,68</t>
  </si>
  <si>
    <t>18,24</t>
  </si>
  <si>
    <t>15,45</t>
  </si>
  <si>
    <t>31,95</t>
  </si>
  <si>
    <t>51,30</t>
  </si>
  <si>
    <t>28,18</t>
  </si>
  <si>
    <t>0,17</t>
  </si>
  <si>
    <t>17,97</t>
  </si>
  <si>
    <t>185,00</t>
  </si>
  <si>
    <t>32.372,03</t>
  </si>
  <si>
    <t>318.204,48</t>
  </si>
  <si>
    <t>17,43</t>
  </si>
  <si>
    <t>15,95</t>
  </si>
  <si>
    <t>26,26</t>
  </si>
  <si>
    <t>39,38</t>
  </si>
  <si>
    <t>42,53</t>
  </si>
  <si>
    <t>57,47</t>
  </si>
  <si>
    <t>4,05</t>
  </si>
  <si>
    <t>41,35</t>
  </si>
  <si>
    <t>8,27</t>
  </si>
  <si>
    <t>2,46</t>
  </si>
  <si>
    <t>76,36</t>
  </si>
  <si>
    <t>3,00</t>
  </si>
  <si>
    <t>9,70</t>
  </si>
  <si>
    <t>97141</t>
  </si>
  <si>
    <t>97142</t>
  </si>
  <si>
    <t>97143</t>
  </si>
  <si>
    <t>12,65</t>
  </si>
  <si>
    <t>97144</t>
  </si>
  <si>
    <t>15,16</t>
  </si>
  <si>
    <t>97145</t>
  </si>
  <si>
    <t>97146</t>
  </si>
  <si>
    <t>20,23</t>
  </si>
  <si>
    <t>97147</t>
  </si>
  <si>
    <t>22,78</t>
  </si>
  <si>
    <t>97148</t>
  </si>
  <si>
    <t>97149</t>
  </si>
  <si>
    <t>27,87</t>
  </si>
  <si>
    <t>97150</t>
  </si>
  <si>
    <t>97151</t>
  </si>
  <si>
    <t>97152</t>
  </si>
  <si>
    <t>97153</t>
  </si>
  <si>
    <t>97154</t>
  </si>
  <si>
    <t>97155</t>
  </si>
  <si>
    <t>97156</t>
  </si>
  <si>
    <t>97157</t>
  </si>
  <si>
    <t>5,48</t>
  </si>
  <si>
    <t>97158</t>
  </si>
  <si>
    <t>6,09</t>
  </si>
  <si>
    <t>97159</t>
  </si>
  <si>
    <t>97160</t>
  </si>
  <si>
    <t>97161</t>
  </si>
  <si>
    <t>97162</t>
  </si>
  <si>
    <t>12,23</t>
  </si>
  <si>
    <t>97163</t>
  </si>
  <si>
    <t>97164</t>
  </si>
  <si>
    <t>97165</t>
  </si>
  <si>
    <t>97166</t>
  </si>
  <si>
    <t>97167</t>
  </si>
  <si>
    <t>97168</t>
  </si>
  <si>
    <t>97169</t>
  </si>
  <si>
    <t>97170</t>
  </si>
  <si>
    <t>34,68</t>
  </si>
  <si>
    <t>97171</t>
  </si>
  <si>
    <t>97172</t>
  </si>
  <si>
    <t>97173</t>
  </si>
  <si>
    <t>97174</t>
  </si>
  <si>
    <t>97175</t>
  </si>
  <si>
    <t>97176</t>
  </si>
  <si>
    <t>97177</t>
  </si>
  <si>
    <t>74,50</t>
  </si>
  <si>
    <t>97178</t>
  </si>
  <si>
    <t>97179</t>
  </si>
  <si>
    <t>97180</t>
  </si>
  <si>
    <t>97181</t>
  </si>
  <si>
    <t>97182</t>
  </si>
  <si>
    <t>97183</t>
  </si>
  <si>
    <t>33,95</t>
  </si>
  <si>
    <t>97184</t>
  </si>
  <si>
    <t>39,39</t>
  </si>
  <si>
    <t>97185</t>
  </si>
  <si>
    <t>97186</t>
  </si>
  <si>
    <t>97187</t>
  </si>
  <si>
    <t>97188</t>
  </si>
  <si>
    <t>97189</t>
  </si>
  <si>
    <t>97190</t>
  </si>
  <si>
    <t>97191</t>
  </si>
  <si>
    <t>97192</t>
  </si>
  <si>
    <t>90694</t>
  </si>
  <si>
    <t>48,37</t>
  </si>
  <si>
    <t>90695</t>
  </si>
  <si>
    <t>90696</t>
  </si>
  <si>
    <t>90697</t>
  </si>
  <si>
    <t>90698</t>
  </si>
  <si>
    <t>365,36</t>
  </si>
  <si>
    <t>90699</t>
  </si>
  <si>
    <t>90700</t>
  </si>
  <si>
    <t>90701</t>
  </si>
  <si>
    <t>90702</t>
  </si>
  <si>
    <t>90703</t>
  </si>
  <si>
    <t>90704</t>
  </si>
  <si>
    <t>90705</t>
  </si>
  <si>
    <t>90706</t>
  </si>
  <si>
    <t>90708</t>
  </si>
  <si>
    <t>90724</t>
  </si>
  <si>
    <t>24,57</t>
  </si>
  <si>
    <t>90725</t>
  </si>
  <si>
    <t>90726</t>
  </si>
  <si>
    <t>35,93</t>
  </si>
  <si>
    <t>90727</t>
  </si>
  <si>
    <t>90728</t>
  </si>
  <si>
    <t>47,25</t>
  </si>
  <si>
    <t>90729</t>
  </si>
  <si>
    <t>90730</t>
  </si>
  <si>
    <t>58,55</t>
  </si>
  <si>
    <t>90731</t>
  </si>
  <si>
    <t>90732</t>
  </si>
  <si>
    <t>81,17</t>
  </si>
  <si>
    <t>90733</t>
  </si>
  <si>
    <t>90734</t>
  </si>
  <si>
    <t>4,10</t>
  </si>
  <si>
    <t>90735</t>
  </si>
  <si>
    <t>90736</t>
  </si>
  <si>
    <t>90737</t>
  </si>
  <si>
    <t>6,02</t>
  </si>
  <si>
    <t>90738</t>
  </si>
  <si>
    <t>6,67</t>
  </si>
  <si>
    <t>90739</t>
  </si>
  <si>
    <t>9,66</t>
  </si>
  <si>
    <t>90740</t>
  </si>
  <si>
    <t>90741</t>
  </si>
  <si>
    <t>90742</t>
  </si>
  <si>
    <t>90743</t>
  </si>
  <si>
    <t>90744</t>
  </si>
  <si>
    <t>7,14</t>
  </si>
  <si>
    <t>90745</t>
  </si>
  <si>
    <t>10,78</t>
  </si>
  <si>
    <t>90746</t>
  </si>
  <si>
    <t>90747</t>
  </si>
  <si>
    <t>94869</t>
  </si>
  <si>
    <t>94870</t>
  </si>
  <si>
    <t>1,81</t>
  </si>
  <si>
    <t>94871</t>
  </si>
  <si>
    <t>94872</t>
  </si>
  <si>
    <t>94875</t>
  </si>
  <si>
    <t>94876</t>
  </si>
  <si>
    <t>94878</t>
  </si>
  <si>
    <t>94879</t>
  </si>
  <si>
    <t>94880</t>
  </si>
  <si>
    <t>94881</t>
  </si>
  <si>
    <t>94882</t>
  </si>
  <si>
    <t>94884</t>
  </si>
  <si>
    <t>97121</t>
  </si>
  <si>
    <t>97122</t>
  </si>
  <si>
    <t>97123</t>
  </si>
  <si>
    <t>3,61</t>
  </si>
  <si>
    <t>97124</t>
  </si>
  <si>
    <t>0,90</t>
  </si>
  <si>
    <t>97125</t>
  </si>
  <si>
    <t>97126</t>
  </si>
  <si>
    <t>102264</t>
  </si>
  <si>
    <t>20,82</t>
  </si>
  <si>
    <t>102265</t>
  </si>
  <si>
    <t>102266</t>
  </si>
  <si>
    <t>102267</t>
  </si>
  <si>
    <t>132,12</t>
  </si>
  <si>
    <t>102268</t>
  </si>
  <si>
    <t>102269</t>
  </si>
  <si>
    <t>92833</t>
  </si>
  <si>
    <t>92834</t>
  </si>
  <si>
    <t>9,32</t>
  </si>
  <si>
    <t>92835</t>
  </si>
  <si>
    <t>92836</t>
  </si>
  <si>
    <t>92837</t>
  </si>
  <si>
    <t>92838</t>
  </si>
  <si>
    <t>92839</t>
  </si>
  <si>
    <t>92840</t>
  </si>
  <si>
    <t>92841</t>
  </si>
  <si>
    <t>92842</t>
  </si>
  <si>
    <t>92843</t>
  </si>
  <si>
    <t>92844</t>
  </si>
  <si>
    <t>92845</t>
  </si>
  <si>
    <t>92846</t>
  </si>
  <si>
    <t>24,36</t>
  </si>
  <si>
    <t>92847</t>
  </si>
  <si>
    <t>92848</t>
  </si>
  <si>
    <t>92849</t>
  </si>
  <si>
    <t>92850</t>
  </si>
  <si>
    <t>17,65</t>
  </si>
  <si>
    <t>92851</t>
  </si>
  <si>
    <t>92852</t>
  </si>
  <si>
    <t>22,27</t>
  </si>
  <si>
    <t>92853</t>
  </si>
  <si>
    <t>92854</t>
  </si>
  <si>
    <t>92855</t>
  </si>
  <si>
    <t>92856</t>
  </si>
  <si>
    <t>31,97</t>
  </si>
  <si>
    <t>92857</t>
  </si>
  <si>
    <t>92858</t>
  </si>
  <si>
    <t>92859</t>
  </si>
  <si>
    <t>92860</t>
  </si>
  <si>
    <t>92861</t>
  </si>
  <si>
    <t>92862</t>
  </si>
  <si>
    <t>92863</t>
  </si>
  <si>
    <t>92864</t>
  </si>
  <si>
    <t>92210</t>
  </si>
  <si>
    <t>92211</t>
  </si>
  <si>
    <t>229,92</t>
  </si>
  <si>
    <t>92212</t>
  </si>
  <si>
    <t>92213</t>
  </si>
  <si>
    <t>92214</t>
  </si>
  <si>
    <t>92215</t>
  </si>
  <si>
    <t>92216</t>
  </si>
  <si>
    <t>92219</t>
  </si>
  <si>
    <t>92220</t>
  </si>
  <si>
    <t>92221</t>
  </si>
  <si>
    <t>92222</t>
  </si>
  <si>
    <t>92223</t>
  </si>
  <si>
    <t>92224</t>
  </si>
  <si>
    <t>92226</t>
  </si>
  <si>
    <t>92808</t>
  </si>
  <si>
    <t>41,99</t>
  </si>
  <si>
    <t>92809</t>
  </si>
  <si>
    <t>92810</t>
  </si>
  <si>
    <t>92811</t>
  </si>
  <si>
    <t>92812</t>
  </si>
  <si>
    <t>92813</t>
  </si>
  <si>
    <t>104,63</t>
  </si>
  <si>
    <t>92814</t>
  </si>
  <si>
    <t>92815</t>
  </si>
  <si>
    <t>92816</t>
  </si>
  <si>
    <t>92817</t>
  </si>
  <si>
    <t>92818</t>
  </si>
  <si>
    <t>92819</t>
  </si>
  <si>
    <t>92820</t>
  </si>
  <si>
    <t>50,09</t>
  </si>
  <si>
    <t>92821</t>
  </si>
  <si>
    <t>92822</t>
  </si>
  <si>
    <t>92824</t>
  </si>
  <si>
    <t>92825</t>
  </si>
  <si>
    <t>92826</t>
  </si>
  <si>
    <t>92827</t>
  </si>
  <si>
    <t>92828</t>
  </si>
  <si>
    <t>92829</t>
  </si>
  <si>
    <t>92830</t>
  </si>
  <si>
    <t>92831</t>
  </si>
  <si>
    <t>92832</t>
  </si>
  <si>
    <t>95565</t>
  </si>
  <si>
    <t>95566</t>
  </si>
  <si>
    <t>95567</t>
  </si>
  <si>
    <t>95568</t>
  </si>
  <si>
    <t>95569</t>
  </si>
  <si>
    <t>224,91</t>
  </si>
  <si>
    <t>95570</t>
  </si>
  <si>
    <t>95571</t>
  </si>
  <si>
    <t>95572</t>
  </si>
  <si>
    <t>97127</t>
  </si>
  <si>
    <t>97128</t>
  </si>
  <si>
    <t>97129</t>
  </si>
  <si>
    <t>97130</t>
  </si>
  <si>
    <t>97131</t>
  </si>
  <si>
    <t>18,47</t>
  </si>
  <si>
    <t>97132</t>
  </si>
  <si>
    <t>97133</t>
  </si>
  <si>
    <t>97134</t>
  </si>
  <si>
    <t>97135</t>
  </si>
  <si>
    <t>5,52</t>
  </si>
  <si>
    <t>97136</t>
  </si>
  <si>
    <t>6,80</t>
  </si>
  <si>
    <t>97137</t>
  </si>
  <si>
    <t>97138</t>
  </si>
  <si>
    <t>9,35</t>
  </si>
  <si>
    <t>97139</t>
  </si>
  <si>
    <t>97140</t>
  </si>
  <si>
    <t>103089</t>
  </si>
  <si>
    <t>103090</t>
  </si>
  <si>
    <t>103091</t>
  </si>
  <si>
    <t>103092</t>
  </si>
  <si>
    <t>103093</t>
  </si>
  <si>
    <t>103094</t>
  </si>
  <si>
    <t>103095</t>
  </si>
  <si>
    <t>52,95</t>
  </si>
  <si>
    <t>103096</t>
  </si>
  <si>
    <t>103097</t>
  </si>
  <si>
    <t>103098</t>
  </si>
  <si>
    <t>103099</t>
  </si>
  <si>
    <t>103100</t>
  </si>
  <si>
    <t>103101</t>
  </si>
  <si>
    <t>103102</t>
  </si>
  <si>
    <t>103103</t>
  </si>
  <si>
    <t>103104</t>
  </si>
  <si>
    <t>103105</t>
  </si>
  <si>
    <t>103106</t>
  </si>
  <si>
    <t>103107</t>
  </si>
  <si>
    <t>103108</t>
  </si>
  <si>
    <t>103109</t>
  </si>
  <si>
    <t>103110</t>
  </si>
  <si>
    <t>103111</t>
  </si>
  <si>
    <t>103112</t>
  </si>
  <si>
    <t>103113</t>
  </si>
  <si>
    <t>103114</t>
  </si>
  <si>
    <t>103115</t>
  </si>
  <si>
    <t>103116</t>
  </si>
  <si>
    <t>103117</t>
  </si>
  <si>
    <t>103118</t>
  </si>
  <si>
    <t>608,91</t>
  </si>
  <si>
    <t>103119</t>
  </si>
  <si>
    <t>103120</t>
  </si>
  <si>
    <t>103121</t>
  </si>
  <si>
    <t>103122</t>
  </si>
  <si>
    <t>103123</t>
  </si>
  <si>
    <t>103124</t>
  </si>
  <si>
    <t>103125</t>
  </si>
  <si>
    <t>103126</t>
  </si>
  <si>
    <t>103127</t>
  </si>
  <si>
    <t>103128</t>
  </si>
  <si>
    <t>103129</t>
  </si>
  <si>
    <t>103130</t>
  </si>
  <si>
    <t>103131</t>
  </si>
  <si>
    <t>103132</t>
  </si>
  <si>
    <t>103133</t>
  </si>
  <si>
    <t>103134</t>
  </si>
  <si>
    <t>103135</t>
  </si>
  <si>
    <t>103136</t>
  </si>
  <si>
    <t>103137</t>
  </si>
  <si>
    <t>31,65</t>
  </si>
  <si>
    <t>103138</t>
  </si>
  <si>
    <t>103139</t>
  </si>
  <si>
    <t>103140</t>
  </si>
  <si>
    <t>103141</t>
  </si>
  <si>
    <t>103142</t>
  </si>
  <si>
    <t>103143</t>
  </si>
  <si>
    <t>103144</t>
  </si>
  <si>
    <t>103145</t>
  </si>
  <si>
    <t>103146</t>
  </si>
  <si>
    <t>103147</t>
  </si>
  <si>
    <t>103148</t>
  </si>
  <si>
    <t>103149</t>
  </si>
  <si>
    <t>103150</t>
  </si>
  <si>
    <t>103151</t>
  </si>
  <si>
    <t>103152</t>
  </si>
  <si>
    <t>103372</t>
  </si>
  <si>
    <t>103373</t>
  </si>
  <si>
    <t>103376</t>
  </si>
  <si>
    <t>103377</t>
  </si>
  <si>
    <t>103379</t>
  </si>
  <si>
    <t>103383</t>
  </si>
  <si>
    <t>103385</t>
  </si>
  <si>
    <t>103387</t>
  </si>
  <si>
    <t>103389</t>
  </si>
  <si>
    <t>103391</t>
  </si>
  <si>
    <t>103392</t>
  </si>
  <si>
    <t>103393</t>
  </si>
  <si>
    <t>103397</t>
  </si>
  <si>
    <t>103398</t>
  </si>
  <si>
    <t>103399</t>
  </si>
  <si>
    <t>103400</t>
  </si>
  <si>
    <t>103401</t>
  </si>
  <si>
    <t>20,28</t>
  </si>
  <si>
    <t>103402</t>
  </si>
  <si>
    <t>103403</t>
  </si>
  <si>
    <t>103404</t>
  </si>
  <si>
    <t>36,88</t>
  </si>
  <si>
    <t>103405</t>
  </si>
  <si>
    <t>103406</t>
  </si>
  <si>
    <t>46,10</t>
  </si>
  <si>
    <t>103407</t>
  </si>
  <si>
    <t>103408</t>
  </si>
  <si>
    <t>103409</t>
  </si>
  <si>
    <t>103410</t>
  </si>
  <si>
    <t>103411</t>
  </si>
  <si>
    <t>103412</t>
  </si>
  <si>
    <t>11,80</t>
  </si>
  <si>
    <t>103413</t>
  </si>
  <si>
    <t>103414</t>
  </si>
  <si>
    <t>103415</t>
  </si>
  <si>
    <t>103416</t>
  </si>
  <si>
    <t>103417</t>
  </si>
  <si>
    <t>103418</t>
  </si>
  <si>
    <t>103419</t>
  </si>
  <si>
    <t>83,01</t>
  </si>
  <si>
    <t>103420</t>
  </si>
  <si>
    <t>103421</t>
  </si>
  <si>
    <t>103422</t>
  </si>
  <si>
    <t>103423</t>
  </si>
  <si>
    <t>103424</t>
  </si>
  <si>
    <t>103425</t>
  </si>
  <si>
    <t>15,17</t>
  </si>
  <si>
    <t>103426</t>
  </si>
  <si>
    <t>103427</t>
  </si>
  <si>
    <t>36,61</t>
  </si>
  <si>
    <t>103428</t>
  </si>
  <si>
    <t>103429</t>
  </si>
  <si>
    <t>103430</t>
  </si>
  <si>
    <t>103431</t>
  </si>
  <si>
    <t>103432</t>
  </si>
  <si>
    <t>103433</t>
  </si>
  <si>
    <t>32,05</t>
  </si>
  <si>
    <t>103434</t>
  </si>
  <si>
    <t>103435</t>
  </si>
  <si>
    <t>103436</t>
  </si>
  <si>
    <t>103437</t>
  </si>
  <si>
    <t>103438</t>
  </si>
  <si>
    <t>103439</t>
  </si>
  <si>
    <t>103440</t>
  </si>
  <si>
    <t>103441</t>
  </si>
  <si>
    <t>103442</t>
  </si>
  <si>
    <t>98441</t>
  </si>
  <si>
    <t>98443</t>
  </si>
  <si>
    <t>98445</t>
  </si>
  <si>
    <t>98446</t>
  </si>
  <si>
    <t>98447</t>
  </si>
  <si>
    <t>98448</t>
  </si>
  <si>
    <t>98449</t>
  </si>
  <si>
    <t>98451</t>
  </si>
  <si>
    <t>98453</t>
  </si>
  <si>
    <t>98454</t>
  </si>
  <si>
    <t>98455</t>
  </si>
  <si>
    <t>98456</t>
  </si>
  <si>
    <t>98458</t>
  </si>
  <si>
    <t>98459</t>
  </si>
  <si>
    <t>98460</t>
  </si>
  <si>
    <t>98461</t>
  </si>
  <si>
    <t>98462</t>
  </si>
  <si>
    <t>5631</t>
  </si>
  <si>
    <t>5678</t>
  </si>
  <si>
    <t>5680</t>
  </si>
  <si>
    <t>5684</t>
  </si>
  <si>
    <t>5689</t>
  </si>
  <si>
    <t>5795</t>
  </si>
  <si>
    <t>5811</t>
  </si>
  <si>
    <t>5823</t>
  </si>
  <si>
    <t>5824</t>
  </si>
  <si>
    <t>5835</t>
  </si>
  <si>
    <t>5839</t>
  </si>
  <si>
    <t>5843</t>
  </si>
  <si>
    <t>5847</t>
  </si>
  <si>
    <t>5851</t>
  </si>
  <si>
    <t>5855</t>
  </si>
  <si>
    <t>5863</t>
  </si>
  <si>
    <t>5867</t>
  </si>
  <si>
    <t>5875</t>
  </si>
  <si>
    <t>5879</t>
  </si>
  <si>
    <t>5882</t>
  </si>
  <si>
    <t>5890</t>
  </si>
  <si>
    <t>5894</t>
  </si>
  <si>
    <t>5901</t>
  </si>
  <si>
    <t>5909</t>
  </si>
  <si>
    <t>5921</t>
  </si>
  <si>
    <t>5928</t>
  </si>
  <si>
    <t>5932</t>
  </si>
  <si>
    <t>5940</t>
  </si>
  <si>
    <t>5944</t>
  </si>
  <si>
    <t>5953</t>
  </si>
  <si>
    <t>6259</t>
  </si>
  <si>
    <t>6879</t>
  </si>
  <si>
    <t>7030</t>
  </si>
  <si>
    <t>TANQUE DE ASFALTO ESTACIONÁRIO COM SERPENTINA, CAPACIDADE 30.000 L - CHP DIURNO. AF_05/2023</t>
  </si>
  <si>
    <t>7042</t>
  </si>
  <si>
    <t>23,74</t>
  </si>
  <si>
    <t>7049</t>
  </si>
  <si>
    <t>67826</t>
  </si>
  <si>
    <t>73417</t>
  </si>
  <si>
    <t>73436</t>
  </si>
  <si>
    <t>73467</t>
  </si>
  <si>
    <t>73536</t>
  </si>
  <si>
    <t>83362</t>
  </si>
  <si>
    <t>ESPARGIDOR DE ASFALTO PRESSURIZADO, TANQUE 6 M3 COM ISOLAÇÃO TÉRMICA, AQUECIDO COM 2 MAÇARICOS, COM BARRA ESPARGIDORA 3,60 M, MONTADO SOBRE CAMINHÃO  TOCO, PBT 14.300 KG, POTÊNCIA 185 CV - CHP DIURNO. AF_05/2023</t>
  </si>
  <si>
    <t>83765</t>
  </si>
  <si>
    <t>87445</t>
  </si>
  <si>
    <t>BETONEIRA CAPACIDADE NOMINAL 400 L, CAPACIDADE DE MISTURA 310 L, MOTOR A DIESEL POTÊNCIA 5,0 HP, SEM CARREGADOR - CHP DIURNO. AF_05/2023</t>
  </si>
  <si>
    <t>88386</t>
  </si>
  <si>
    <t>MISTURADOR DE ARGAMASSA, EIXO HORIZONTAL, CAPACIDADE DE MISTURA 300 KG, MOTOR ELÉTRICO POTÊNCIA 5 CV - CHP DIURNO. AF_05/2023</t>
  </si>
  <si>
    <t>5,17</t>
  </si>
  <si>
    <t>88393</t>
  </si>
  <si>
    <t>MISTURADOR DE ARGAMASSA, EIXO HORIZONTAL, CAPACIDADE DE MISTURA 600 KG, MOTOR ELÉTRICO POTÊNCIA 7,5 CV - CHP DIURNO. AF_05/2023</t>
  </si>
  <si>
    <t>88399</t>
  </si>
  <si>
    <t>MISTURADOR DE ARGAMASSA, EIXO HORIZONTAL, CAPACIDADE DE MISTURA 160 KG, MOTOR ELÉTRICO POTÊNCIA 3 CV - CHP DIURNO. AF_05/2023</t>
  </si>
  <si>
    <t>3,89</t>
  </si>
  <si>
    <t>88418</t>
  </si>
  <si>
    <t>16,37</t>
  </si>
  <si>
    <t>88433</t>
  </si>
  <si>
    <t>21,39</t>
  </si>
  <si>
    <t>88830</t>
  </si>
  <si>
    <t>BETONEIRA CAPACIDADE NOMINAL DE 400 L, CAPACIDADE DE MISTURA 280 L, MOTOR ELÉTRICO TRIFÁSICO POTÊNCIA DE 2 CV, SEM CARREGADOR - CHP DIURNO. AF_05/2023</t>
  </si>
  <si>
    <t>88843</t>
  </si>
  <si>
    <t>88907</t>
  </si>
  <si>
    <t>89021</t>
  </si>
  <si>
    <t>89028</t>
  </si>
  <si>
    <t>TANQUE DE ASFALTO ESTACIONÁRIO COM MAÇARICO, CAPACIDADE 20.000 L - CHP DIURNO. AF_05/2023</t>
  </si>
  <si>
    <t>89032</t>
  </si>
  <si>
    <t>89035</t>
  </si>
  <si>
    <t>89225</t>
  </si>
  <si>
    <t>BETONEIRA CAPACIDADE NOMINAL DE 600 L, CAPACIDADE DE MISTURA 360 L, MOTOR ELÉTRICO TRIFÁSICO POTÊNCIA DE 4 CV, SEM CARREGADOR - CHP DIURNO. AF_05/2023</t>
  </si>
  <si>
    <t>5,81</t>
  </si>
  <si>
    <t>89234</t>
  </si>
  <si>
    <t>89242</t>
  </si>
  <si>
    <t>89250</t>
  </si>
  <si>
    <t>89257</t>
  </si>
  <si>
    <t>89272</t>
  </si>
  <si>
    <t>89278</t>
  </si>
  <si>
    <t>BETONEIRA CAPACIDADE NOMINAL DE 600 L, CAPACIDADE DE MISTURA 440 L, MOTOR A DIESEL POTÊNCIA 10 HP, COM CARREGADOR - CHP DIURNO. AF_05/2023</t>
  </si>
  <si>
    <t>89843</t>
  </si>
  <si>
    <t>89876</t>
  </si>
  <si>
    <t>89883</t>
  </si>
  <si>
    <t>90586</t>
  </si>
  <si>
    <t>90625</t>
  </si>
  <si>
    <t>8,12</t>
  </si>
  <si>
    <t>90631</t>
  </si>
  <si>
    <t>90637</t>
  </si>
  <si>
    <t>16,91</t>
  </si>
  <si>
    <t>90643</t>
  </si>
  <si>
    <t>90650</t>
  </si>
  <si>
    <t>90656</t>
  </si>
  <si>
    <t>16,72</t>
  </si>
  <si>
    <t>90662</t>
  </si>
  <si>
    <t>17,49</t>
  </si>
  <si>
    <t>90668</t>
  </si>
  <si>
    <t>PROJETOR PNEUMÁTICO DE ARGAMASSA PARA CHAPISCO E REBOCO COM RECIPIENTE ACOPLADO, TIPO CANEQUINHA, COM COMPRESSOR DE AR REBOCÁVEL VAZÃO 89 PCM E MOTOR DIESEL DE 20 CV - CHP DIURNO. AF_05/2023</t>
  </si>
  <si>
    <t>90674</t>
  </si>
  <si>
    <t>90680</t>
  </si>
  <si>
    <t>90686</t>
  </si>
  <si>
    <t>MANIPULADOR TELESCÓPICO, POTÊNCIA DE 85 HP, CAPACIDADE DE CARGA DE 3.500 KG, ALTURA MÁXIMA DE ELEVAÇÃO DE 12,3 M - CHP DIURNO. AF_05/2023</t>
  </si>
  <si>
    <t>90692</t>
  </si>
  <si>
    <t>90964</t>
  </si>
  <si>
    <t>90972</t>
  </si>
  <si>
    <t>77,84</t>
  </si>
  <si>
    <t>90979</t>
  </si>
  <si>
    <t>90991</t>
  </si>
  <si>
    <t>90999</t>
  </si>
  <si>
    <t>91031</t>
  </si>
  <si>
    <t>91277</t>
  </si>
  <si>
    <t>91283</t>
  </si>
  <si>
    <t>91386</t>
  </si>
  <si>
    <t>91533</t>
  </si>
  <si>
    <t>91634</t>
  </si>
  <si>
    <t>91645</t>
  </si>
  <si>
    <t>91692</t>
  </si>
  <si>
    <t>92043</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</si>
  <si>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</si>
  <si>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</si>
  <si>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</si>
  <si>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92112</t>
  </si>
  <si>
    <t>PENEIRA ROTATIVA COM MOTOR ELÉTRICO TRIFÁSICO DE 2 CV, CILINDRO DE 1 M X 0,60 M, COM FUROS DE 3,17 MM - CHP DIURNO. AF_05/2023</t>
  </si>
  <si>
    <t>92118</t>
  </si>
  <si>
    <t>DOSADOR DE AREIA, CAPACIDADE DE 26 LITROS - CHP DIURNO. AF_05/2023</t>
  </si>
  <si>
    <t>0,51</t>
  </si>
  <si>
    <t>92138</t>
  </si>
  <si>
    <t>92145</t>
  </si>
  <si>
    <t>92242</t>
  </si>
  <si>
    <t>92716</t>
  </si>
  <si>
    <t>APARELHO PARA CORTE E SOLDA OXI-ACETILENO SOBRE RODAS, INCLUSIVE CILINDROS E MAÇARICOS - CHP DIURNO. AF_05/2023</t>
  </si>
  <si>
    <t>92960</t>
  </si>
  <si>
    <t>92966</t>
  </si>
  <si>
    <t>29,32</t>
  </si>
  <si>
    <t>93224</t>
  </si>
  <si>
    <t>93233</t>
  </si>
  <si>
    <t>93272</t>
  </si>
  <si>
    <t>GRUA ASCENSIONAL, LANCA DE 30 M, CAPACIDADE DE 1,0 T A 30 M, ALTURA ATE 39 M - CHP DIURNO. AF_05/2023</t>
  </si>
  <si>
    <t>93281</t>
  </si>
  <si>
    <t>93287</t>
  </si>
  <si>
    <t>93402</t>
  </si>
  <si>
    <t>93408</t>
  </si>
  <si>
    <t>93415</t>
  </si>
  <si>
    <t>93421</t>
  </si>
  <si>
    <t>93427</t>
  </si>
  <si>
    <t>93433</t>
  </si>
  <si>
    <t>USINA DE MISTURA ASFÁLTICA À QUENTE, TIPO CONTRA FLUXO, PROD 40 A 80 TON/HORA - CHP DIURNO. AF_05/2023</t>
  </si>
  <si>
    <t>93439</t>
  </si>
  <si>
    <t>USINA DE ASFALTO À FRIO, CAPACIDADE DE 40 A 60 TON/HORA, ELÉTRICA POTÊNCIA 30 CV - CHP DIURNO. AF_05/2023</t>
  </si>
  <si>
    <t>229,50</t>
  </si>
  <si>
    <t>95121</t>
  </si>
  <si>
    <t>95127</t>
  </si>
  <si>
    <t>95133</t>
  </si>
  <si>
    <t>95139</t>
  </si>
  <si>
    <t>95212</t>
  </si>
  <si>
    <t>GRUA ASCENCIONAL, LANCA DE 42 M, CAPACIDADE DE 1,5 T A 30 M, ALTURA ATE 39 M - CHP DIURNO. AF_05/2023</t>
  </si>
  <si>
    <t>95258</t>
  </si>
  <si>
    <t>28,77</t>
  </si>
  <si>
    <t>95264</t>
  </si>
  <si>
    <t>6,65</t>
  </si>
  <si>
    <t>95270</t>
  </si>
  <si>
    <t>9,08</t>
  </si>
  <si>
    <t>95276</t>
  </si>
  <si>
    <t>POLIDORA DE PISO (POLITRIZ), PESO DE 100KG, DIÂMETRO 450 MM, MOTOR ELÉTRICO, POTÊNCIA 4 HP - CHP DIURNO. AF_05/2023</t>
  </si>
  <si>
    <t>95282</t>
  </si>
  <si>
    <t>DESEMPENADEIRA DE CONCRETO, PESO DE 78 KG, 4 PÁS, MOTOR A GASOLINA, POTÊNCIA 5,5 HP - CHP DIURNO. AF_05/2023</t>
  </si>
  <si>
    <t>9,21</t>
  </si>
  <si>
    <t>95620</t>
  </si>
  <si>
    <t>95631</t>
  </si>
  <si>
    <t>95702</t>
  </si>
  <si>
    <t>95708</t>
  </si>
  <si>
    <t>95714</t>
  </si>
  <si>
    <t>262,88</t>
  </si>
  <si>
    <t>95720</t>
  </si>
  <si>
    <t>95872</t>
  </si>
  <si>
    <t>96013</t>
  </si>
  <si>
    <t>96020</t>
  </si>
  <si>
    <t>96028</t>
  </si>
  <si>
    <t>96035</t>
  </si>
  <si>
    <t>96157</t>
  </si>
  <si>
    <t>96158</t>
  </si>
  <si>
    <t>96245</t>
  </si>
  <si>
    <t>96463</t>
  </si>
  <si>
    <t>98764</t>
  </si>
  <si>
    <t>99833</t>
  </si>
  <si>
    <t>LAVADORA DE ALTA PRESSAO (LAVA-JATO) PARA AGUA FRIA, PRESSAO DE OPERACAO ENTRE 1400 E 1900 LIB/POL2, VAZAO MAXIMA ENTRE 400 E 700 L/H - CHP DIURNO. AF_05/2023</t>
  </si>
  <si>
    <t>100641</t>
  </si>
  <si>
    <t>100647</t>
  </si>
  <si>
    <t>102275</t>
  </si>
  <si>
    <t>104091</t>
  </si>
  <si>
    <t>104097</t>
  </si>
  <si>
    <t>1,06</t>
  </si>
  <si>
    <t>5632</t>
  </si>
  <si>
    <t>5679</t>
  </si>
  <si>
    <t>5681</t>
  </si>
  <si>
    <t>5685</t>
  </si>
  <si>
    <t>5690</t>
  </si>
  <si>
    <t>4,52</t>
  </si>
  <si>
    <t>5806</t>
  </si>
  <si>
    <t>0,37</t>
  </si>
  <si>
    <t>5826</t>
  </si>
  <si>
    <t>5829</t>
  </si>
  <si>
    <t>5837</t>
  </si>
  <si>
    <t>5841</t>
  </si>
  <si>
    <t>5845</t>
  </si>
  <si>
    <t>56,80</t>
  </si>
  <si>
    <t>5849</t>
  </si>
  <si>
    <t>5853</t>
  </si>
  <si>
    <t>5857</t>
  </si>
  <si>
    <t>5865</t>
  </si>
  <si>
    <t>5869</t>
  </si>
  <si>
    <t>75,14</t>
  </si>
  <si>
    <t>5877</t>
  </si>
  <si>
    <t>5881</t>
  </si>
  <si>
    <t>5884</t>
  </si>
  <si>
    <t>49,97</t>
  </si>
  <si>
    <t>5892</t>
  </si>
  <si>
    <t>5896</t>
  </si>
  <si>
    <t>5903</t>
  </si>
  <si>
    <t>5911</t>
  </si>
  <si>
    <t>23,01</t>
  </si>
  <si>
    <t>5923</t>
  </si>
  <si>
    <t>5930</t>
  </si>
  <si>
    <t>5934</t>
  </si>
  <si>
    <t>5942</t>
  </si>
  <si>
    <t>91,13</t>
  </si>
  <si>
    <t>5946</t>
  </si>
  <si>
    <t>5952</t>
  </si>
  <si>
    <t>5954</t>
  </si>
  <si>
    <t>5961</t>
  </si>
  <si>
    <t>6260</t>
  </si>
  <si>
    <t>56,07</t>
  </si>
  <si>
    <t>6880</t>
  </si>
  <si>
    <t>7031</t>
  </si>
  <si>
    <t>TANQUE DE ASFALTO ESTACIONÁRIO COM SERPENTINA, CAPACIDADE 30.000 L - CHI DIURNO. AF_05/2023</t>
  </si>
  <si>
    <t>7043</t>
  </si>
  <si>
    <t>7050</t>
  </si>
  <si>
    <t>67827</t>
  </si>
  <si>
    <t>73395</t>
  </si>
  <si>
    <t>83766</t>
  </si>
  <si>
    <t>84013</t>
  </si>
  <si>
    <t>87446</t>
  </si>
  <si>
    <t>BETONEIRA CAPACIDADE NOMINAL 400 L, CAPACIDADE DE MISTURA 310 L, MOTOR A DIESEL POTÊNCIA 5,0 HP, SEM CARREGADOR - CHI DIURNO. AF_05/2023</t>
  </si>
  <si>
    <t>0,60</t>
  </si>
  <si>
    <t>88392</t>
  </si>
  <si>
    <t>MISTURADOR DE ARGAMASSA, EIXO HORIZONTAL, CAPACIDADE DE MISTURA 300 KG, MOTOR ELÉTRICO POTÊNCIA 5 CV - CHI DIURNO. AF_05/2023</t>
  </si>
  <si>
    <t>88398</t>
  </si>
  <si>
    <t>MISTURADOR DE ARGAMASSA, EIXO HORIZONTAL, CAPACIDADE DE MISTURA 600 KG, MOTOR ELÉTRICO POTÊNCIA 7,5 CV - CHI DIURNO. AF_05/2023</t>
  </si>
  <si>
    <t>88404</t>
  </si>
  <si>
    <t>MISTURADOR DE ARGAMASSA, EIXO HORIZONTAL, CAPACIDADE DE MISTURA 160 KG, MOTOR ELÉTRICO POTÊNCIA 3 CV - CHI DIURNO. AF_05/2023</t>
  </si>
  <si>
    <t>1,11</t>
  </si>
  <si>
    <t>88430</t>
  </si>
  <si>
    <t>88438</t>
  </si>
  <si>
    <t>88831</t>
  </si>
  <si>
    <t>BETONEIRA CAPACIDADE NOMINAL DE 400 L, CAPACIDADE DE MISTURA 280 L, MOTOR ELÉTRICO TRIFÁSICO POTÊNCIA DE 2 CV, SEM CARREGADOR - CHI DIURNO. AF_05/2023</t>
  </si>
  <si>
    <t>0,43</t>
  </si>
  <si>
    <t>88844</t>
  </si>
  <si>
    <t>75,78</t>
  </si>
  <si>
    <t>88908</t>
  </si>
  <si>
    <t>89022</t>
  </si>
  <si>
    <t>0,53</t>
  </si>
  <si>
    <t>89027</t>
  </si>
  <si>
    <t>TANQUE DE ASFALTO ESTACIONÁRIO COM MAÇARICO, CAPACIDADE 20.000 L - CHI DIURNO. AF_05/2023</t>
  </si>
  <si>
    <t>89031</t>
  </si>
  <si>
    <t>89036</t>
  </si>
  <si>
    <t>89218</t>
  </si>
  <si>
    <t>89226</t>
  </si>
  <si>
    <t>BETONEIRA CAPACIDADE NOMINAL DE 600 L, CAPACIDADE DE MISTURA 360 L, MOTOR ELÉTRICO TRIFÁSICO POTÊNCIA DE 4 CV, SEM CARREGADOR - CHI DIURNO. AF_05/2023</t>
  </si>
  <si>
    <t>89235</t>
  </si>
  <si>
    <t>89243</t>
  </si>
  <si>
    <t>89251</t>
  </si>
  <si>
    <t>89258</t>
  </si>
  <si>
    <t>89273</t>
  </si>
  <si>
    <t>89279</t>
  </si>
  <si>
    <t>BETONEIRA CAPACIDADE NOMINAL DE 600 L, CAPACIDADE DE MISTURA 440 L, MOTOR A DIESEL POTÊNCIA 10 HP, COM CARREGADOR - CHI DIURNO. AF_05/2023</t>
  </si>
  <si>
    <t>89877</t>
  </si>
  <si>
    <t>89884</t>
  </si>
  <si>
    <t>90587</t>
  </si>
  <si>
    <t>90626</t>
  </si>
  <si>
    <t>90632</t>
  </si>
  <si>
    <t>90638</t>
  </si>
  <si>
    <t>90644</t>
  </si>
  <si>
    <t>8,77</t>
  </si>
  <si>
    <t>90651</t>
  </si>
  <si>
    <t>90657</t>
  </si>
  <si>
    <t>5,71</t>
  </si>
  <si>
    <t>90663</t>
  </si>
  <si>
    <t>90669</t>
  </si>
  <si>
    <t>PROJETOR PNEUMÁTICO DE ARGAMASSA PARA CHAPISCO E REBOCO COM RECIPIENTE ACOPLADO, TIPO CANEQUINHA, COM COMPRESSOR DE AR REBOCÁVEL VAZÃO 89 PCM E MOTOR DIESEL DE 20 CV - CHI DIURNO. AF_05/2023</t>
  </si>
  <si>
    <t>8,46</t>
  </si>
  <si>
    <t>90675</t>
  </si>
  <si>
    <t>90681</t>
  </si>
  <si>
    <t>90687</t>
  </si>
  <si>
    <t>MANIPULADOR TELESCÓPICO, POTÊNCIA DE 85 HP, CAPACIDADE DE CARGA DE 3.500 KG, ALTURA MÁXIMA DE ELEVAÇÃO DE 12,3 M - CHI DIURNO. AF_05/2023</t>
  </si>
  <si>
    <t>72,31</t>
  </si>
  <si>
    <t>90693</t>
  </si>
  <si>
    <t>90965</t>
  </si>
  <si>
    <t>90973</t>
  </si>
  <si>
    <t>8,43</t>
  </si>
  <si>
    <t>90982</t>
  </si>
  <si>
    <t>21,43</t>
  </si>
  <si>
    <t>91001</t>
  </si>
  <si>
    <t>91032</t>
  </si>
  <si>
    <t>91278</t>
  </si>
  <si>
    <t>91285</t>
  </si>
  <si>
    <t>91387</t>
  </si>
  <si>
    <t>91395</t>
  </si>
  <si>
    <t>91486</t>
  </si>
  <si>
    <t>ESPARGIDOR DE ASFALTO PRESSURIZADO, TANQUE 6 M3 COM ISOLAÇÃO TÉRMICA, AQUECIDO COM 2 MAÇARICOS, COM BARRA ESPARGIDORA 3,60 M, MONTADO SOBRE CAMINHÃO  TOCO, PBT 14.300 KG, POTÊNCIA 185 CV - CHI DIURNO. AF_05/2023</t>
  </si>
  <si>
    <t>64,26</t>
  </si>
  <si>
    <t>91534</t>
  </si>
  <si>
    <t>30,42</t>
  </si>
  <si>
    <t>91635</t>
  </si>
  <si>
    <t>91646</t>
  </si>
  <si>
    <t>91693</t>
  </si>
  <si>
    <t>92044</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</si>
  <si>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</si>
  <si>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</si>
  <si>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</si>
  <si>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92113</t>
  </si>
  <si>
    <t>PENEIRA ROTATIVA COM MOTOR ELÉTRICO TRIFÁSICO DE 2 CV, CILINDRO DE 1 M X 0,60 M, COM FUROS DE 3,17 MM - CHI DIURNO. AF_05/2023</t>
  </si>
  <si>
    <t>92119</t>
  </si>
  <si>
    <t>DOSADOR DE AREIA, CAPACIDADE DE 26 LITROS - CHI DIURNO. AF_05/2023</t>
  </si>
  <si>
    <t>92139</t>
  </si>
  <si>
    <t>92146</t>
  </si>
  <si>
    <t>92243</t>
  </si>
  <si>
    <t>92717</t>
  </si>
  <si>
    <t>APARELHO PARA CORTE E SOLDA OXI-ACETILENO SOBRE RODAS, INCLUSIVE CILINDROS E MAÇARICOS - CHI DIURNO. AF_05/2023</t>
  </si>
  <si>
    <t>92961</t>
  </si>
  <si>
    <t>92967</t>
  </si>
  <si>
    <t>93225</t>
  </si>
  <si>
    <t>93234</t>
  </si>
  <si>
    <t>93244</t>
  </si>
  <si>
    <t>67,69</t>
  </si>
  <si>
    <t>93274</t>
  </si>
  <si>
    <t>GRUA ASCENSIONAL, LANÇA DE 30 M, CAPACIDADE DE 1,0 T A 30 M, ALTURA ATÉ 39 M - CHI DIURNO. AF_05/2023</t>
  </si>
  <si>
    <t>93282</t>
  </si>
  <si>
    <t>93288</t>
  </si>
  <si>
    <t>93403</t>
  </si>
  <si>
    <t>93409</t>
  </si>
  <si>
    <t>93416</t>
  </si>
  <si>
    <t>0,38</t>
  </si>
  <si>
    <t>93422</t>
  </si>
  <si>
    <t>93428</t>
  </si>
  <si>
    <t>93434</t>
  </si>
  <si>
    <t>USINA DE MISTURA ASFÁLTICA À QUENTE, TIPO CONTRA FLUXO, PROD 40 A 80 TON/HORA - CHI DIURNO. AF_05/2023</t>
  </si>
  <si>
    <t>93440</t>
  </si>
  <si>
    <t>USINA DE ASFALTO À FRIO, CAPACIDADE DE 40 A 60 TON/HORA, ELÉTRICA POTÊNCIA 30 CV - CHI DIURNO. AF_05/2023</t>
  </si>
  <si>
    <t>95122</t>
  </si>
  <si>
    <t>95128</t>
  </si>
  <si>
    <t>95140</t>
  </si>
  <si>
    <t>0,04</t>
  </si>
  <si>
    <t>95213</t>
  </si>
  <si>
    <t>GRUA ASCENCIONAL, LANÇA DE 42 M, CAPACIDADE DE 1,5 T A 30 M, ALTURA ATÉ 39 M - CHI DIURNO. AF_05/2023</t>
  </si>
  <si>
    <t>95259</t>
  </si>
  <si>
    <t>27,02</t>
  </si>
  <si>
    <t>95265</t>
  </si>
  <si>
    <t>95271</t>
  </si>
  <si>
    <t>95277</t>
  </si>
  <si>
    <t>POLIDORA DE PISO (POLITRIZ), PESO DE 100KG, DIÂMETRO 450 MM, MOTOR ELÉTRICO, POTÊNCIA 4 HP - CHI DIURNO. AF_05/2023</t>
  </si>
  <si>
    <t>0,50</t>
  </si>
  <si>
    <t>95283</t>
  </si>
  <si>
    <t>DESEMPENADEIRA DE CONCRETO, PESO DE 78 KG, 4 PÁS, MOTOR A GASOLINA, POTÊNCIA 5,5 HP - CHI DIURNO. AF_05/2023</t>
  </si>
  <si>
    <t>95621</t>
  </si>
  <si>
    <t>95632</t>
  </si>
  <si>
    <t>95703</t>
  </si>
  <si>
    <t>95709</t>
  </si>
  <si>
    <t>95715</t>
  </si>
  <si>
    <t>95721</t>
  </si>
  <si>
    <t>95873</t>
  </si>
  <si>
    <t>11,34</t>
  </si>
  <si>
    <t>96014</t>
  </si>
  <si>
    <t>96021</t>
  </si>
  <si>
    <t>96029</t>
  </si>
  <si>
    <t>96036</t>
  </si>
  <si>
    <t>96155</t>
  </si>
  <si>
    <t>96156</t>
  </si>
  <si>
    <t>96159</t>
  </si>
  <si>
    <t>96,59</t>
  </si>
  <si>
    <t>96246</t>
  </si>
  <si>
    <t>96464</t>
  </si>
  <si>
    <t>98765</t>
  </si>
  <si>
    <t>99834</t>
  </si>
  <si>
    <t>LAVADORA DE ALTA PRESSAO (LAVA-JATO) PARA AGUA FRIA, PRESSAO DE OPERACAO ENTRE 1400 E 1900 LIB/POL2, VAZAO MAXIMA ENTRE 400 E 700 L/H - CHI DIURNO. AF_05/2023</t>
  </si>
  <si>
    <t>100642</t>
  </si>
  <si>
    <t>100648</t>
  </si>
  <si>
    <t>102274</t>
  </si>
  <si>
    <t>26,15</t>
  </si>
  <si>
    <t>104092</t>
  </si>
  <si>
    <t>104098</t>
  </si>
  <si>
    <t>0,09</t>
  </si>
  <si>
    <t>5089</t>
  </si>
  <si>
    <t>5627</t>
  </si>
  <si>
    <t>5628</t>
  </si>
  <si>
    <t>5629</t>
  </si>
  <si>
    <t>5630</t>
  </si>
  <si>
    <t>5658</t>
  </si>
  <si>
    <t>5664</t>
  </si>
  <si>
    <t>5667</t>
  </si>
  <si>
    <t>31,30</t>
  </si>
  <si>
    <t>5668</t>
  </si>
  <si>
    <t>5674</t>
  </si>
  <si>
    <t>5692</t>
  </si>
  <si>
    <t>5693</t>
  </si>
  <si>
    <t>5695</t>
  </si>
  <si>
    <t>5703</t>
  </si>
  <si>
    <t>22,13</t>
  </si>
  <si>
    <t>5705</t>
  </si>
  <si>
    <t>5707</t>
  </si>
  <si>
    <t>5710</t>
  </si>
  <si>
    <t>5711</t>
  </si>
  <si>
    <t>5714</t>
  </si>
  <si>
    <t>5715</t>
  </si>
  <si>
    <t>5718</t>
  </si>
  <si>
    <t>5721</t>
  </si>
  <si>
    <t>5722</t>
  </si>
  <si>
    <t>5724</t>
  </si>
  <si>
    <t>53,18</t>
  </si>
  <si>
    <t>5727</t>
  </si>
  <si>
    <t>11,88</t>
  </si>
  <si>
    <t>5729</t>
  </si>
  <si>
    <t>48,33</t>
  </si>
  <si>
    <t>5730</t>
  </si>
  <si>
    <t>5735</t>
  </si>
  <si>
    <t>5736</t>
  </si>
  <si>
    <t>5738</t>
  </si>
  <si>
    <t>5739</t>
  </si>
  <si>
    <t>5741</t>
  </si>
  <si>
    <t>5742</t>
  </si>
  <si>
    <t>5747</t>
  </si>
  <si>
    <t>5751</t>
  </si>
  <si>
    <t>31,26</t>
  </si>
  <si>
    <t>5754</t>
  </si>
  <si>
    <t>34,32</t>
  </si>
  <si>
    <t>5763</t>
  </si>
  <si>
    <t>49,00</t>
  </si>
  <si>
    <t>5765</t>
  </si>
  <si>
    <t>5766</t>
  </si>
  <si>
    <t>5779</t>
  </si>
  <si>
    <t>78,47</t>
  </si>
  <si>
    <t>5787</t>
  </si>
  <si>
    <t>5797</t>
  </si>
  <si>
    <t>6,22</t>
  </si>
  <si>
    <t>5800</t>
  </si>
  <si>
    <t>0,47</t>
  </si>
  <si>
    <t>7032</t>
  </si>
  <si>
    <t>TANQUE DE ASFALTO ESTACIONÁRIO COM SERPENTINA, CAPACIDADE 30.000 L - DEPRECIAÇÃO. AF_05/2023</t>
  </si>
  <si>
    <t>4,28</t>
  </si>
  <si>
    <t>7033</t>
  </si>
  <si>
    <t>TANQUE DE ASFALTO ESTACIONÁRIO COM SERPENTINA, CAPACIDADE 30.000 L - JUROS. AF_05/2023</t>
  </si>
  <si>
    <t>7034</t>
  </si>
  <si>
    <t>TANQUE DE ASFALTO ESTACIONÁRIO COM SERPENTINA, CAPACIDADE 30.000 L - MANUTENÇÃO. AF_05/2023</t>
  </si>
  <si>
    <t>7035</t>
  </si>
  <si>
    <t>TANQUE DE ASFALTO ESTACIONÁRIO COM SERPENTINA, CAPACIDADE 30.000 L - MATERIAIS NA OPERAÇÃO. AF_05/2023</t>
  </si>
  <si>
    <t>258,45</t>
  </si>
  <si>
    <t>7038</t>
  </si>
  <si>
    <t>7039</t>
  </si>
  <si>
    <t>7040</t>
  </si>
  <si>
    <t>7044</t>
  </si>
  <si>
    <t>7045</t>
  </si>
  <si>
    <t>7046</t>
  </si>
  <si>
    <t>7047</t>
  </si>
  <si>
    <t>22,89</t>
  </si>
  <si>
    <t>7051</t>
  </si>
  <si>
    <t>7052</t>
  </si>
  <si>
    <t>7053</t>
  </si>
  <si>
    <t>7054</t>
  </si>
  <si>
    <t>7058</t>
  </si>
  <si>
    <t>22,03</t>
  </si>
  <si>
    <t>7059</t>
  </si>
  <si>
    <t>7060</t>
  </si>
  <si>
    <t>7061</t>
  </si>
  <si>
    <t>7063</t>
  </si>
  <si>
    <t>7064</t>
  </si>
  <si>
    <t>7065</t>
  </si>
  <si>
    <t>7066</t>
  </si>
  <si>
    <t>53786</t>
  </si>
  <si>
    <t>53788</t>
  </si>
  <si>
    <t>53792</t>
  </si>
  <si>
    <t>53794</t>
  </si>
  <si>
    <t>35,62</t>
  </si>
  <si>
    <t>53797</t>
  </si>
  <si>
    <t>53804</t>
  </si>
  <si>
    <t>5,12</t>
  </si>
  <si>
    <t>53806</t>
  </si>
  <si>
    <t>53810</t>
  </si>
  <si>
    <t>53814</t>
  </si>
  <si>
    <t>53817</t>
  </si>
  <si>
    <t>62,95</t>
  </si>
  <si>
    <t>53818</t>
  </si>
  <si>
    <t>9,49</t>
  </si>
  <si>
    <t>53827</t>
  </si>
  <si>
    <t>53829</t>
  </si>
  <si>
    <t>53831</t>
  </si>
  <si>
    <t>193,92</t>
  </si>
  <si>
    <t>53840</t>
  </si>
  <si>
    <t>53841</t>
  </si>
  <si>
    <t>1,93</t>
  </si>
  <si>
    <t>53849</t>
  </si>
  <si>
    <t>84,35</t>
  </si>
  <si>
    <t>53857</t>
  </si>
  <si>
    <t>53858</t>
  </si>
  <si>
    <t>53861</t>
  </si>
  <si>
    <t>53863</t>
  </si>
  <si>
    <t>1,97</t>
  </si>
  <si>
    <t>53865</t>
  </si>
  <si>
    <t>53866</t>
  </si>
  <si>
    <t>53882</t>
  </si>
  <si>
    <t>35,03</t>
  </si>
  <si>
    <t>55263</t>
  </si>
  <si>
    <t>73303</t>
  </si>
  <si>
    <t>73307</t>
  </si>
  <si>
    <t>73309</t>
  </si>
  <si>
    <t>32,70</t>
  </si>
  <si>
    <t>73311</t>
  </si>
  <si>
    <t>73313</t>
  </si>
  <si>
    <t>73315</t>
  </si>
  <si>
    <t>73335</t>
  </si>
  <si>
    <t>73340</t>
  </si>
  <si>
    <t>83361</t>
  </si>
  <si>
    <t>83761</t>
  </si>
  <si>
    <t>83762</t>
  </si>
  <si>
    <t>83763</t>
  </si>
  <si>
    <t>50,59</t>
  </si>
  <si>
    <t>83764</t>
  </si>
  <si>
    <t>2,76</t>
  </si>
  <si>
    <t>87026</t>
  </si>
  <si>
    <t>87441</t>
  </si>
  <si>
    <t>BETONEIRA CAPACIDADE NOMINAL 400 L, CAPACIDADE DE MISTURA 310 L, MOTOR A DIESEL POTÊNCIA 5,0 CV, SEM CARREGADOR - DEPRECIAÇÃO. AF_05/2023</t>
  </si>
  <si>
    <t>0,48</t>
  </si>
  <si>
    <t>87442</t>
  </si>
  <si>
    <t>BETONEIRA CAPACIDADE NOMINAL 400 L, CAPACIDADE DE MISTURA 310 L, MOTOR A DIESEL POTÊNCIA 5,0 CV, SEM CARREGADOR - JUROS. AF_05/2023</t>
  </si>
  <si>
    <t>0,12</t>
  </si>
  <si>
    <t>87443</t>
  </si>
  <si>
    <t>BETONEIRA CAPACIDADE NOMINAL 400 L, CAPACIDADE DE MISTURA 310 L, MOTOR A DIESEL POTÊNCIA 5,0 CV, SEM CARREGADOR - MANUTENÇÃO. AF_05/2023</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</si>
  <si>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</si>
  <si>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</si>
  <si>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</si>
  <si>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</si>
  <si>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0,94</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</si>
  <si>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</si>
  <si>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</si>
  <si>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</si>
  <si>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</si>
  <si>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</si>
  <si>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</si>
  <si>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</si>
  <si>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</si>
  <si>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</si>
  <si>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</si>
  <si>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88396</t>
  </si>
  <si>
    <t>MISTURADOR DE ARGAMASSA, EIXO HORIZONTAL, CAPACIDADE DE MISTURA 600 KG, MOTOR ELÉTRICO POTÊNCIA 7,5 CV - MANUTENÇÃO. AF_05/2023</t>
  </si>
  <si>
    <t>88397</t>
  </si>
  <si>
    <t>MISTURADOR DE ARGAMASSA, EIXO HORIZONTAL, CAPACIDADE DE MISTURA 600 KG, MOTOR ELÉTRICO POTÊNCIA 7,5 CV - MATERIAIS NA OPERAÇÃO. AF_05/2023</t>
  </si>
  <si>
    <t>88400</t>
  </si>
  <si>
    <t>MISTURADOR DE ARGAMASSA, EIXO HORIZONTAL, CAPACIDADE DE MISTURA 160 KG, MOTOR ELÉTRICO POTÊNCIA 3 CV - DEPRECIAÇÃO. AF_05/2023</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</si>
  <si>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</si>
  <si>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</si>
  <si>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</si>
  <si>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</si>
  <si>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88403</t>
  </si>
  <si>
    <t>MISTURADOR DE ARGAMASSA, EIXO HORIZONTAL, CAPACIDADE DE MISTURA 160 KG, MOTOR ELÉTRICO POTÊNCIA 3 CV - MATERIAIS NA OPERAÇÃO. AF_05/2023</t>
  </si>
  <si>
    <t>88419</t>
  </si>
  <si>
    <t>88422</t>
  </si>
  <si>
    <t>88425</t>
  </si>
  <si>
    <t>88427</t>
  </si>
  <si>
    <t>88434</t>
  </si>
  <si>
    <t>8,23</t>
  </si>
  <si>
    <t>88435</t>
  </si>
  <si>
    <t>88436</t>
  </si>
  <si>
    <t>88437</t>
  </si>
  <si>
    <t>88569</t>
  </si>
  <si>
    <t>88570</t>
  </si>
  <si>
    <t>1,28</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</si>
  <si>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</si>
  <si>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</si>
  <si>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</si>
  <si>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</si>
  <si>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</si>
  <si>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</si>
  <si>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</si>
  <si>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</si>
  <si>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1,16</t>
  </si>
  <si>
    <t>88832</t>
  </si>
  <si>
    <t>88834</t>
  </si>
  <si>
    <t>88835</t>
  </si>
  <si>
    <t>88836</t>
  </si>
  <si>
    <t>88839</t>
  </si>
  <si>
    <t>88840</t>
  </si>
  <si>
    <t>13,71</t>
  </si>
  <si>
    <t>88841</t>
  </si>
  <si>
    <t>88842</t>
  </si>
  <si>
    <t>88847</t>
  </si>
  <si>
    <t>88848</t>
  </si>
  <si>
    <t>88853</t>
  </si>
  <si>
    <t>88854</t>
  </si>
  <si>
    <t>88855</t>
  </si>
  <si>
    <t>3,55</t>
  </si>
  <si>
    <t>88856</t>
  </si>
  <si>
    <t>88857</t>
  </si>
  <si>
    <t>88858</t>
  </si>
  <si>
    <t>7,44</t>
  </si>
  <si>
    <t>88859</t>
  </si>
  <si>
    <t>88860</t>
  </si>
  <si>
    <t>88900</t>
  </si>
  <si>
    <t>52,17</t>
  </si>
  <si>
    <t>88902</t>
  </si>
  <si>
    <t>88903</t>
  </si>
  <si>
    <t>88904</t>
  </si>
  <si>
    <t>89009</t>
  </si>
  <si>
    <t>38,56</t>
  </si>
  <si>
    <t>89010</t>
  </si>
  <si>
    <t>89011</t>
  </si>
  <si>
    <t>89012</t>
  </si>
  <si>
    <t>7,17</t>
  </si>
  <si>
    <t>89013</t>
  </si>
  <si>
    <t>89014</t>
  </si>
  <si>
    <t>89015</t>
  </si>
  <si>
    <t>89016</t>
  </si>
  <si>
    <t>1,08</t>
  </si>
  <si>
    <t>89017</t>
  </si>
  <si>
    <t>89018</t>
  </si>
  <si>
    <t>89019</t>
  </si>
  <si>
    <t>89020</t>
  </si>
  <si>
    <t>89023</t>
  </si>
  <si>
    <t>TANQUE DE ASFALTO ESTACIONÁRIO COM MAÇARICO, CAPACIDADE 20.000 L - DEPRECIAÇÃO. AF_05/2023</t>
  </si>
  <si>
    <t>89024</t>
  </si>
  <si>
    <t>TANQUE DE ASFALTO ESTACIONÁRIO COM MAÇARICO, CAPACIDADE 20.000 L - JUROS. AF_05/2023</t>
  </si>
  <si>
    <t>89025</t>
  </si>
  <si>
    <t>TANQUE DE ASFALTO ESTACIONÁRIO COM MAÇARICO, CAPACIDADE 20.000 L - MANUTENÇÃO. AF_05/2023</t>
  </si>
  <si>
    <t>89026</t>
  </si>
  <si>
    <t>TANQUE DE ASFALTO ESTACIONÁRIO COM MAÇARICO, CAPACIDADE 20.000 L - MATERIAIS NA OPERAÇÃO. AF_05/2023</t>
  </si>
  <si>
    <t>89029</t>
  </si>
  <si>
    <t>89030</t>
  </si>
  <si>
    <t>89033</t>
  </si>
  <si>
    <t>89034</t>
  </si>
  <si>
    <t>89128</t>
  </si>
  <si>
    <t>89129</t>
  </si>
  <si>
    <t>89130</t>
  </si>
  <si>
    <t>62,89</t>
  </si>
  <si>
    <t>89131</t>
  </si>
  <si>
    <t>89210</t>
  </si>
  <si>
    <t>31,45</t>
  </si>
  <si>
    <t>89211</t>
  </si>
  <si>
    <t>89212</t>
  </si>
  <si>
    <t>89213</t>
  </si>
  <si>
    <t>89214</t>
  </si>
  <si>
    <t>89215</t>
  </si>
  <si>
    <t>89221</t>
  </si>
  <si>
    <t>BETONEIRA CAPACIDADE NOMINAL DE 600 L, CAPACIDADE DE MISTURA 360 L, MOTOR ELÉTRICO TRIFÁSICO POTÊNCIA DE 4 CV, SEM CARREGADOR - DEPRECIAÇÃO. AF_05/2023</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</si>
  <si>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</si>
  <si>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</si>
  <si>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</si>
  <si>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</si>
  <si>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</si>
  <si>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</si>
  <si>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89228</t>
  </si>
  <si>
    <t>89229</t>
  </si>
  <si>
    <t>89230</t>
  </si>
  <si>
    <t>89231</t>
  </si>
  <si>
    <t>89232</t>
  </si>
  <si>
    <t>89233</t>
  </si>
  <si>
    <t>89236</t>
  </si>
  <si>
    <t>89237</t>
  </si>
  <si>
    <t>89238</t>
  </si>
  <si>
    <t>89239</t>
  </si>
  <si>
    <t>89240</t>
  </si>
  <si>
    <t>89241</t>
  </si>
  <si>
    <t>89246</t>
  </si>
  <si>
    <t>89247</t>
  </si>
  <si>
    <t>89248</t>
  </si>
  <si>
    <t>89249</t>
  </si>
  <si>
    <t>89253</t>
  </si>
  <si>
    <t>89254</t>
  </si>
  <si>
    <t>89255</t>
  </si>
  <si>
    <t>89256</t>
  </si>
  <si>
    <t>89259</t>
  </si>
  <si>
    <t>25,80</t>
  </si>
  <si>
    <t>89260</t>
  </si>
  <si>
    <t>9,47</t>
  </si>
  <si>
    <t>89262</t>
  </si>
  <si>
    <t>89264</t>
  </si>
  <si>
    <t>89265</t>
  </si>
  <si>
    <t>89266</t>
  </si>
  <si>
    <t>89267</t>
  </si>
  <si>
    <t>89268</t>
  </si>
  <si>
    <t>17,27</t>
  </si>
  <si>
    <t>89269</t>
  </si>
  <si>
    <t>89270</t>
  </si>
  <si>
    <t>89271</t>
  </si>
  <si>
    <t>89274</t>
  </si>
  <si>
    <t>BETONEIRA CAPACIDADE NOMINAL DE 600 L, CAPACIDADE DE MISTURA 440 L, MOTOR A DIESEL POTÊNCIA 10 CV, COM CARREGADOR - DEPRECIAÇÃO. AF_05/2023</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</si>
  <si>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</si>
  <si>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</si>
  <si>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</si>
  <si>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</si>
  <si>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2,35</t>
  </si>
  <si>
    <t>89277</t>
  </si>
  <si>
    <t>BETONEIRA CAPACIDADE NOMINAL DE 600 L, CAPACIDADE DE MISTURA 440 L, MOTOR A DIESEL POTÊNCIA 10 CV, COM CARREGADOR - MATERIAIS NA OPERAÇÃO. AF_05/2023</t>
  </si>
  <si>
    <t>89280</t>
  </si>
  <si>
    <t>38,62</t>
  </si>
  <si>
    <t>89281</t>
  </si>
  <si>
    <t>89870</t>
  </si>
  <si>
    <t>89871</t>
  </si>
  <si>
    <t>13,69</t>
  </si>
  <si>
    <t>89872</t>
  </si>
  <si>
    <t>5,53</t>
  </si>
  <si>
    <t>89873</t>
  </si>
  <si>
    <t>89874</t>
  </si>
  <si>
    <t>89878</t>
  </si>
  <si>
    <t>89879</t>
  </si>
  <si>
    <t>14,44</t>
  </si>
  <si>
    <t>89880</t>
  </si>
  <si>
    <t>89881</t>
  </si>
  <si>
    <t>89882</t>
  </si>
  <si>
    <t>90582</t>
  </si>
  <si>
    <t>90583</t>
  </si>
  <si>
    <t>90584</t>
  </si>
  <si>
    <t>90585</t>
  </si>
  <si>
    <t>90621</t>
  </si>
  <si>
    <t>90622</t>
  </si>
  <si>
    <t>90623</t>
  </si>
  <si>
    <t>90624</t>
  </si>
  <si>
    <t>90627</t>
  </si>
  <si>
    <t>90628</t>
  </si>
  <si>
    <t>90629</t>
  </si>
  <si>
    <t>90630</t>
  </si>
  <si>
    <t>90633</t>
  </si>
  <si>
    <t>90634</t>
  </si>
  <si>
    <t>90635</t>
  </si>
  <si>
    <t>90636</t>
  </si>
  <si>
    <t>5,82</t>
  </si>
  <si>
    <t>90639</t>
  </si>
  <si>
    <t>90640</t>
  </si>
  <si>
    <t>90641</t>
  </si>
  <si>
    <t>7,79</t>
  </si>
  <si>
    <t>90642</t>
  </si>
  <si>
    <t>12,66</t>
  </si>
  <si>
    <t>90646</t>
  </si>
  <si>
    <t>90647</t>
  </si>
  <si>
    <t>90648</t>
  </si>
  <si>
    <t>90649</t>
  </si>
  <si>
    <t>90652</t>
  </si>
  <si>
    <t>90653</t>
  </si>
  <si>
    <t>90654</t>
  </si>
  <si>
    <t>90655</t>
  </si>
  <si>
    <t>5,94</t>
  </si>
  <si>
    <t>90658</t>
  </si>
  <si>
    <t>90659</t>
  </si>
  <si>
    <t>1,15</t>
  </si>
  <si>
    <t>90660</t>
  </si>
  <si>
    <t>90661</t>
  </si>
  <si>
    <t>90664</t>
  </si>
  <si>
    <t>PROJETOR PNEUMÁTICO DE ARGAMASSA PARA CHAPISCO E REBOCO COM RECIPIENTE ACOPLADO, TIPO CANEQUINHA, COM COMPRESSOR DE AR REBOCÁVEL VAZÃO 89 PCM E MOTOR DIESEL DE 20 CV - DEPRECIAÇÃO. AF_05/2023</t>
  </si>
  <si>
    <t>90665</t>
  </si>
  <si>
    <t>PROJETOR PNEUMÁTICO DE ARGAMASSA PARA CHAPISCO E REBOCO COM RECIPIENTE ACOPLADO, TIPO CANEQUINHA, COM COMPRESSOR DE AR REBOCÁVEL VAZÃO 89 PCM E MOTOR DIESEL DE 20 CV - JUROS. AF_05/2023</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</si>
  <si>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</si>
  <si>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</si>
  <si>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</si>
  <si>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</si>
  <si>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90670</t>
  </si>
  <si>
    <t>90671</t>
  </si>
  <si>
    <t>90672</t>
  </si>
  <si>
    <t>90673</t>
  </si>
  <si>
    <t>90676</t>
  </si>
  <si>
    <t>90677</t>
  </si>
  <si>
    <t>31,36</t>
  </si>
  <si>
    <t>90678</t>
  </si>
  <si>
    <t>90679</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</si>
  <si>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</si>
  <si>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</si>
  <si>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</si>
  <si>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</si>
  <si>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</si>
  <si>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</si>
  <si>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</si>
  <si>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</si>
  <si>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</si>
  <si>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</si>
  <si>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90688</t>
  </si>
  <si>
    <t>90689</t>
  </si>
  <si>
    <t>90690</t>
  </si>
  <si>
    <t>90691</t>
  </si>
  <si>
    <t>90957</t>
  </si>
  <si>
    <t>90958</t>
  </si>
  <si>
    <t>1,33</t>
  </si>
  <si>
    <t>90960</t>
  </si>
  <si>
    <t>90961</t>
  </si>
  <si>
    <t>90962</t>
  </si>
  <si>
    <t>90963</t>
  </si>
  <si>
    <t>15,07</t>
  </si>
  <si>
    <t>90968</t>
  </si>
  <si>
    <t>90969</t>
  </si>
  <si>
    <t>90970</t>
  </si>
  <si>
    <t>8,33</t>
  </si>
  <si>
    <t>90971</t>
  </si>
  <si>
    <t>90975</t>
  </si>
  <si>
    <t>90976</t>
  </si>
  <si>
    <t>90977</t>
  </si>
  <si>
    <t>90978</t>
  </si>
  <si>
    <t>90992</t>
  </si>
  <si>
    <t>90993</t>
  </si>
  <si>
    <t>90994</t>
  </si>
  <si>
    <t>90995</t>
  </si>
  <si>
    <t>91021</t>
  </si>
  <si>
    <t>91026</t>
  </si>
  <si>
    <t>91027</t>
  </si>
  <si>
    <t>91028</t>
  </si>
  <si>
    <t>91029</t>
  </si>
  <si>
    <t>91030</t>
  </si>
  <si>
    <t>91273</t>
  </si>
  <si>
    <t>91274</t>
  </si>
  <si>
    <t>91275</t>
  </si>
  <si>
    <t>91276</t>
  </si>
  <si>
    <t>91279</t>
  </si>
  <si>
    <t>91280</t>
  </si>
  <si>
    <t>0,16</t>
  </si>
  <si>
    <t>91281</t>
  </si>
  <si>
    <t>91282</t>
  </si>
  <si>
    <t>91354</t>
  </si>
  <si>
    <t>16,67</t>
  </si>
  <si>
    <t>91355</t>
  </si>
  <si>
    <t>91356</t>
  </si>
  <si>
    <t>91359</t>
  </si>
  <si>
    <t>91360</t>
  </si>
  <si>
    <t>91361</t>
  </si>
  <si>
    <t>3,08</t>
  </si>
  <si>
    <t>91367</t>
  </si>
  <si>
    <t>91368</t>
  </si>
  <si>
    <t>8,13</t>
  </si>
  <si>
    <t>91369</t>
  </si>
  <si>
    <t>91375</t>
  </si>
  <si>
    <t>91376</t>
  </si>
  <si>
    <t>7,52</t>
  </si>
  <si>
    <t>91377</t>
  </si>
  <si>
    <t>91380</t>
  </si>
  <si>
    <t>91381</t>
  </si>
  <si>
    <t>91382</t>
  </si>
  <si>
    <t>4,32</t>
  </si>
  <si>
    <t>91383</t>
  </si>
  <si>
    <t>91384</t>
  </si>
  <si>
    <t>91390</t>
  </si>
  <si>
    <t>18,36</t>
  </si>
  <si>
    <t>91391</t>
  </si>
  <si>
    <t>91392</t>
  </si>
  <si>
    <t>91396</t>
  </si>
  <si>
    <t>91397</t>
  </si>
  <si>
    <t>10,68</t>
  </si>
  <si>
    <t>91398</t>
  </si>
  <si>
    <t>91402</t>
  </si>
  <si>
    <t>91466</t>
  </si>
  <si>
    <t>91467</t>
  </si>
  <si>
    <t>91468</t>
  </si>
  <si>
    <t>ESPARGIDOR DE ASFALTO PRESSURIZADO, TANQUE 6 M3 COM ISOLAÇÃO TÉRMICA, AQUECIDO COM 2 MAÇARICOS, COM BARRA ESPARGIDORA 3,60 M, MONTADO SOBRE CAMINHÃO  TOCO, PBT 14.300 KG, POTÊNCIA 185 CV - DEPRECIAÇÃO. AF_05/2023</t>
  </si>
  <si>
    <t>21,96</t>
  </si>
  <si>
    <t>91469</t>
  </si>
  <si>
    <t>ESPARGIDOR DE ASFALTO PRESSURIZADO, TANQUE 6 M3 COM ISOLAÇÃO TÉRMICA, AQUECIDO COM 2 MAÇARICOS, COM BARRA ESPARGIDORA 3,60 M, MONTADO SOBRE CAMINHÃO  TOCO, PBT 14.300 KG, POTÊNCIA 185 CV - JUROS. AF_05/2023</t>
  </si>
  <si>
    <t>9,58</t>
  </si>
  <si>
    <t>91484</t>
  </si>
  <si>
    <t>ESPARGIDOR DE ASFALTO PRESSURIZADO, TANQUE 6 M3 COM ISOLAÇÃO TÉRMICA, AQUECIDO COM 2 MAÇARICOS, COM BARRA ESPARGIDORA 3,60 M, MONTADO SOBRE CAMINHÃO  TOCO, PBT 14.300 KG, POTÊNCIA 185 CV - IMPOSTOS E SEGUROS. AF_05/2023</t>
  </si>
  <si>
    <t>7,32</t>
  </si>
  <si>
    <t>91485</t>
  </si>
  <si>
    <t>ESPARGIDOR DE ASFALTO PRESSURIZADO, TANQUE 6 M3 COM ISOLAÇÃO TÉRMICA, AQUECIDO COM 2 MAÇARICOS, COM BARRA ESPARGIDORA 3,60 M, MONTADO SOBRE CAMINHÃO  TOCO, PBT 14.300 KG, POTÊNCIA 185 CV - MATERIAIS NA OPERAÇÃO. AF_05/2023</t>
  </si>
  <si>
    <t>164,43</t>
  </si>
  <si>
    <t>91529</t>
  </si>
  <si>
    <t>91530</t>
  </si>
  <si>
    <t>91531</t>
  </si>
  <si>
    <t>91532</t>
  </si>
  <si>
    <t>5,80</t>
  </si>
  <si>
    <t>91629</t>
  </si>
  <si>
    <t>91630</t>
  </si>
  <si>
    <t>91631</t>
  </si>
  <si>
    <t>91632</t>
  </si>
  <si>
    <t>91633</t>
  </si>
  <si>
    <t>91640</t>
  </si>
  <si>
    <t>91641</t>
  </si>
  <si>
    <t>91642</t>
  </si>
  <si>
    <t>91643</t>
  </si>
  <si>
    <t>70,99</t>
  </si>
  <si>
    <t>91644</t>
  </si>
  <si>
    <t>91688</t>
  </si>
  <si>
    <t>91689</t>
  </si>
  <si>
    <t>91690</t>
  </si>
  <si>
    <t>91691</t>
  </si>
  <si>
    <t>92040</t>
  </si>
  <si>
    <t>92041</t>
  </si>
  <si>
    <t>92042</t>
  </si>
  <si>
    <t>5,39</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</si>
  <si>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</si>
  <si>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</si>
  <si>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92102</t>
  </si>
  <si>
    <t>CAMINHÃO PARA EQUIPAMENTO DE LIMPEZA A SUCÇÃO COM CAMINHÃO TRUCADO DE PESO BRUTO TOTAL 23000 KG, CARGA ÚTIL MÁXIMA 15935 KG, DISTÂNCIA ENTRE EIXOS 4,80 M, POTÊNCIA 230 CV, INCLUSIVE LIMPADORA A SUCÇÃO, TANQUE 12000 L - JUROS. AF_05/2023</t>
  </si>
  <si>
    <t>12,64</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</si>
  <si>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</si>
  <si>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</si>
  <si>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</si>
  <si>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</si>
  <si>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</si>
  <si>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</si>
  <si>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</si>
  <si>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</si>
  <si>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</si>
  <si>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</si>
  <si>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</si>
  <si>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</si>
  <si>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</si>
  <si>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</si>
  <si>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</si>
  <si>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</si>
  <si>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</si>
  <si>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</si>
  <si>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</si>
  <si>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</si>
  <si>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0,19</t>
  </si>
  <si>
    <t>92133</t>
  </si>
  <si>
    <t>92134</t>
  </si>
  <si>
    <t>92135</t>
  </si>
  <si>
    <t>92136</t>
  </si>
  <si>
    <t>92137</t>
  </si>
  <si>
    <t>92140</t>
  </si>
  <si>
    <t>92141</t>
  </si>
  <si>
    <t>92142</t>
  </si>
  <si>
    <t>92143</t>
  </si>
  <si>
    <t>92144</t>
  </si>
  <si>
    <t>92237</t>
  </si>
  <si>
    <t>92238</t>
  </si>
  <si>
    <t>92239</t>
  </si>
  <si>
    <t>92240</t>
  </si>
  <si>
    <t>92241</t>
  </si>
  <si>
    <t>92712</t>
  </si>
  <si>
    <t>APARELHO PARA CORTE E SOLDA OXI-ACETILENO SOBRE RODAS, INCLUSIVE CILINDROS E MAÇARICOS - DEPRECIAÇÃO. AF_05/2023</t>
  </si>
  <si>
    <t>92713</t>
  </si>
  <si>
    <t>APARELHO PARA CORTE E SOLDA OXI-ACETILENO SOBRE RODAS, INCLUSIVE CILINDROS E MAÇARICOS - JUROS. AF_05/2023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</si>
  <si>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</si>
  <si>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</si>
  <si>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</si>
  <si>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</si>
  <si>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92956</t>
  </si>
  <si>
    <t>92957</t>
  </si>
  <si>
    <t>92958</t>
  </si>
  <si>
    <t>92959</t>
  </si>
  <si>
    <t>9,34</t>
  </si>
  <si>
    <t>92963</t>
  </si>
  <si>
    <t>92964</t>
  </si>
  <si>
    <t>92965</t>
  </si>
  <si>
    <t>93220</t>
  </si>
  <si>
    <t>93221</t>
  </si>
  <si>
    <t>93222</t>
  </si>
  <si>
    <t>93223</t>
  </si>
  <si>
    <t>93229</t>
  </si>
  <si>
    <t>93230</t>
  </si>
  <si>
    <t>93231</t>
  </si>
  <si>
    <t>93232</t>
  </si>
  <si>
    <t>93235</t>
  </si>
  <si>
    <t>93238</t>
  </si>
  <si>
    <t>93239</t>
  </si>
  <si>
    <t>93240</t>
  </si>
  <si>
    <t>93267</t>
  </si>
  <si>
    <t>GRUA ASCENCIONAL, LANÇA DE 30 M, CAPACIDADE DE 1,0 T A 30 M, ALTURA ATÉ 39 M   DEPRECIAÇÃO. AF_05/2023</t>
  </si>
  <si>
    <t>28,03</t>
  </si>
  <si>
    <t>93269</t>
  </si>
  <si>
    <t>GRUA ASCENCIONAL, LANÇA DE 30 M, CAPACIDADE DE 1,0 T A 30 M, ALTURA ATÉ 39 M   JUROS. AF_05/2023</t>
  </si>
  <si>
    <t>93270</t>
  </si>
  <si>
    <t>GRUA ASCENCIONAL, LANÇA DE 30 M, CAPACIDADE DE 1,0 T A 30 M, ALTURA ATÉ 39 M   MANUTENÇÃO. AF_05/2023</t>
  </si>
  <si>
    <t>93271</t>
  </si>
  <si>
    <t>GRUA ASCENCIONAL, LANÇA DE 30 M, CAPACIDADE DE 1,0 T A 30 M, ALTURA ATÉ 39 M   MATERIAIS NA OPERAÇÃO. AF_05/2023</t>
  </si>
  <si>
    <t>8,69</t>
  </si>
  <si>
    <t>93277</t>
  </si>
  <si>
    <t>93278</t>
  </si>
  <si>
    <t>93279</t>
  </si>
  <si>
    <t>93280</t>
  </si>
  <si>
    <t>93283</t>
  </si>
  <si>
    <t>93284</t>
  </si>
  <si>
    <t>93285</t>
  </si>
  <si>
    <t>93286</t>
  </si>
  <si>
    <t>93296</t>
  </si>
  <si>
    <t>13,43</t>
  </si>
  <si>
    <t>93397</t>
  </si>
  <si>
    <t>23,63</t>
  </si>
  <si>
    <t>93398</t>
  </si>
  <si>
    <t>93399</t>
  </si>
  <si>
    <t>93400</t>
  </si>
  <si>
    <t>93401</t>
  </si>
  <si>
    <t>93404</t>
  </si>
  <si>
    <t>6,87</t>
  </si>
  <si>
    <t>93405</t>
  </si>
  <si>
    <t>93406</t>
  </si>
  <si>
    <t>93407</t>
  </si>
  <si>
    <t>93411</t>
  </si>
  <si>
    <t>0,28</t>
  </si>
  <si>
    <t>93412</t>
  </si>
  <si>
    <t>93413</t>
  </si>
  <si>
    <t>93414</t>
  </si>
  <si>
    <t>93417</t>
  </si>
  <si>
    <t>93418</t>
  </si>
  <si>
    <t>93419</t>
  </si>
  <si>
    <t>93420</t>
  </si>
  <si>
    <t>93423</t>
  </si>
  <si>
    <t>93424</t>
  </si>
  <si>
    <t>93425</t>
  </si>
  <si>
    <t>4,68</t>
  </si>
  <si>
    <t>93426</t>
  </si>
  <si>
    <t>93429</t>
  </si>
  <si>
    <t>USINA DE MISTURA ASFÁLTICA À QUENTE, TIPO CONTRA FLUXO, PROD 40 A 80 TON/HORA - DEPRECIAÇÃO. AF_05/2023</t>
  </si>
  <si>
    <t>93430</t>
  </si>
  <si>
    <t>USINA DE MISTURA ASFÁLTICA À QUENTE, TIPO CONTRA FLUXO, PROD 40 A 80 TON/HORA - JUROS. AF_05/2023</t>
  </si>
  <si>
    <t>36,34</t>
  </si>
  <si>
    <t>93431</t>
  </si>
  <si>
    <t>USINA DE MISTURA ASFÁLTICA À QUENTE, TIPO CONTRA FLUXO, PROD 40 A 80 TON/HORA - MANUTENÇÃO. AF_05/2023</t>
  </si>
  <si>
    <t>93432</t>
  </si>
  <si>
    <t>USINA DE MISTURA ASFÁLTICA À QUENTE, TIPO CONTRA FLUXO, PROD 40 A 80 TON/HORA - MATERIAIS NA OPERAÇÃO. AF_05/2023</t>
  </si>
  <si>
    <t>93435</t>
  </si>
  <si>
    <t>USINA DE ASFALTO À FRIO, CAPACIDADE DE 40 A 60 TON/HORA, ELÉTRICA POTÊNCIA 30 CV - DEPRECIAÇÃO. AF_05/2023</t>
  </si>
  <si>
    <t>93436</t>
  </si>
  <si>
    <t>USINA DE ASFALTO À FRIO, CAPACIDADE DE 40 A 60 TON/HORA, ELÉTRICA POTÊNCIA 30 CV - JUROS. AF_05/2023</t>
  </si>
  <si>
    <t>93437</t>
  </si>
  <si>
    <t>USINA DE ASFALTO À FRIO, CAPACIDADE DE 40 A 60 TON/HORA, ELÉTRICA POTÊNCIA 30 CV - MANUTENÇÃO. AF_05/2023</t>
  </si>
  <si>
    <t>93438</t>
  </si>
  <si>
    <t>USINA DE ASFALTO À FRIO, CAPACIDADE DE 40 A 60 TON/HORA, ELÉTRICA POTÊNCIA 30 CV - MATERIAIS NA OPERAÇÃO. AF_05/2023</t>
  </si>
  <si>
    <t>95114</t>
  </si>
  <si>
    <t>95115</t>
  </si>
  <si>
    <t>0,36</t>
  </si>
  <si>
    <t>95116</t>
  </si>
  <si>
    <t>95117</t>
  </si>
  <si>
    <t>10,04</t>
  </si>
  <si>
    <t>95118</t>
  </si>
  <si>
    <t>95119</t>
  </si>
  <si>
    <t>95120</t>
  </si>
  <si>
    <t>59,28</t>
  </si>
  <si>
    <t>95123</t>
  </si>
  <si>
    <t>17,87</t>
  </si>
  <si>
    <t>95124</t>
  </si>
  <si>
    <t>95125</t>
  </si>
  <si>
    <t>95126</t>
  </si>
  <si>
    <t>95129</t>
  </si>
  <si>
    <t>47,90</t>
  </si>
  <si>
    <t>95130</t>
  </si>
  <si>
    <t>17,36</t>
  </si>
  <si>
    <t>95131</t>
  </si>
  <si>
    <t>56,38</t>
  </si>
  <si>
    <t>95132</t>
  </si>
  <si>
    <t>95136</t>
  </si>
  <si>
    <t>0,03</t>
  </si>
  <si>
    <t>95137</t>
  </si>
  <si>
    <t>95138</t>
  </si>
  <si>
    <t>0,02</t>
  </si>
  <si>
    <t>95208</t>
  </si>
  <si>
    <t>GRUA ASCENCIONAL, LANÇA DE 42 M, CAPACIDADE DE 1,5 T A 30 M, ALTURA ATÉ 39 M   DEPRECIAÇÃO. AF_05/2023</t>
  </si>
  <si>
    <t>95209</t>
  </si>
  <si>
    <t>GRUA ASCENCIONAL, LANCA DE 42 M, CAPACIDADE DE 1,5 T A 30 M, ALTURA ATE 39 M   JUROS. AF_05/2023</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</si>
  <si>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</si>
  <si>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</si>
  <si>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</si>
  <si>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</si>
  <si>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</si>
  <si>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</si>
  <si>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0,70</t>
  </si>
  <si>
    <t>95255</t>
  </si>
  <si>
    <t>95256</t>
  </si>
  <si>
    <t>95257</t>
  </si>
  <si>
    <t>95260</t>
  </si>
  <si>
    <t>95261</t>
  </si>
  <si>
    <t>95262</t>
  </si>
  <si>
    <t>95263</t>
  </si>
  <si>
    <t>95266</t>
  </si>
  <si>
    <t>0,44</t>
  </si>
  <si>
    <t>95267</t>
  </si>
  <si>
    <t>95268</t>
  </si>
  <si>
    <t>95269</t>
  </si>
  <si>
    <t>95272</t>
  </si>
  <si>
    <t>POLIDORA DE PISO (POLITRIZ), PESO DE 100KG, DIÂMETRO 450 MM, MOTOR ELÉTRICO, POTÊNCIA 4 HP - DEPRECIAÇÃO. AF_05/2023</t>
  </si>
  <si>
    <t>95273</t>
  </si>
  <si>
    <t>POLIDORA DE PISO (POLITRIZ), PESO DE 100KG, DIÂMETRO 450 MM, MOTOR ELÉTRICO, POTÊNCIA 4 HP - JUROS. AF_05/2023</t>
  </si>
  <si>
    <t>95274</t>
  </si>
  <si>
    <t>POLIDORA DE PISO (POLITRIZ), PESO DE 100KG, DIÂMETRO 450 MM, MOTOR ELÉTRICO, POTÊNCIA 4 HP - MANUTENÇÃO. AF_05/2023</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</si>
  <si>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</si>
  <si>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</si>
  <si>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</si>
  <si>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</si>
  <si>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</si>
  <si>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</si>
  <si>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</si>
  <si>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</si>
  <si>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</si>
  <si>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</si>
  <si>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8,09</t>
  </si>
  <si>
    <t>95617</t>
  </si>
  <si>
    <t>95618</t>
  </si>
  <si>
    <t>0,26</t>
  </si>
  <si>
    <t>95619</t>
  </si>
  <si>
    <t>95627</t>
  </si>
  <si>
    <t>95628</t>
  </si>
  <si>
    <t>12,62</t>
  </si>
  <si>
    <t>95629</t>
  </si>
  <si>
    <t>95630</t>
  </si>
  <si>
    <t>95698</t>
  </si>
  <si>
    <t>95699</t>
  </si>
  <si>
    <t>95700</t>
  </si>
  <si>
    <t>95701</t>
  </si>
  <si>
    <t>95704</t>
  </si>
  <si>
    <t>95705</t>
  </si>
  <si>
    <t>95706</t>
  </si>
  <si>
    <t>95707</t>
  </si>
  <si>
    <t>95710</t>
  </si>
  <si>
    <t>95711</t>
  </si>
  <si>
    <t>95712</t>
  </si>
  <si>
    <t>95713</t>
  </si>
  <si>
    <t>95716</t>
  </si>
  <si>
    <t>95717</t>
  </si>
  <si>
    <t>13,99</t>
  </si>
  <si>
    <t>95718</t>
  </si>
  <si>
    <t>95719</t>
  </si>
  <si>
    <t>95869</t>
  </si>
  <si>
    <t>95870</t>
  </si>
  <si>
    <t>7,49</t>
  </si>
  <si>
    <t>95871</t>
  </si>
  <si>
    <t>95874</t>
  </si>
  <si>
    <t>8,39</t>
  </si>
  <si>
    <t>96008</t>
  </si>
  <si>
    <t>24,26</t>
  </si>
  <si>
    <t>96009</t>
  </si>
  <si>
    <t>96011</t>
  </si>
  <si>
    <t>26,54</t>
  </si>
  <si>
    <t>96012</t>
  </si>
  <si>
    <t>96015</t>
  </si>
  <si>
    <t>96016</t>
  </si>
  <si>
    <t>96018</t>
  </si>
  <si>
    <t>26,30</t>
  </si>
  <si>
    <t>96019</t>
  </si>
  <si>
    <t>96023</t>
  </si>
  <si>
    <t>96024</t>
  </si>
  <si>
    <t>96026</t>
  </si>
  <si>
    <t>96027</t>
  </si>
  <si>
    <t>96030</t>
  </si>
  <si>
    <t>32,16</t>
  </si>
  <si>
    <t>96031</t>
  </si>
  <si>
    <t>96032</t>
  </si>
  <si>
    <t>96033</t>
  </si>
  <si>
    <t>54,78</t>
  </si>
  <si>
    <t>96034</t>
  </si>
  <si>
    <t>96053</t>
  </si>
  <si>
    <t>18,82</t>
  </si>
  <si>
    <t>96054</t>
  </si>
  <si>
    <t>31,46</t>
  </si>
  <si>
    <t>96055</t>
  </si>
  <si>
    <t>96056</t>
  </si>
  <si>
    <t>20,59</t>
  </si>
  <si>
    <t>96057</t>
  </si>
  <si>
    <t>96060</t>
  </si>
  <si>
    <t>6,13</t>
  </si>
  <si>
    <t>96061</t>
  </si>
  <si>
    <t>39,32</t>
  </si>
  <si>
    <t>96062</t>
  </si>
  <si>
    <t>96241</t>
  </si>
  <si>
    <t>27,20</t>
  </si>
  <si>
    <t>96242</t>
  </si>
  <si>
    <t>7,18</t>
  </si>
  <si>
    <t>96243</t>
  </si>
  <si>
    <t>96244</t>
  </si>
  <si>
    <t>96301</t>
  </si>
  <si>
    <t>96457</t>
  </si>
  <si>
    <t>96458</t>
  </si>
  <si>
    <t>96459</t>
  </si>
  <si>
    <t>96460</t>
  </si>
  <si>
    <t>98760</t>
  </si>
  <si>
    <t>98761</t>
  </si>
  <si>
    <t>98762</t>
  </si>
  <si>
    <t>98763</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</si>
  <si>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</si>
  <si>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</si>
  <si>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</si>
  <si>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</si>
  <si>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</si>
  <si>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</si>
  <si>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</si>
  <si>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</si>
  <si>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</si>
  <si>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100638</t>
  </si>
  <si>
    <t>100639</t>
  </si>
  <si>
    <t>100640</t>
  </si>
  <si>
    <t>100643</t>
  </si>
  <si>
    <t>100644</t>
  </si>
  <si>
    <t>100645</t>
  </si>
  <si>
    <t>100646</t>
  </si>
  <si>
    <t>102270</t>
  </si>
  <si>
    <t>0,69</t>
  </si>
  <si>
    <t>102271</t>
  </si>
  <si>
    <t>102272</t>
  </si>
  <si>
    <t>102273</t>
  </si>
  <si>
    <t>102809</t>
  </si>
  <si>
    <t>CALDEIRA A GÁS COM TERMOSTATO, CAPACIDADE 100 LITROS - MATERIAIS NA OPERAÇÃO. AF_05/2023</t>
  </si>
  <si>
    <t>16,76</t>
  </si>
  <si>
    <t>102815</t>
  </si>
  <si>
    <t>3,16</t>
  </si>
  <si>
    <t>102826</t>
  </si>
  <si>
    <t>CONJUNTO MACACO E BOMBA HIDRÁULICA PARA PROTENSAO DE CORDOALHAS, ESFORÇO MAXIMO DE 115 TONELADAS - MATERIAIS NA OPERAÇÃO. AF_05/2023</t>
  </si>
  <si>
    <t>102832</t>
  </si>
  <si>
    <t>CONJUNTO CILINDRO E BOMBA HIDRÁULICA PARA PROTENSÃO DE MONOBARRAS PARA TIRANTES, ESFORÇO MÁXIMO DE 30 TONELADAS  - MATERIAIS NA OPERAÇÃO. AF_05/2023</t>
  </si>
  <si>
    <t>7,90</t>
  </si>
  <si>
    <t>102843</t>
  </si>
  <si>
    <t>102849</t>
  </si>
  <si>
    <t>102855</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</si>
  <si>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</si>
  <si>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</si>
  <si>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</si>
  <si>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</si>
  <si>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0,63</t>
  </si>
  <si>
    <t>102873</t>
  </si>
  <si>
    <t>102879</t>
  </si>
  <si>
    <t>102885</t>
  </si>
  <si>
    <t>1,19</t>
  </si>
  <si>
    <t>102891</t>
  </si>
  <si>
    <t>102897</t>
  </si>
  <si>
    <t>102903</t>
  </si>
  <si>
    <t>TORRE, COMPOSTA POR GUINCHO MECÂNICO, GUINCHO MANUAL, CABOS DE AÇO, PITEIRA E SOQUETE  - MATERIAIS NA OPERAÇÃO. AF_05/2023</t>
  </si>
  <si>
    <t>102909</t>
  </si>
  <si>
    <t>UNIDADE DOSADORA AIRLESS TIPO HOT SPRAY - MATERIAIS NA OPERAÇÃO. AF_05/2023</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</si>
  <si>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</si>
  <si>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</si>
  <si>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</si>
  <si>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</si>
  <si>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</si>
  <si>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</si>
  <si>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</si>
  <si>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</si>
  <si>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</si>
  <si>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</si>
  <si>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</si>
  <si>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</si>
  <si>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102963</t>
  </si>
  <si>
    <t>102969</t>
  </si>
  <si>
    <t>COMPRESSOR DE AR, VAZAO DE 10 PCM, RESERVATORIO 100 L, PRESSAO DE TRABALHO ENTRE 6,9 E 9,7 BAR, POTENCIA 2 HP, TENSAO 110/220 V - MATERIAIS NA OPERAÇÃO. AF_05/2023</t>
  </si>
  <si>
    <t>102985</t>
  </si>
  <si>
    <t>103156</t>
  </si>
  <si>
    <t>MÁQUINA PARA SOLDA POR ELETROFUSÃO PARA TUBOS DE POLIETILENO DE ALTA DENSIDADE (PEAD) COM DIÂMETRO EXTERNO DE 20 A 800 MM, POTÊNCIA ENTRE 2750 E 3000 W - MATERIAIS NA OPERAÇÃO. AF_05/2023</t>
  </si>
  <si>
    <t>103162</t>
  </si>
  <si>
    <t>MÁQUINA PARA SOLDA POR ELETROFUSÃO PARA TUBOS DE POLIETILENO DE ALTA DENSIDADE (PEAD) COM DIÂMETRO EXTERNO DE 20 A 1600 MM, POTÊNCIA DE 3500 W - MATERIAIS NA OPERAÇÃO. AF_05/2023</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</si>
  <si>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</si>
  <si>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</si>
  <si>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</si>
  <si>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</si>
  <si>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8,04</t>
  </si>
  <si>
    <t>103180</t>
  </si>
  <si>
    <t>MÁQUINA PARA SOLDA POR TERMOFUSÃO PARA TUBOS DE POLIETILENO DE ALTA DENSIDADE (PEAD) COM DIÂMETRO EXTERNO DE 710 A 1200 MM, POTÊNCIA ENTRE 16000 E 29500 W - MATERIAIS NA OPERAÇÃO. AF_05/2023</t>
  </si>
  <si>
    <t>103223</t>
  </si>
  <si>
    <t>PERFURATRIZ PARA FURO DIRECIONAL HORIZONTAL (HDD) COM CAPACIDADE ATÉ 89 KN, POTÊNCIA 24,8 HP A 80 HP (INCLUSO FERRAMENTAS E LOCALIZADOR) - MATERIAIS NA OPERAÇÃO. AF_05/2023</t>
  </si>
  <si>
    <t>103229</t>
  </si>
  <si>
    <t>PERFURATRIZ PARA FURO DIRECIONAL HORIZONTAL (HDD) COM CAPACIDADE DE 90 KN A 200 KN, POTÊNCIA 100 HP A 160 HP (INCLUSO FERRAMENTAS E LOCALIZADOR) - MATERIAIS NA OPERAÇÃO. AF_05/2023</t>
  </si>
  <si>
    <t>103235</t>
  </si>
  <si>
    <t>PERFURATRIZ PARA FURO DIRECIONAL HORIZONTAL (HDD) COM CAPACIDADE DE 201 KN A 560 KN, POTÊNCIA 200 HP A 260 HP (INCLUSO FERRAMENTAS E LOCALIZADOR) - MATERIAIS NA OPERAÇÃO. AF_05/2023</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</si>
  <si>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</si>
  <si>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</si>
  <si>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</si>
  <si>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</si>
  <si>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10,95</t>
  </si>
  <si>
    <t>103666</t>
  </si>
  <si>
    <t>BATE ESTACA PARA INSTALAÇÃO DE DEFENSAS METÁLICAS (GUARD RAIL) FIXO, INCLUSIVE CAMINHÃO TOCO PBT 9.700 KG, POTÊNCIA DE 160 CV - MATERIAIS NA OPERAÇÃO. AF_05/2023</t>
  </si>
  <si>
    <t>103792</t>
  </si>
  <si>
    <t>103937</t>
  </si>
  <si>
    <t>103943</t>
  </si>
  <si>
    <t>104087</t>
  </si>
  <si>
    <t>104088</t>
  </si>
  <si>
    <t>104089</t>
  </si>
  <si>
    <t>104090</t>
  </si>
  <si>
    <t>104093</t>
  </si>
  <si>
    <t>104094</t>
  </si>
  <si>
    <t>104095</t>
  </si>
  <si>
    <t>104096</t>
  </si>
  <si>
    <t>104519</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</si>
  <si>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</si>
  <si>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</si>
  <si>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</si>
  <si>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</si>
  <si>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</si>
  <si>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</si>
  <si>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</si>
  <si>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</si>
  <si>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104709</t>
  </si>
  <si>
    <t>GUINDASTE HIDRÁULICO AUTOPROPELIDO, COM LANÇA TRELICADA 41 M, CAPACIDADE MÁXIMA DE ELEVAÇÃO 43 T, POTÊNCIA 230 KW, EQUIPADO COM CAÇAMBA DE ARRASTO (DRAGLINE) DE 0,76 M3 - MATERIAIS NA OPERAÇÃO. AF_06/2023</t>
  </si>
  <si>
    <t>104715</t>
  </si>
  <si>
    <t>ESCAVADEIRA HIDRÁULICA DE BRAÇO LONGO (LONGO ALCANCE) SOBRE ESTEIRAS, CAÇAMBA 0,52 M3, PESO OPERACIONAL 24 T, POTÊNCIA LÍQUIDA 155 HP  - MATERIAIS NA OPERAÇÃO. AF_06/2023</t>
  </si>
  <si>
    <t>92259</t>
  </si>
  <si>
    <t>92260</t>
  </si>
  <si>
    <t>92261</t>
  </si>
  <si>
    <t>92262</t>
  </si>
  <si>
    <t>92539</t>
  </si>
  <si>
    <t>92540</t>
  </si>
  <si>
    <t>92541</t>
  </si>
  <si>
    <t>92542</t>
  </si>
  <si>
    <t>92543</t>
  </si>
  <si>
    <t>31,27</t>
  </si>
  <si>
    <t>92544</t>
  </si>
  <si>
    <t>24,90</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</si>
  <si>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</si>
  <si>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</si>
  <si>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</si>
  <si>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</si>
  <si>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</si>
  <si>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</si>
  <si>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</si>
  <si>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</si>
  <si>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</si>
  <si>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</si>
  <si>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</si>
  <si>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</si>
  <si>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</si>
  <si>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</si>
  <si>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</si>
  <si>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</si>
  <si>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</si>
  <si>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</si>
  <si>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</si>
  <si>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</si>
  <si>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100379</t>
  </si>
  <si>
    <t>100380</t>
  </si>
  <si>
    <t>100381</t>
  </si>
  <si>
    <t>100383</t>
  </si>
  <si>
    <t>100384</t>
  </si>
  <si>
    <t>100385</t>
  </si>
  <si>
    <t>42,63</t>
  </si>
  <si>
    <t>100386</t>
  </si>
  <si>
    <t>100387</t>
  </si>
  <si>
    <t>100388</t>
  </si>
  <si>
    <t>22,57</t>
  </si>
  <si>
    <t>100389</t>
  </si>
  <si>
    <t>18,81</t>
  </si>
  <si>
    <t>100390</t>
  </si>
  <si>
    <t>100391</t>
  </si>
  <si>
    <t>100392</t>
  </si>
  <si>
    <t>100393</t>
  </si>
  <si>
    <t>100394</t>
  </si>
  <si>
    <t>100395</t>
  </si>
  <si>
    <t>94189</t>
  </si>
  <si>
    <t>38,77</t>
  </si>
  <si>
    <t>94192</t>
  </si>
  <si>
    <t>94195</t>
  </si>
  <si>
    <t>94198</t>
  </si>
  <si>
    <t>94201</t>
  </si>
  <si>
    <t>94204</t>
  </si>
  <si>
    <t>94224</t>
  </si>
  <si>
    <t>94226</t>
  </si>
  <si>
    <t>94232</t>
  </si>
  <si>
    <t>94440</t>
  </si>
  <si>
    <t>94441</t>
  </si>
  <si>
    <t>94442</t>
  </si>
  <si>
    <t>94443</t>
  </si>
  <si>
    <t>94445</t>
  </si>
  <si>
    <t>94446</t>
  </si>
  <si>
    <t>94447</t>
  </si>
  <si>
    <t>94448</t>
  </si>
  <si>
    <t>94207</t>
  </si>
  <si>
    <t>94210</t>
  </si>
  <si>
    <t>94218</t>
  </si>
  <si>
    <t>94213</t>
  </si>
  <si>
    <t>94216</t>
  </si>
  <si>
    <t>94219</t>
  </si>
  <si>
    <t>33,81</t>
  </si>
  <si>
    <t>94220</t>
  </si>
  <si>
    <t>94221</t>
  </si>
  <si>
    <t>27,94</t>
  </si>
  <si>
    <t>94222</t>
  </si>
  <si>
    <t>94223</t>
  </si>
  <si>
    <t>94451</t>
  </si>
  <si>
    <t>100325</t>
  </si>
  <si>
    <t>100327</t>
  </si>
  <si>
    <t>100328</t>
  </si>
  <si>
    <t>100329</t>
  </si>
  <si>
    <t>100330</t>
  </si>
  <si>
    <t>100331</t>
  </si>
  <si>
    <t>100434</t>
  </si>
  <si>
    <t>100435</t>
  </si>
  <si>
    <t>94227</t>
  </si>
  <si>
    <t>94228</t>
  </si>
  <si>
    <t>94229</t>
  </si>
  <si>
    <t>94231</t>
  </si>
  <si>
    <t>94449</t>
  </si>
  <si>
    <t>92255</t>
  </si>
  <si>
    <t>92256</t>
  </si>
  <si>
    <t>92257</t>
  </si>
  <si>
    <t>92258</t>
  </si>
  <si>
    <t>92568</t>
  </si>
  <si>
    <t>92569</t>
  </si>
  <si>
    <t>92570</t>
  </si>
  <si>
    <t>92571</t>
  </si>
  <si>
    <t>92572</t>
  </si>
  <si>
    <t>92573</t>
  </si>
  <si>
    <t>92574</t>
  </si>
  <si>
    <t>92575</t>
  </si>
  <si>
    <t>92576</t>
  </si>
  <si>
    <t>92577</t>
  </si>
  <si>
    <t>92578</t>
  </si>
  <si>
    <t>92579</t>
  </si>
  <si>
    <t>92580</t>
  </si>
  <si>
    <t>92581</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</si>
  <si>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</si>
  <si>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</si>
  <si>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</si>
  <si>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</si>
  <si>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</si>
  <si>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</si>
  <si>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</si>
  <si>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</si>
  <si>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</si>
  <si>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</si>
  <si>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</si>
  <si>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</si>
  <si>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</si>
  <si>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</si>
  <si>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</si>
  <si>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</si>
  <si>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</si>
  <si>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</si>
  <si>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</si>
  <si>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</si>
  <si>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100357</t>
  </si>
  <si>
    <t>100358</t>
  </si>
  <si>
    <t>100359</t>
  </si>
  <si>
    <t>100360</t>
  </si>
  <si>
    <t>100361</t>
  </si>
  <si>
    <t>100362</t>
  </si>
  <si>
    <t>100363</t>
  </si>
  <si>
    <t>100364</t>
  </si>
  <si>
    <t>100365</t>
  </si>
  <si>
    <t>100366</t>
  </si>
  <si>
    <t>100367</t>
  </si>
  <si>
    <t>100368</t>
  </si>
  <si>
    <t>100369</t>
  </si>
  <si>
    <t>100370</t>
  </si>
  <si>
    <t>100371</t>
  </si>
  <si>
    <t>100372</t>
  </si>
  <si>
    <t>100373</t>
  </si>
  <si>
    <t>100374</t>
  </si>
  <si>
    <t>100375</t>
  </si>
  <si>
    <t>100376</t>
  </si>
  <si>
    <t>100377</t>
  </si>
  <si>
    <t>11,76</t>
  </si>
  <si>
    <t>100378</t>
  </si>
  <si>
    <t>100382</t>
  </si>
  <si>
    <t>30,87</t>
  </si>
  <si>
    <t>104314</t>
  </si>
  <si>
    <t>11,07</t>
  </si>
  <si>
    <t>94444</t>
  </si>
  <si>
    <t>104482</t>
  </si>
  <si>
    <t>25,82</t>
  </si>
  <si>
    <t>104184</t>
  </si>
  <si>
    <t>104185</t>
  </si>
  <si>
    <t>104189</t>
  </si>
  <si>
    <t>104190</t>
  </si>
  <si>
    <t>102661</t>
  </si>
  <si>
    <t>102662</t>
  </si>
  <si>
    <t>102663</t>
  </si>
  <si>
    <t>102664</t>
  </si>
  <si>
    <t>46,71</t>
  </si>
  <si>
    <t>102665</t>
  </si>
  <si>
    <t>102666</t>
  </si>
  <si>
    <t>102668</t>
  </si>
  <si>
    <t>102669</t>
  </si>
  <si>
    <t>102670</t>
  </si>
  <si>
    <t>102672</t>
  </si>
  <si>
    <t>102673</t>
  </si>
  <si>
    <t>102674</t>
  </si>
  <si>
    <t>102676</t>
  </si>
  <si>
    <t>102677</t>
  </si>
  <si>
    <t>102678</t>
  </si>
  <si>
    <t>102679</t>
  </si>
  <si>
    <t>102680</t>
  </si>
  <si>
    <t>102681</t>
  </si>
  <si>
    <t>102683</t>
  </si>
  <si>
    <t>102684</t>
  </si>
  <si>
    <t>102685</t>
  </si>
  <si>
    <t>102687</t>
  </si>
  <si>
    <t>102688</t>
  </si>
  <si>
    <t>102689</t>
  </si>
  <si>
    <t>102690</t>
  </si>
  <si>
    <t>102693</t>
  </si>
  <si>
    <t>102694</t>
  </si>
  <si>
    <t>102696</t>
  </si>
  <si>
    <t>102697</t>
  </si>
  <si>
    <t>102703</t>
  </si>
  <si>
    <t>102704</t>
  </si>
  <si>
    <t>102705</t>
  </si>
  <si>
    <t>102707</t>
  </si>
  <si>
    <t>102708</t>
  </si>
  <si>
    <t>102710</t>
  </si>
  <si>
    <t>102711</t>
  </si>
  <si>
    <t>102712</t>
  </si>
  <si>
    <t>8,06</t>
  </si>
  <si>
    <t>102713</t>
  </si>
  <si>
    <t>11,09</t>
  </si>
  <si>
    <t>102715</t>
  </si>
  <si>
    <t>102716</t>
  </si>
  <si>
    <t>102717</t>
  </si>
  <si>
    <t>102718</t>
  </si>
  <si>
    <t>102719</t>
  </si>
  <si>
    <t>154,64</t>
  </si>
  <si>
    <t>102722</t>
  </si>
  <si>
    <t>49,78</t>
  </si>
  <si>
    <t>102723</t>
  </si>
  <si>
    <t>102724</t>
  </si>
  <si>
    <t>102725</t>
  </si>
  <si>
    <t>102726</t>
  </si>
  <si>
    <t>103653</t>
  </si>
  <si>
    <t>26,25</t>
  </si>
  <si>
    <t>92743</t>
  </si>
  <si>
    <t>92744</t>
  </si>
  <si>
    <t>92745</t>
  </si>
  <si>
    <t>92746</t>
  </si>
  <si>
    <t>92747</t>
  </si>
  <si>
    <t>92748</t>
  </si>
  <si>
    <t>92749</t>
  </si>
  <si>
    <t>92750</t>
  </si>
  <si>
    <t>92751</t>
  </si>
  <si>
    <t>92752</t>
  </si>
  <si>
    <t>92753</t>
  </si>
  <si>
    <t>92754</t>
  </si>
  <si>
    <t>92755</t>
  </si>
  <si>
    <t>92756</t>
  </si>
  <si>
    <t>92757</t>
  </si>
  <si>
    <t>92758</t>
  </si>
  <si>
    <t>91069</t>
  </si>
  <si>
    <t>91070</t>
  </si>
  <si>
    <t>91071</t>
  </si>
  <si>
    <t>91072</t>
  </si>
  <si>
    <t>91073</t>
  </si>
  <si>
    <t>91074</t>
  </si>
  <si>
    <t>91075</t>
  </si>
  <si>
    <t>91076</t>
  </si>
  <si>
    <t>91077</t>
  </si>
  <si>
    <t>91078</t>
  </si>
  <si>
    <t>91079</t>
  </si>
  <si>
    <t>91080</t>
  </si>
  <si>
    <t>91081</t>
  </si>
  <si>
    <t>91082</t>
  </si>
  <si>
    <t>91083</t>
  </si>
  <si>
    <t>91084</t>
  </si>
  <si>
    <t>91086</t>
  </si>
  <si>
    <t>91087</t>
  </si>
  <si>
    <t>91088</t>
  </si>
  <si>
    <t>91089</t>
  </si>
  <si>
    <t>91090</t>
  </si>
  <si>
    <t>91091</t>
  </si>
  <si>
    <t>91092</t>
  </si>
  <si>
    <t>91093</t>
  </si>
  <si>
    <t>208,74</t>
  </si>
  <si>
    <t>91094</t>
  </si>
  <si>
    <t>91095</t>
  </si>
  <si>
    <t>91096</t>
  </si>
  <si>
    <t>91097</t>
  </si>
  <si>
    <t>91098</t>
  </si>
  <si>
    <t>91099</t>
  </si>
  <si>
    <t>91100</t>
  </si>
  <si>
    <t>91101</t>
  </si>
  <si>
    <t>93952</t>
  </si>
  <si>
    <t>93953</t>
  </si>
  <si>
    <t>93954</t>
  </si>
  <si>
    <t>93955</t>
  </si>
  <si>
    <t>93956</t>
  </si>
  <si>
    <t>93957</t>
  </si>
  <si>
    <t>93958</t>
  </si>
  <si>
    <t>93959</t>
  </si>
  <si>
    <t>93960</t>
  </si>
  <si>
    <t>93961</t>
  </si>
  <si>
    <t>93962</t>
  </si>
  <si>
    <t>93963</t>
  </si>
  <si>
    <t>93964</t>
  </si>
  <si>
    <t>93965</t>
  </si>
  <si>
    <t>93966</t>
  </si>
  <si>
    <t>93967</t>
  </si>
  <si>
    <t>93968</t>
  </si>
  <si>
    <t>93969</t>
  </si>
  <si>
    <t>93970</t>
  </si>
  <si>
    <t>93971</t>
  </si>
  <si>
    <t>95108</t>
  </si>
  <si>
    <t>100332</t>
  </si>
  <si>
    <t>100333</t>
  </si>
  <si>
    <t>100334</t>
  </si>
  <si>
    <t>100335</t>
  </si>
  <si>
    <t>100341</t>
  </si>
  <si>
    <t>100342</t>
  </si>
  <si>
    <t>100343</t>
  </si>
  <si>
    <t>12,17</t>
  </si>
  <si>
    <t>100344</t>
  </si>
  <si>
    <t>10,88</t>
  </si>
  <si>
    <t>100345</t>
  </si>
  <si>
    <t>100346</t>
  </si>
  <si>
    <t>8,71</t>
  </si>
  <si>
    <t>100347</t>
  </si>
  <si>
    <t>100348</t>
  </si>
  <si>
    <t>100349</t>
  </si>
  <si>
    <t>102989</t>
  </si>
  <si>
    <t>102990</t>
  </si>
  <si>
    <t>102991</t>
  </si>
  <si>
    <t>102992</t>
  </si>
  <si>
    <t>102993</t>
  </si>
  <si>
    <t>102994</t>
  </si>
  <si>
    <t>102995</t>
  </si>
  <si>
    <t>102996</t>
  </si>
  <si>
    <t>102997</t>
  </si>
  <si>
    <t>102998</t>
  </si>
  <si>
    <t>102999</t>
  </si>
  <si>
    <t>103000</t>
  </si>
  <si>
    <t>103001</t>
  </si>
  <si>
    <t>103002</t>
  </si>
  <si>
    <t>103003</t>
  </si>
  <si>
    <t>103005</t>
  </si>
  <si>
    <t>103006</t>
  </si>
  <si>
    <t>103007</t>
  </si>
  <si>
    <t>97933</t>
  </si>
  <si>
    <t>97934</t>
  </si>
  <si>
    <t>97935</t>
  </si>
  <si>
    <t>97936</t>
  </si>
  <si>
    <t>97947</t>
  </si>
  <si>
    <t>97948</t>
  </si>
  <si>
    <t>97949</t>
  </si>
  <si>
    <t>97950</t>
  </si>
  <si>
    <t>97951</t>
  </si>
  <si>
    <t>97952</t>
  </si>
  <si>
    <t>97953</t>
  </si>
  <si>
    <t>97955</t>
  </si>
  <si>
    <t>97956</t>
  </si>
  <si>
    <t>97957</t>
  </si>
  <si>
    <t>97961</t>
  </si>
  <si>
    <t>97973</t>
  </si>
  <si>
    <t>97974</t>
  </si>
  <si>
    <t>97975</t>
  </si>
  <si>
    <t>97976</t>
  </si>
  <si>
    <t>97977</t>
  </si>
  <si>
    <t>97978</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</si>
  <si>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</si>
  <si>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</si>
  <si>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</si>
  <si>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</si>
  <si>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</si>
  <si>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</si>
  <si>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</si>
  <si>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</si>
  <si>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</si>
  <si>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</si>
  <si>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</si>
  <si>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</si>
  <si>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</si>
  <si>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</si>
  <si>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</si>
  <si>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</si>
  <si>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</si>
  <si>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</si>
  <si>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</si>
  <si>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</si>
  <si>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</si>
  <si>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</si>
  <si>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</si>
  <si>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</si>
  <si>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</si>
  <si>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</si>
  <si>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</si>
  <si>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</si>
  <si>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</si>
  <si>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</si>
  <si>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</si>
  <si>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</si>
  <si>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</si>
  <si>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</si>
  <si>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</si>
  <si>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</si>
  <si>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</si>
  <si>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</si>
  <si>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</si>
  <si>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</si>
  <si>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</si>
  <si>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</si>
  <si>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</si>
  <si>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</si>
  <si>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</si>
  <si>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</si>
  <si>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</si>
  <si>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</si>
  <si>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</si>
  <si>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</si>
  <si>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</si>
  <si>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</si>
  <si>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</si>
  <si>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</si>
  <si>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</si>
  <si>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</si>
  <si>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</si>
  <si>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</si>
  <si>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</si>
  <si>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</si>
  <si>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</si>
  <si>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</si>
  <si>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</si>
  <si>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</si>
  <si>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</si>
  <si>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98405</t>
  </si>
  <si>
    <t>98406</t>
  </si>
  <si>
    <t>98407</t>
  </si>
  <si>
    <t>98408</t>
  </si>
  <si>
    <t>98409</t>
  </si>
  <si>
    <t>98410</t>
  </si>
  <si>
    <t>99240</t>
  </si>
  <si>
    <t>99241</t>
  </si>
  <si>
    <t>99242</t>
  </si>
  <si>
    <t>99243</t>
  </si>
  <si>
    <t>99244</t>
  </si>
  <si>
    <t>99246</t>
  </si>
  <si>
    <t>99247</t>
  </si>
  <si>
    <t>99248</t>
  </si>
  <si>
    <t>99249</t>
  </si>
  <si>
    <t>99252</t>
  </si>
  <si>
    <t>99254</t>
  </si>
  <si>
    <t>99256</t>
  </si>
  <si>
    <t>99259</t>
  </si>
  <si>
    <t>99261</t>
  </si>
  <si>
    <t>99263</t>
  </si>
  <si>
    <t>99265</t>
  </si>
  <si>
    <t>99266</t>
  </si>
  <si>
    <t>99267</t>
  </si>
  <si>
    <t>99268</t>
  </si>
  <si>
    <t>99269</t>
  </si>
  <si>
    <t>99270</t>
  </si>
  <si>
    <t>99271</t>
  </si>
  <si>
    <t>99272</t>
  </si>
  <si>
    <t>99273</t>
  </si>
  <si>
    <t>99274</t>
  </si>
  <si>
    <t>99275</t>
  </si>
  <si>
    <t>99276</t>
  </si>
  <si>
    <t>99277</t>
  </si>
  <si>
    <t>99278</t>
  </si>
  <si>
    <t>99279</t>
  </si>
  <si>
    <t>99280</t>
  </si>
  <si>
    <t>99281</t>
  </si>
  <si>
    <t>99282</t>
  </si>
  <si>
    <t>99283</t>
  </si>
  <si>
    <t>99284</t>
  </si>
  <si>
    <t>99285</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</si>
  <si>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</si>
  <si>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</si>
  <si>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</si>
  <si>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</si>
  <si>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</si>
  <si>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</si>
  <si>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</si>
  <si>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</si>
  <si>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</si>
  <si>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</si>
  <si>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</si>
  <si>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</si>
  <si>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</si>
  <si>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</si>
  <si>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</si>
  <si>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</si>
  <si>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</si>
  <si>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</si>
  <si>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</si>
  <si>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</si>
  <si>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</si>
  <si>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</si>
  <si>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</si>
  <si>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</si>
  <si>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</si>
  <si>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</si>
  <si>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</si>
  <si>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</si>
  <si>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</si>
  <si>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</si>
  <si>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</si>
  <si>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</si>
  <si>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</si>
  <si>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</si>
  <si>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</si>
  <si>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</si>
  <si>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</si>
  <si>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</si>
  <si>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</si>
  <si>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</si>
  <si>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101800</t>
  </si>
  <si>
    <t>101801</t>
  </si>
  <si>
    <t>101806</t>
  </si>
  <si>
    <t>101807</t>
  </si>
  <si>
    <t>101808</t>
  </si>
  <si>
    <t>101809</t>
  </si>
  <si>
    <t>102139</t>
  </si>
  <si>
    <t>102141</t>
  </si>
  <si>
    <t>102142</t>
  </si>
  <si>
    <t>102457</t>
  </si>
  <si>
    <t>94263</t>
  </si>
  <si>
    <t>94264</t>
  </si>
  <si>
    <t>94265</t>
  </si>
  <si>
    <t>94266</t>
  </si>
  <si>
    <t>94267</t>
  </si>
  <si>
    <t>94268</t>
  </si>
  <si>
    <t>94269</t>
  </si>
  <si>
    <t>80,44</t>
  </si>
  <si>
    <t>94270</t>
  </si>
  <si>
    <t>94271</t>
  </si>
  <si>
    <t>94272</t>
  </si>
  <si>
    <t>94273</t>
  </si>
  <si>
    <t>94274</t>
  </si>
  <si>
    <t>94275</t>
  </si>
  <si>
    <t>94276</t>
  </si>
  <si>
    <t>94277</t>
  </si>
  <si>
    <t>94278</t>
  </si>
  <si>
    <t>94279</t>
  </si>
  <si>
    <t>94280</t>
  </si>
  <si>
    <t>94281</t>
  </si>
  <si>
    <t>94282</t>
  </si>
  <si>
    <t>94283</t>
  </si>
  <si>
    <t>94284</t>
  </si>
  <si>
    <t>94285</t>
  </si>
  <si>
    <t>94286</t>
  </si>
  <si>
    <t>104,89</t>
  </si>
  <si>
    <t>94287</t>
  </si>
  <si>
    <t>44,42</t>
  </si>
  <si>
    <t>94288</t>
  </si>
  <si>
    <t>94289</t>
  </si>
  <si>
    <t>94290</t>
  </si>
  <si>
    <t>94291</t>
  </si>
  <si>
    <t>69,17</t>
  </si>
  <si>
    <t>94292</t>
  </si>
  <si>
    <t>94293</t>
  </si>
  <si>
    <t>94294</t>
  </si>
  <si>
    <t>8,84</t>
  </si>
  <si>
    <t>104491</t>
  </si>
  <si>
    <t>104492</t>
  </si>
  <si>
    <t>104494</t>
  </si>
  <si>
    <t>104497</t>
  </si>
  <si>
    <t>104515</t>
  </si>
  <si>
    <t>22,68</t>
  </si>
  <si>
    <t>102727</t>
  </si>
  <si>
    <t>102728</t>
  </si>
  <si>
    <t>13,35</t>
  </si>
  <si>
    <t>102729</t>
  </si>
  <si>
    <t>102730</t>
  </si>
  <si>
    <t>11,06</t>
  </si>
  <si>
    <t>102731</t>
  </si>
  <si>
    <t>102732</t>
  </si>
  <si>
    <t>102733</t>
  </si>
  <si>
    <t>9,76</t>
  </si>
  <si>
    <t>102734</t>
  </si>
  <si>
    <t>102735</t>
  </si>
  <si>
    <t>102736</t>
  </si>
  <si>
    <t>102737</t>
  </si>
  <si>
    <t>102738</t>
  </si>
  <si>
    <t>102739</t>
  </si>
  <si>
    <t>102740</t>
  </si>
  <si>
    <t>102741</t>
  </si>
  <si>
    <t>102742</t>
  </si>
  <si>
    <t>102743</t>
  </si>
  <si>
    <t>102744</t>
  </si>
  <si>
    <t>102745</t>
  </si>
  <si>
    <t>102746</t>
  </si>
  <si>
    <t>102747</t>
  </si>
  <si>
    <t>102748</t>
  </si>
  <si>
    <t>102749</t>
  </si>
  <si>
    <t>102750</t>
  </si>
  <si>
    <t>102751</t>
  </si>
  <si>
    <t>102752</t>
  </si>
  <si>
    <t>102753</t>
  </si>
  <si>
    <t>102754</t>
  </si>
  <si>
    <t>102755</t>
  </si>
  <si>
    <t>102756</t>
  </si>
  <si>
    <t>102757</t>
  </si>
  <si>
    <t>102758</t>
  </si>
  <si>
    <t>102759</t>
  </si>
  <si>
    <t>102760</t>
  </si>
  <si>
    <t>102761</t>
  </si>
  <si>
    <t>102762</t>
  </si>
  <si>
    <t>102763</t>
  </si>
  <si>
    <t>102764</t>
  </si>
  <si>
    <t>102765</t>
  </si>
  <si>
    <t>102766</t>
  </si>
  <si>
    <t>102767</t>
  </si>
  <si>
    <t>102768</t>
  </si>
  <si>
    <t>102769</t>
  </si>
  <si>
    <t>102770</t>
  </si>
  <si>
    <t>102771</t>
  </si>
  <si>
    <t>102772</t>
  </si>
  <si>
    <t>102773</t>
  </si>
  <si>
    <t>102774</t>
  </si>
  <si>
    <t>102775</t>
  </si>
  <si>
    <t>102776</t>
  </si>
  <si>
    <t>102777</t>
  </si>
  <si>
    <t>102778</t>
  </si>
  <si>
    <t>102779</t>
  </si>
  <si>
    <t>102780</t>
  </si>
  <si>
    <t>102781</t>
  </si>
  <si>
    <t>102782</t>
  </si>
  <si>
    <t>102783</t>
  </si>
  <si>
    <t>102784</t>
  </si>
  <si>
    <t>102785</t>
  </si>
  <si>
    <t>102786</t>
  </si>
  <si>
    <t>102787</t>
  </si>
  <si>
    <t>102788</t>
  </si>
  <si>
    <t>102789</t>
  </si>
  <si>
    <t>102790</t>
  </si>
  <si>
    <t>102791</t>
  </si>
  <si>
    <t>102792</t>
  </si>
  <si>
    <t>102793</t>
  </si>
  <si>
    <t>102794</t>
  </si>
  <si>
    <t>102795</t>
  </si>
  <si>
    <t>102796</t>
  </si>
  <si>
    <t>102797</t>
  </si>
  <si>
    <t>102798</t>
  </si>
  <si>
    <t>102799</t>
  </si>
  <si>
    <t>102800</t>
  </si>
  <si>
    <t>102801</t>
  </si>
  <si>
    <t>102802</t>
  </si>
  <si>
    <t>101570</t>
  </si>
  <si>
    <t>101571</t>
  </si>
  <si>
    <t>101572</t>
  </si>
  <si>
    <t>101573</t>
  </si>
  <si>
    <t>101574</t>
  </si>
  <si>
    <t>101575</t>
  </si>
  <si>
    <t>101576</t>
  </si>
  <si>
    <t>101577</t>
  </si>
  <si>
    <t>101578</t>
  </si>
  <si>
    <t>101579</t>
  </si>
  <si>
    <t>101580</t>
  </si>
  <si>
    <t>101581</t>
  </si>
  <si>
    <t>101582</t>
  </si>
  <si>
    <t>101583</t>
  </si>
  <si>
    <t>101584</t>
  </si>
  <si>
    <t>101585</t>
  </si>
  <si>
    <t>101586</t>
  </si>
  <si>
    <t>101587</t>
  </si>
  <si>
    <t>74,07</t>
  </si>
  <si>
    <t>101588</t>
  </si>
  <si>
    <t>101589</t>
  </si>
  <si>
    <t>101590</t>
  </si>
  <si>
    <t>101591</t>
  </si>
  <si>
    <t>101592</t>
  </si>
  <si>
    <t>101593</t>
  </si>
  <si>
    <t>101600</t>
  </si>
  <si>
    <t>16,69</t>
  </si>
  <si>
    <t>101601</t>
  </si>
  <si>
    <t>101602</t>
  </si>
  <si>
    <t>101603</t>
  </si>
  <si>
    <t>20,38</t>
  </si>
  <si>
    <t>101604</t>
  </si>
  <si>
    <t>101605</t>
  </si>
  <si>
    <t>16,10</t>
  </si>
  <si>
    <t>90788</t>
  </si>
  <si>
    <t>90789</t>
  </si>
  <si>
    <t>90790</t>
  </si>
  <si>
    <t>90791</t>
  </si>
  <si>
    <t>90793</t>
  </si>
  <si>
    <t>90794</t>
  </si>
  <si>
    <t>90795</t>
  </si>
  <si>
    <t>90796</t>
  </si>
  <si>
    <t>90797</t>
  </si>
  <si>
    <t>90798</t>
  </si>
  <si>
    <t>90799</t>
  </si>
  <si>
    <t>90801</t>
  </si>
  <si>
    <t>90806</t>
  </si>
  <si>
    <t>90820</t>
  </si>
  <si>
    <t>90821</t>
  </si>
  <si>
    <t>90822</t>
  </si>
  <si>
    <t>90823</t>
  </si>
  <si>
    <t>90824</t>
  </si>
  <si>
    <t>90825</t>
  </si>
  <si>
    <t>90830</t>
  </si>
  <si>
    <t>90831</t>
  </si>
  <si>
    <t>90841</t>
  </si>
  <si>
    <t>90842</t>
  </si>
  <si>
    <t>90843</t>
  </si>
  <si>
    <t>90844</t>
  </si>
  <si>
    <t>90845</t>
  </si>
  <si>
    <t>90846</t>
  </si>
  <si>
    <t>90847</t>
  </si>
  <si>
    <t>90848</t>
  </si>
  <si>
    <t>90849</t>
  </si>
  <si>
    <t>90850</t>
  </si>
  <si>
    <t>90851</t>
  </si>
  <si>
    <t>90852</t>
  </si>
  <si>
    <t>91009</t>
  </si>
  <si>
    <t>91010</t>
  </si>
  <si>
    <t>91011</t>
  </si>
  <si>
    <t>91012</t>
  </si>
  <si>
    <t>91013</t>
  </si>
  <si>
    <t>91014</t>
  </si>
  <si>
    <t>91015</t>
  </si>
  <si>
    <t>91016</t>
  </si>
  <si>
    <t>91287</t>
  </si>
  <si>
    <t>91292</t>
  </si>
  <si>
    <t>91295</t>
  </si>
  <si>
    <t>91296</t>
  </si>
  <si>
    <t>91297</t>
  </si>
  <si>
    <t>91298</t>
  </si>
  <si>
    <t>91299</t>
  </si>
  <si>
    <t>91304</t>
  </si>
  <si>
    <t>91305</t>
  </si>
  <si>
    <t>91306</t>
  </si>
  <si>
    <t>91307</t>
  </si>
  <si>
    <t>91312</t>
  </si>
  <si>
    <t>91313</t>
  </si>
  <si>
    <t>91314</t>
  </si>
  <si>
    <t>91315</t>
  </si>
  <si>
    <t>91316</t>
  </si>
  <si>
    <t>91317</t>
  </si>
  <si>
    <t>91318</t>
  </si>
  <si>
    <t>91319</t>
  </si>
  <si>
    <t>91320</t>
  </si>
  <si>
    <t>91321</t>
  </si>
  <si>
    <t>91322</t>
  </si>
  <si>
    <t>91323</t>
  </si>
  <si>
    <t>91324</t>
  </si>
  <si>
    <t>91325</t>
  </si>
  <si>
    <t>91326</t>
  </si>
  <si>
    <t>91327</t>
  </si>
  <si>
    <t>91328</t>
  </si>
  <si>
    <t>91329</t>
  </si>
  <si>
    <t>91330</t>
  </si>
  <si>
    <t>91331</t>
  </si>
  <si>
    <t>91332</t>
  </si>
  <si>
    <t>91333</t>
  </si>
  <si>
    <t>91334</t>
  </si>
  <si>
    <t>91335</t>
  </si>
  <si>
    <t>91336</t>
  </si>
  <si>
    <t>91337</t>
  </si>
  <si>
    <t>100659</t>
  </si>
  <si>
    <t>100660</t>
  </si>
  <si>
    <t>100675</t>
  </si>
  <si>
    <t>100676</t>
  </si>
  <si>
    <t>100678</t>
  </si>
  <si>
    <t>100679</t>
  </si>
  <si>
    <t>100680</t>
  </si>
  <si>
    <t>100681</t>
  </si>
  <si>
    <t>100682</t>
  </si>
  <si>
    <t>100683</t>
  </si>
  <si>
    <t>100684</t>
  </si>
  <si>
    <t>100685</t>
  </si>
  <si>
    <t>100686</t>
  </si>
  <si>
    <t>100687</t>
  </si>
  <si>
    <t>100688</t>
  </si>
  <si>
    <t>100689</t>
  </si>
  <si>
    <t>100690</t>
  </si>
  <si>
    <t>100691</t>
  </si>
  <si>
    <t>100692</t>
  </si>
  <si>
    <t>100693</t>
  </si>
  <si>
    <t>100694</t>
  </si>
  <si>
    <t>100695</t>
  </si>
  <si>
    <t>100696</t>
  </si>
  <si>
    <t>100697</t>
  </si>
  <si>
    <t>100698</t>
  </si>
  <si>
    <t>100699</t>
  </si>
  <si>
    <t>92,28</t>
  </si>
  <si>
    <t>100700</t>
  </si>
  <si>
    <t>100712</t>
  </si>
  <si>
    <t>100665</t>
  </si>
  <si>
    <t>100666</t>
  </si>
  <si>
    <t>100667</t>
  </si>
  <si>
    <t>100668</t>
  </si>
  <si>
    <t>100669</t>
  </si>
  <si>
    <t>100670</t>
  </si>
  <si>
    <t>100671</t>
  </si>
  <si>
    <t>100672</t>
  </si>
  <si>
    <t>100701</t>
  </si>
  <si>
    <t>94559</t>
  </si>
  <si>
    <t>94562</t>
  </si>
  <si>
    <t>94587</t>
  </si>
  <si>
    <t>94588</t>
  </si>
  <si>
    <t>99837</t>
  </si>
  <si>
    <t>99839</t>
  </si>
  <si>
    <t>99841</t>
  </si>
  <si>
    <t>99855</t>
  </si>
  <si>
    <t>99857</t>
  </si>
  <si>
    <t>99861</t>
  </si>
  <si>
    <t>99862</t>
  </si>
  <si>
    <t>90838</t>
  </si>
  <si>
    <t>91338</t>
  </si>
  <si>
    <t>91341</t>
  </si>
  <si>
    <t>94805</t>
  </si>
  <si>
    <t>94806</t>
  </si>
  <si>
    <t>94807</t>
  </si>
  <si>
    <t>100702</t>
  </si>
  <si>
    <t>102188</t>
  </si>
  <si>
    <t>102189</t>
  </si>
  <si>
    <t>100703</t>
  </si>
  <si>
    <t>100704</t>
  </si>
  <si>
    <t>100705</t>
  </si>
  <si>
    <t>100706</t>
  </si>
  <si>
    <t>100707</t>
  </si>
  <si>
    <t>100708</t>
  </si>
  <si>
    <t>100709</t>
  </si>
  <si>
    <t>100710</t>
  </si>
  <si>
    <t>102151</t>
  </si>
  <si>
    <t>102152</t>
  </si>
  <si>
    <t>102153</t>
  </si>
  <si>
    <t>207,50</t>
  </si>
  <si>
    <t>102154</t>
  </si>
  <si>
    <t>102155</t>
  </si>
  <si>
    <t>102156</t>
  </si>
  <si>
    <t>102157</t>
  </si>
  <si>
    <t>102158</t>
  </si>
  <si>
    <t>102159</t>
  </si>
  <si>
    <t>102160</t>
  </si>
  <si>
    <t>102161</t>
  </si>
  <si>
    <t>102162</t>
  </si>
  <si>
    <t>102163</t>
  </si>
  <si>
    <t>102164</t>
  </si>
  <si>
    <t>102165</t>
  </si>
  <si>
    <t>300,76</t>
  </si>
  <si>
    <t>102166</t>
  </si>
  <si>
    <t>102167</t>
  </si>
  <si>
    <t>102168</t>
  </si>
  <si>
    <t>102169</t>
  </si>
  <si>
    <t>102170</t>
  </si>
  <si>
    <t>102171</t>
  </si>
  <si>
    <t>102172</t>
  </si>
  <si>
    <t>102176</t>
  </si>
  <si>
    <t>102177</t>
  </si>
  <si>
    <t>102178</t>
  </si>
  <si>
    <t>102179</t>
  </si>
  <si>
    <t>102180</t>
  </si>
  <si>
    <t>102181</t>
  </si>
  <si>
    <t>102182</t>
  </si>
  <si>
    <t>102183</t>
  </si>
  <si>
    <t>102184</t>
  </si>
  <si>
    <t>102185</t>
  </si>
  <si>
    <t>102190</t>
  </si>
  <si>
    <t>14,83</t>
  </si>
  <si>
    <t>102191</t>
  </si>
  <si>
    <t>102192</t>
  </si>
  <si>
    <t>94569</t>
  </si>
  <si>
    <t>94570</t>
  </si>
  <si>
    <t>94572</t>
  </si>
  <si>
    <t>94573</t>
  </si>
  <si>
    <t>94580</t>
  </si>
  <si>
    <t>94589</t>
  </si>
  <si>
    <t>94590</t>
  </si>
  <si>
    <t>100674</t>
  </si>
  <si>
    <t>101096</t>
  </si>
  <si>
    <t>TUBULÃO A CÉU ABERTO, DIÂMETRO DO FUSTE DE 70CM, ESCAVAÇÃO MANUAL, SEM ALARGAMENTO DE BASE, CONCRETO FEITO EM OBRA E LANÇADO COM JERICA. AF_05/2020_PA</t>
  </si>
  <si>
    <t>101097</t>
  </si>
  <si>
    <t>TUBULÃO A CÉU ABERTO, DIÂMETRO DO FUSTE DE 80CM, ESCAVAÇÃO MANUAL, SEM ALARGAMENTO DE BASE, CONCRETO FEITO EM OBRA E LANÇADO COM JERICA. AF_05/2020_PA</t>
  </si>
  <si>
    <t>101098</t>
  </si>
  <si>
    <t>TUBULÃO A CÉU ABERTO, DIÂMETRO DO FUSTE DE 100CM, ESCAVAÇÃO MANUAL, SEM ALARGAMENTO DE BASE, CONCRETO FEITO EM OBRA E LANÇADO COM JERICA. AF_05/2020_PA</t>
  </si>
  <si>
    <t>101099</t>
  </si>
  <si>
    <t>TUBULÃO A CÉU ABERTO, DIÂMETRO DO FUSTE DE 120CM, ESCAVAÇÃO MANUAL, SEM ALARGAMENTO DE BASE, CONCRETO FEITO EM OBRA E LANÇADO COM JERICA. AF_05/2020_PA</t>
  </si>
  <si>
    <t>101100</t>
  </si>
  <si>
    <t>TUBULÃO A CÉU ABERTO, DIÂMETRO DO FUSTE DE 70CM, ESCAVAÇÃO MECÂNICA, SEM ALARGAMENTO DE BASE, CONCRETO FEITO EM OBRA E LANÇADO COM JERICA. AF_05/2020_PA</t>
  </si>
  <si>
    <t>101101</t>
  </si>
  <si>
    <t>TUBULÃO A CÉU ABERTO, DIÂMETRO DO FUSTE DE 80CM, ESCAVAÇÃO MECÂNICA, SEM ALARGAMENTO DE BASE, CONCRETO FEITO EM OBRA E LANÇADO COM JERICA (EXCLUSIVE MOBILIZAÇÃO E DESMOBILIZAÇÃO). AF_05/2020_PA</t>
  </si>
  <si>
    <t>101102</t>
  </si>
  <si>
    <t>TUBULÃO A CÉU ABERTO, DIÂMETRO DO FUSTE DE 100CM, ESCAVAÇÃO MECÂNICA, SEM ALARGAMENTO DE BASE, CONCRETO FEITO EM OBRA E LANÇADO COM JERICA (EXCLUSIVE MOBILIZAÇÃO E DESMOBILIZAÇÃO). AF_05/2020_PA</t>
  </si>
  <si>
    <t>101103</t>
  </si>
  <si>
    <t>TUBULÃO A CÉU ABERTO, DIÂMETRO DO FUSTE DE 120CM, ESCAVAÇÃO MECÂNICA, SEM ALARGAMENTO DE BASE, CONCRETO FEITO EM OBRA E LANÇADO COM JERICA (EXCLUSIVE MOBILIZAÇÃO E DESMOBILIZAÇÃO). AF_05/2020_PA</t>
  </si>
  <si>
    <t>101104</t>
  </si>
  <si>
    <t>TUBULÃO A CÉU ABERTO, DIÂMETRO DO FUSTE DE 70CM, ESCAVAÇÃO MANUAL, SEM ALARGAMENTO DE BASE, CONCRETO USINADO E LANÇADO COM BOMBA OU DIRETAMENTE DO CAMINHÃO (EXCLUSIVE BOMBEAMENTO). AF_05/2020_PA</t>
  </si>
  <si>
    <t>101105</t>
  </si>
  <si>
    <t>TUBULÃO A CÉU ABERTO, DIÂMETRO DO FUSTE DE 80CM, ESCAVAÇÃO MANUAL, SEM ALARGAMENTO DE BASE, CONCRETO USINADO E LANÇADO COM BOMBA OU DIRETAMENTE DO CAMINHÃO (EXCLUSIVE BOMBEAMENTO). AF_05/2020_PA</t>
  </si>
  <si>
    <t>101106</t>
  </si>
  <si>
    <t>TUBULÃO A CÉU ABERTO, DIÂMETRO DO FUSTE DE 100CM, ESCAVAÇÃO MANUAL, SEM ALARGAMENTO DE BASE, CONCRETO USINADO E LANÇADO COM BOMBA OU DIRETAMENTE DO CAMINHÃO (EXCLUSIVE BOMBEAMENTO). AF_05/2020_PA</t>
  </si>
  <si>
    <t>101107</t>
  </si>
  <si>
    <t>TUBULÃO A CÉU ABERTO, DIÂMETRO DO FUSTE DE 120CM, ESCAVAÇÃO MANUAL, SEM ALARGAMENTO DE BASE, CONCRETO USINADO E LANÇADO COM BOMBA OU DIRETAMENTE DO CAMINHÃO (EXCLUSIVE BOMBEAMENTO). AF_05/2020_PA</t>
  </si>
  <si>
    <t>101108</t>
  </si>
  <si>
    <t>TUBULÃO A CÉU ABERTO, DIÂMETRO DO FUSTE DE 70CM, ESCAVAÇÃO MECÂNICA, SEM ALARGAMENTO DE BASE, CONCRETO USINADO E LANÇADO COM BOMBA OU DIRETAMENTE DO CAMINHÃO (EXCLUSIVE BOMBEAMENTO, MOBILIZAÇÃO E DESMOBILIZAÇÃO). AF_05/2020_PA</t>
  </si>
  <si>
    <t>101109</t>
  </si>
  <si>
    <t>TUBULÃO A CÉU ABERTO, DIÂMETRO DO FUSTE DE 80CM, ESCAVAÇÃO MECÂNICA, SEM ALARGAMENTO DE BASE, CONCRETO USINADO E LANÇADO COM BOMBA OU DIRETAMENTE DO CAMINHÃO (EXCLUSIVE BOMBEAMENTO, MOBILIZAÇÃO E DESMOBILIZAÇÃO). AF_05/2020_PA</t>
  </si>
  <si>
    <t>101110</t>
  </si>
  <si>
    <t>TUBULÃO A CÉU ABERTO, DIÂMETRO DO FUSTE DE 100CM, ESCAVAÇÃO MECÂNICA, SEM ALARGAMENTO DE BASE, CONCRETO USINADO E LANÇADO COM BOMBA OU DIRETAMENTE DO CAMINHÃO (EXCLUSIVE BOMBEAMENTO, MOBILIZAÇÃO E DESMOBILIZAÇÃO). AF_05/2020_PA</t>
  </si>
  <si>
    <t>101111</t>
  </si>
  <si>
    <t>TUBULÃO A CÉU ABERTO, DIÂMETRO DO FUSTE DE 120CM, ESCAVAÇÃO MECÂNICA, SEM ALARGAMENTO DE BASE, CONCRETO USINADO E LANÇADO COM BOMBA OU DIRETAMENTE DO CAMINHÃO (EXCLUSIVE BOMBEAMENTO, MOBILIZAÇÃO E DESMOBILIZAÇÃO). AF_05/2020_PA</t>
  </si>
  <si>
    <t>101112</t>
  </si>
  <si>
    <t>101113</t>
  </si>
  <si>
    <t>ALARGAMENTO DE BASE DE TUBULÃO A CÉU ABERTO, ESCAVAÇÃO MANUAL, CONCRETO USINADO E LANÇADO COM BOMBA OU DIRETAMENTE DO CAMINHÃO (EXCLUSIVE BOMBEAMENTO). AF_05/2020</t>
  </si>
  <si>
    <t>95601</t>
  </si>
  <si>
    <t>16,33</t>
  </si>
  <si>
    <t>95602</t>
  </si>
  <si>
    <t>95603</t>
  </si>
  <si>
    <t>95604</t>
  </si>
  <si>
    <t>95605</t>
  </si>
  <si>
    <t>95607</t>
  </si>
  <si>
    <t>20,58</t>
  </si>
  <si>
    <t>95608</t>
  </si>
  <si>
    <t>29,86</t>
  </si>
  <si>
    <t>95609</t>
  </si>
  <si>
    <t>100651</t>
  </si>
  <si>
    <t>ESTACA HÉLICE CONTÍNUA, DIÂMETRO DE 30 CM, INCLUSO CONCRETO FCK=30MPA E ARMADURA MÍNIMA (EXCLUSIVE BOMBEAMENTO, MOBILIZAÇÃO E DESMOBILIZAÇÃO). AF_12/2019_PA</t>
  </si>
  <si>
    <t>100652</t>
  </si>
  <si>
    <t>ESTACA HÉLICE CONTÍNUA , DIÂMETRO DE 50 CM, INCLUSO CONCRETO FCK=30MPA E ARMADURA MÍNIMA (EXCLUSIVE BOMBEAMENTO, MOBILIZAÇÃO E DESMOBILIZAÇÃO). AF_12/2019_PA</t>
  </si>
  <si>
    <t>100653</t>
  </si>
  <si>
    <t>ESTACA HÉLICE CONTÍNUA, DIÂMETRO DE 70 CM, INCLUSO CONCRETO FCK=30MPA E ARMADURA MÍNIMA (EXCLUSIVE BOMBEAMENTO, MOBILIZAÇÃO E DESMOBILIZAÇÃO). AF_12/2019_PA</t>
  </si>
  <si>
    <t>100654</t>
  </si>
  <si>
    <t>ESTACA HÉLICE CONTÍNUA, DIÂMETRO DE 80 CM, INCLUSO CONCRETO FCK=30MPA E ARMADURA MÍNIMA (EXCLUSIVE BOMBEAMENTO, MOBILIZAÇÃO E DESMOBILIZAÇÃO). AF_12/2019_PA</t>
  </si>
  <si>
    <t>100655</t>
  </si>
  <si>
    <t>ESTACA HÉLICE CONTÍNUA, DIÂMETRO DE 90 CM, INCLUSO CONCRETO FCK=30MPA E ARMADURA MÍNIMA (EXCLUSIVE BOMBEAMENTO, MOBILIZAÇÃO E DESMOBILIZAÇÃO). AF_12/2019_PA</t>
  </si>
  <si>
    <t>100656</t>
  </si>
  <si>
    <t>100657</t>
  </si>
  <si>
    <t>100658</t>
  </si>
  <si>
    <t>100889</t>
  </si>
  <si>
    <t>100890</t>
  </si>
  <si>
    <t>100892</t>
  </si>
  <si>
    <t>100893</t>
  </si>
  <si>
    <t>100894</t>
  </si>
  <si>
    <t>12,31</t>
  </si>
  <si>
    <t>100896</t>
  </si>
  <si>
    <t>ESTACA ESCAVADA MECANICAMENTE, SEM FLUIDO ESTABILIZANTE, COM 25CM DE DIÂMETRO, CONCRETO LANÇADO POR CAMINHÃO BETONEIRA (EXCLUSIVE MOBILIZAÇÃO E DESMOBILIZAÇÃO). AF_01/2020_PA</t>
  </si>
  <si>
    <t>63,96</t>
  </si>
  <si>
    <t>100897</t>
  </si>
  <si>
    <t>ESTACA ESCAVADA MECANICAMENTE, SEM FLUIDO ESTABILIZANTE, COM 40CM DE DIÂMETRO, CONCRETO LANÇADO POR CAMINHÃO BETONEIRA (EXCLUSIVE MOBILIZAÇÃO E DESMOBILIZAÇÃO). AF_01/2020_PA</t>
  </si>
  <si>
    <t>100898</t>
  </si>
  <si>
    <t>ESTACA ESCAVADA MECANICAMENTE, SEM FLUIDO ESTABILIZANTE, COM 60CM DE DIÂMETRO, CONCRETO LANÇADO POR CAMINHÃO BETONEIRA (EXCLUSIVE MOBILIZAÇÃO E DESMOBILIZAÇÃO). AF_01/2020_PA</t>
  </si>
  <si>
    <t>100899</t>
  </si>
  <si>
    <t>ESTACA ESCAVADA MECANICAMENTE, SEM FLUIDO ESTABILIZANTE, COM 25CM DE DIÂMETRO, CONCRETO LANÇADO MANUALMENTE (EXCLUSIVE MOBILIZAÇÃO E DESMOBILIZAÇÃO). AF_01/2020_PA</t>
  </si>
  <si>
    <t>100900</t>
  </si>
  <si>
    <t>ESTACA ESCAVADA MECANICAMENTE, SEM FLUIDO ESTABILIZANTE, COM 60CM DE DIÂMETRO, CONCRETO LANÇADO POR BOMBA LANÇA (EXCLUSIVE BOMBEAMENTO, MOBILIZAÇÃO E DESMOBILIZAÇÃO). AF_01/2020_PA</t>
  </si>
  <si>
    <t>101173</t>
  </si>
  <si>
    <t>55,11</t>
  </si>
  <si>
    <t>101174</t>
  </si>
  <si>
    <t>77,36</t>
  </si>
  <si>
    <t>101175</t>
  </si>
  <si>
    <t>101176</t>
  </si>
  <si>
    <t>ESTACA BROCA DE CONCRETO, DIÂMETRO DE 30CM, ESCAVAÇÃO MANUAL COM TRADO CONCHA, INTEIRAMENTE ARMADA. AF_05/2020_PA</t>
  </si>
  <si>
    <t>131,45</t>
  </si>
  <si>
    <t>102521</t>
  </si>
  <si>
    <t>102522</t>
  </si>
  <si>
    <t>102523</t>
  </si>
  <si>
    <t>95240</t>
  </si>
  <si>
    <t>95241</t>
  </si>
  <si>
    <t>96616</t>
  </si>
  <si>
    <t>96617</t>
  </si>
  <si>
    <t>96619</t>
  </si>
  <si>
    <t>96620</t>
  </si>
  <si>
    <t>96621</t>
  </si>
  <si>
    <t>96622</t>
  </si>
  <si>
    <t>96623</t>
  </si>
  <si>
    <t>96624</t>
  </si>
  <si>
    <t>97082</t>
  </si>
  <si>
    <t>97083</t>
  </si>
  <si>
    <t>97084</t>
  </si>
  <si>
    <t>97086</t>
  </si>
  <si>
    <t>97087</t>
  </si>
  <si>
    <t>2,65</t>
  </si>
  <si>
    <t>97088</t>
  </si>
  <si>
    <t>17,25</t>
  </si>
  <si>
    <t>97089</t>
  </si>
  <si>
    <t>97090</t>
  </si>
  <si>
    <t>15,49</t>
  </si>
  <si>
    <t>97091</t>
  </si>
  <si>
    <t>97092</t>
  </si>
  <si>
    <t>97093</t>
  </si>
  <si>
    <t>97096</t>
  </si>
  <si>
    <t>97097</t>
  </si>
  <si>
    <t>97101</t>
  </si>
  <si>
    <t>97102</t>
  </si>
  <si>
    <t>97103</t>
  </si>
  <si>
    <t>100322</t>
  </si>
  <si>
    <t>100323</t>
  </si>
  <si>
    <t>100324</t>
  </si>
  <si>
    <t>103072</t>
  </si>
  <si>
    <t>103073</t>
  </si>
  <si>
    <t>103074</t>
  </si>
  <si>
    <t>103075</t>
  </si>
  <si>
    <t>103076</t>
  </si>
  <si>
    <t>103077</t>
  </si>
  <si>
    <t>103078</t>
  </si>
  <si>
    <t>103079</t>
  </si>
  <si>
    <t>103080</t>
  </si>
  <si>
    <t>92263</t>
  </si>
  <si>
    <t>92264</t>
  </si>
  <si>
    <t>92265</t>
  </si>
  <si>
    <t>92266</t>
  </si>
  <si>
    <t>92267</t>
  </si>
  <si>
    <t>92268</t>
  </si>
  <si>
    <t>92269</t>
  </si>
  <si>
    <t>92270</t>
  </si>
  <si>
    <t>92271</t>
  </si>
  <si>
    <t>92272</t>
  </si>
  <si>
    <t>92273</t>
  </si>
  <si>
    <t>15,50</t>
  </si>
  <si>
    <t>92409</t>
  </si>
  <si>
    <t>92411</t>
  </si>
  <si>
    <t>92413</t>
  </si>
  <si>
    <t>92415</t>
  </si>
  <si>
    <t>92417</t>
  </si>
  <si>
    <t>92419</t>
  </si>
  <si>
    <t>92421</t>
  </si>
  <si>
    <t>92423</t>
  </si>
  <si>
    <t>64,80</t>
  </si>
  <si>
    <t>92425</t>
  </si>
  <si>
    <t>92427</t>
  </si>
  <si>
    <t>57,22</t>
  </si>
  <si>
    <t>92429</t>
  </si>
  <si>
    <t>92431</t>
  </si>
  <si>
    <t>92433</t>
  </si>
  <si>
    <t>92435</t>
  </si>
  <si>
    <t>92437</t>
  </si>
  <si>
    <t>92439</t>
  </si>
  <si>
    <t>92441</t>
  </si>
  <si>
    <t>59,95</t>
  </si>
  <si>
    <t>92443</t>
  </si>
  <si>
    <t>92445</t>
  </si>
  <si>
    <t>92446</t>
  </si>
  <si>
    <t>92447</t>
  </si>
  <si>
    <t>92448</t>
  </si>
  <si>
    <t>92449</t>
  </si>
  <si>
    <t>92450</t>
  </si>
  <si>
    <t>92451</t>
  </si>
  <si>
    <t>92452</t>
  </si>
  <si>
    <t>92453</t>
  </si>
  <si>
    <t>92454</t>
  </si>
  <si>
    <t>92455</t>
  </si>
  <si>
    <t>150,39</t>
  </si>
  <si>
    <t>92456</t>
  </si>
  <si>
    <t>92457</t>
  </si>
  <si>
    <t>92458</t>
  </si>
  <si>
    <t>92459</t>
  </si>
  <si>
    <t>92460</t>
  </si>
  <si>
    <t>92461</t>
  </si>
  <si>
    <t>92462</t>
  </si>
  <si>
    <t>92463</t>
  </si>
  <si>
    <t>92464</t>
  </si>
  <si>
    <t>92465</t>
  </si>
  <si>
    <t>92466</t>
  </si>
  <si>
    <t>92467</t>
  </si>
  <si>
    <t>92468</t>
  </si>
  <si>
    <t>92469</t>
  </si>
  <si>
    <t>92470</t>
  </si>
  <si>
    <t>92471</t>
  </si>
  <si>
    <t>92472</t>
  </si>
  <si>
    <t>92473</t>
  </si>
  <si>
    <t>92474</t>
  </si>
  <si>
    <t>92475</t>
  </si>
  <si>
    <t>92476</t>
  </si>
  <si>
    <t>89,02</t>
  </si>
  <si>
    <t>92477</t>
  </si>
  <si>
    <t>92478</t>
  </si>
  <si>
    <t>92479</t>
  </si>
  <si>
    <t>92480</t>
  </si>
  <si>
    <t>92482</t>
  </si>
  <si>
    <t>92484</t>
  </si>
  <si>
    <t>92486</t>
  </si>
  <si>
    <t>92488</t>
  </si>
  <si>
    <t>92490</t>
  </si>
  <si>
    <t>92492</t>
  </si>
  <si>
    <t>92494</t>
  </si>
  <si>
    <t>92496</t>
  </si>
  <si>
    <t>92498</t>
  </si>
  <si>
    <t>92500</t>
  </si>
  <si>
    <t>92502</t>
  </si>
  <si>
    <t>92504</t>
  </si>
  <si>
    <t>92506</t>
  </si>
  <si>
    <t>92508</t>
  </si>
  <si>
    <t>92510</t>
  </si>
  <si>
    <t>92512</t>
  </si>
  <si>
    <t>92514</t>
  </si>
  <si>
    <t>53,72</t>
  </si>
  <si>
    <t>92515</t>
  </si>
  <si>
    <t>92518</t>
  </si>
  <si>
    <t>92520</t>
  </si>
  <si>
    <t>92522</t>
  </si>
  <si>
    <t>43,85</t>
  </si>
  <si>
    <t>92524</t>
  </si>
  <si>
    <t>92526</t>
  </si>
  <si>
    <t>92528</t>
  </si>
  <si>
    <t>92530</t>
  </si>
  <si>
    <t>42,13</t>
  </si>
  <si>
    <t>92532</t>
  </si>
  <si>
    <t>92534</t>
  </si>
  <si>
    <t>92536</t>
  </si>
  <si>
    <t>92538</t>
  </si>
  <si>
    <t>96252</t>
  </si>
  <si>
    <t>96258</t>
  </si>
  <si>
    <t>96529</t>
  </si>
  <si>
    <t>96530</t>
  </si>
  <si>
    <t>96531</t>
  </si>
  <si>
    <t>96532</t>
  </si>
  <si>
    <t>96533</t>
  </si>
  <si>
    <t>96534</t>
  </si>
  <si>
    <t>96535</t>
  </si>
  <si>
    <t>96536</t>
  </si>
  <si>
    <t>96537</t>
  </si>
  <si>
    <t>96538</t>
  </si>
  <si>
    <t>96539</t>
  </si>
  <si>
    <t>116,89</t>
  </si>
  <si>
    <t>96540</t>
  </si>
  <si>
    <t>96541</t>
  </si>
  <si>
    <t>96542</t>
  </si>
  <si>
    <t>96543</t>
  </si>
  <si>
    <t>207,98</t>
  </si>
  <si>
    <t>101791</t>
  </si>
  <si>
    <t>27,15</t>
  </si>
  <si>
    <t>101792</t>
  </si>
  <si>
    <t>17,46</t>
  </si>
  <si>
    <t>101793</t>
  </si>
  <si>
    <t>101969</t>
  </si>
  <si>
    <t>101971</t>
  </si>
  <si>
    <t>101973</t>
  </si>
  <si>
    <t>101974</t>
  </si>
  <si>
    <t>101975</t>
  </si>
  <si>
    <t>101977</t>
  </si>
  <si>
    <t>101980</t>
  </si>
  <si>
    <t>101981</t>
  </si>
  <si>
    <t>101982</t>
  </si>
  <si>
    <t>101983</t>
  </si>
  <si>
    <t>101985</t>
  </si>
  <si>
    <t>101986</t>
  </si>
  <si>
    <t>101987</t>
  </si>
  <si>
    <t>101988</t>
  </si>
  <si>
    <t>101989</t>
  </si>
  <si>
    <t>101990</t>
  </si>
  <si>
    <t>101991</t>
  </si>
  <si>
    <t>101992</t>
  </si>
  <si>
    <t>101993</t>
  </si>
  <si>
    <t>101994</t>
  </si>
  <si>
    <t>101995</t>
  </si>
  <si>
    <t>101996</t>
  </si>
  <si>
    <t>101997</t>
  </si>
  <si>
    <t>101998</t>
  </si>
  <si>
    <t>101999</t>
  </si>
  <si>
    <t>102000</t>
  </si>
  <si>
    <t>102001</t>
  </si>
  <si>
    <t>102002</t>
  </si>
  <si>
    <t>102003</t>
  </si>
  <si>
    <t>102004</t>
  </si>
  <si>
    <t>102005</t>
  </si>
  <si>
    <t>102006</t>
  </si>
  <si>
    <t>102007</t>
  </si>
  <si>
    <t>102008</t>
  </si>
  <si>
    <t>102009</t>
  </si>
  <si>
    <t>102010</t>
  </si>
  <si>
    <t>102011</t>
  </si>
  <si>
    <t>102012</t>
  </si>
  <si>
    <t>102013</t>
  </si>
  <si>
    <t>180,55</t>
  </si>
  <si>
    <t>102014</t>
  </si>
  <si>
    <t>102015</t>
  </si>
  <si>
    <t>102016</t>
  </si>
  <si>
    <t>102017</t>
  </si>
  <si>
    <t>102036</t>
  </si>
  <si>
    <t>102037</t>
  </si>
  <si>
    <t>102038</t>
  </si>
  <si>
    <t>102039</t>
  </si>
  <si>
    <t>102040</t>
  </si>
  <si>
    <t>102041</t>
  </si>
  <si>
    <t>102042</t>
  </si>
  <si>
    <t>102043</t>
  </si>
  <si>
    <t>102044</t>
  </si>
  <si>
    <t>102045</t>
  </si>
  <si>
    <t>102046</t>
  </si>
  <si>
    <t>102047</t>
  </si>
  <si>
    <t>102048</t>
  </si>
  <si>
    <t>102049</t>
  </si>
  <si>
    <t>102050</t>
  </si>
  <si>
    <t>102051</t>
  </si>
  <si>
    <t>180,24</t>
  </si>
  <si>
    <t>102052</t>
  </si>
  <si>
    <t>102059</t>
  </si>
  <si>
    <t>102060</t>
  </si>
  <si>
    <t>102061</t>
  </si>
  <si>
    <t>102062</t>
  </si>
  <si>
    <t>102063</t>
  </si>
  <si>
    <t>102064</t>
  </si>
  <si>
    <t>102065</t>
  </si>
  <si>
    <t>102066</t>
  </si>
  <si>
    <t>102067</t>
  </si>
  <si>
    <t>102068</t>
  </si>
  <si>
    <t>102069</t>
  </si>
  <si>
    <t>102070</t>
  </si>
  <si>
    <t>102071</t>
  </si>
  <si>
    <t>102072</t>
  </si>
  <si>
    <t>102073</t>
  </si>
  <si>
    <t>ESCADA EM CONCRETO ARMADO MOLDADO IN LOCO, FCK 25 MPA, COM 1 LANCE E LAJE PLANA, FÔRMA EM CHAPA DE MADEIRA COMPENSADA RESINADA. AF_11/2020_PA</t>
  </si>
  <si>
    <t>102074</t>
  </si>
  <si>
    <t>ESCADA EM CONCRETO ARMADO MOLDADO IN LOCO, FCK 25 MPA, COM 2 LANCES EM  U  E LAJE PLANA, FÔRMA EM CHAPA DE MADEIRA COMPENSADA RESINADA. AF_11/2020_PA</t>
  </si>
  <si>
    <t>102075</t>
  </si>
  <si>
    <t>ESCADA EM CONCRETO ARMADO MOLDADO IN LOCO, FCK 25 MPA, COM 2 LANCES EM  L  E LAJE PLANA, FÔRMA EM CHAPA DE MADEIRA COMPENSADA RESINADA. AF_11/2020_PA</t>
  </si>
  <si>
    <t>102076</t>
  </si>
  <si>
    <t>ESCADA EM CONCRETO ARMADO MOLDADO IN LOCO, FCK 25 MPA, COM 2 LANCES EM  X  E LAJE PLANA, FÔRMA EM CHAPA DE MADEIRA COMPENSADA RESINADA. AF_11/2020_PA</t>
  </si>
  <si>
    <t>102077</t>
  </si>
  <si>
    <t>ESCADA EM CONCRETO ARMADO MOLDADO IN LOCO, FCK 25 MPA, COM 1 LANCE E LAJE CASCATA, FÔRMA EM CHAPA DE MADEIRA COMPENSADA RESINADA. AF_11/2020_PA</t>
  </si>
  <si>
    <t>102078</t>
  </si>
  <si>
    <t>ESCADA EM CONCRETO ARMADO MOLDADO IN LOCO, FCK 25 MPA, COM 2 LANCES EM  U  E LAJE CASCATA, FÔRMA EM CHAPA DE MADEIRA COMPENSADA RESINADA. AF_11/2020_PA</t>
  </si>
  <si>
    <t>102079</t>
  </si>
  <si>
    <t>ESCADA EM CONCRETO ARMADO MOLDADO IN LOCO, FCK 25 MPA, COM 2 LANCES EM  L  E LAJE CASCATA, FÔRMA EM CHAPA DE MADEIRA COMPENSADA RESINADA. AF_11/2020_PA</t>
  </si>
  <si>
    <t>102080</t>
  </si>
  <si>
    <t>ESCADA EM CONCRETO ARMADO MOLDADO IN LOCO, FCK 25 MPA, COM 2 LANCES EM  X  E LAJE CASCATA, FÔRMA EM CHAPA DE MADEIRA COMPENSADA RESINADA. AF_11/2020_PA</t>
  </si>
  <si>
    <t>102086</t>
  </si>
  <si>
    <t>102087</t>
  </si>
  <si>
    <t>102088</t>
  </si>
  <si>
    <t>102089</t>
  </si>
  <si>
    <t>102090</t>
  </si>
  <si>
    <t>102091</t>
  </si>
  <si>
    <t>103760</t>
  </si>
  <si>
    <t>103761</t>
  </si>
  <si>
    <t>103762</t>
  </si>
  <si>
    <t>103763</t>
  </si>
  <si>
    <t>89996</t>
  </si>
  <si>
    <t>89997</t>
  </si>
  <si>
    <t>7,88</t>
  </si>
  <si>
    <t>89998</t>
  </si>
  <si>
    <t>89999</t>
  </si>
  <si>
    <t>90000</t>
  </si>
  <si>
    <t>11,63</t>
  </si>
  <si>
    <t>91593</t>
  </si>
  <si>
    <t>91594</t>
  </si>
  <si>
    <t>91595</t>
  </si>
  <si>
    <t>11,90</t>
  </si>
  <si>
    <t>91596</t>
  </si>
  <si>
    <t>11,16</t>
  </si>
  <si>
    <t>91597</t>
  </si>
  <si>
    <t>7,92</t>
  </si>
  <si>
    <t>91598</t>
  </si>
  <si>
    <t>91599</t>
  </si>
  <si>
    <t>91600</t>
  </si>
  <si>
    <t>13,49</t>
  </si>
  <si>
    <t>91601</t>
  </si>
  <si>
    <t>91602</t>
  </si>
  <si>
    <t>91603</t>
  </si>
  <si>
    <t>92759</t>
  </si>
  <si>
    <t>12,88</t>
  </si>
  <si>
    <t>92760</t>
  </si>
  <si>
    <t>92761</t>
  </si>
  <si>
    <t>11,50</t>
  </si>
  <si>
    <t>92762</t>
  </si>
  <si>
    <t>92763</t>
  </si>
  <si>
    <t>92764</t>
  </si>
  <si>
    <t>92765</t>
  </si>
  <si>
    <t>92766</t>
  </si>
  <si>
    <t>92767</t>
  </si>
  <si>
    <t>92768</t>
  </si>
  <si>
    <t>92769</t>
  </si>
  <si>
    <t>92770</t>
  </si>
  <si>
    <t>92771</t>
  </si>
  <si>
    <t>9,90</t>
  </si>
  <si>
    <t>92772</t>
  </si>
  <si>
    <t>92773</t>
  </si>
  <si>
    <t>92774</t>
  </si>
  <si>
    <t>92798</t>
  </si>
  <si>
    <t>8,51</t>
  </si>
  <si>
    <t>92799</t>
  </si>
  <si>
    <t>92800</t>
  </si>
  <si>
    <t>9,12</t>
  </si>
  <si>
    <t>92801</t>
  </si>
  <si>
    <t>92802</t>
  </si>
  <si>
    <t>92803</t>
  </si>
  <si>
    <t>92804</t>
  </si>
  <si>
    <t>92805</t>
  </si>
  <si>
    <t>92806</t>
  </si>
  <si>
    <t>8,52</t>
  </si>
  <si>
    <t>92875</t>
  </si>
  <si>
    <t>92876</t>
  </si>
  <si>
    <t>92877</t>
  </si>
  <si>
    <t>92878</t>
  </si>
  <si>
    <t>9,06</t>
  </si>
  <si>
    <t>92879</t>
  </si>
  <si>
    <t>92880</t>
  </si>
  <si>
    <t>92881</t>
  </si>
  <si>
    <t>92882</t>
  </si>
  <si>
    <t>92883</t>
  </si>
  <si>
    <t>92884</t>
  </si>
  <si>
    <t>11,38</t>
  </si>
  <si>
    <t>92885</t>
  </si>
  <si>
    <t>10,80</t>
  </si>
  <si>
    <t>92886</t>
  </si>
  <si>
    <t>92887</t>
  </si>
  <si>
    <t>92888</t>
  </si>
  <si>
    <t>92915</t>
  </si>
  <si>
    <t>15,23</t>
  </si>
  <si>
    <t>92916</t>
  </si>
  <si>
    <t>92917</t>
  </si>
  <si>
    <t>92919</t>
  </si>
  <si>
    <t>92921</t>
  </si>
  <si>
    <t>92922</t>
  </si>
  <si>
    <t>92923</t>
  </si>
  <si>
    <t>9,91</t>
  </si>
  <si>
    <t>92924</t>
  </si>
  <si>
    <t>9,73</t>
  </si>
  <si>
    <t>95448</t>
  </si>
  <si>
    <t>95576</t>
  </si>
  <si>
    <t>11,64</t>
  </si>
  <si>
    <t>95577</t>
  </si>
  <si>
    <t>9,96</t>
  </si>
  <si>
    <t>95578</t>
  </si>
  <si>
    <t>8,31</t>
  </si>
  <si>
    <t>95579</t>
  </si>
  <si>
    <t>8,05</t>
  </si>
  <si>
    <t>95580</t>
  </si>
  <si>
    <t>95581</t>
  </si>
  <si>
    <t>95582</t>
  </si>
  <si>
    <t>MONTAGEM DE ARMADURA DE ESTACAS, DIÂMETRO = 32,0 MM. AF_09/2021_PS</t>
  </si>
  <si>
    <t>95583</t>
  </si>
  <si>
    <t>95584</t>
  </si>
  <si>
    <t>12,84</t>
  </si>
  <si>
    <t>95592</t>
  </si>
  <si>
    <t>95593</t>
  </si>
  <si>
    <t>95943</t>
  </si>
  <si>
    <t>95944</t>
  </si>
  <si>
    <t>95945</t>
  </si>
  <si>
    <t>14,70</t>
  </si>
  <si>
    <t>95946</t>
  </si>
  <si>
    <t>95947</t>
  </si>
  <si>
    <t>95948</t>
  </si>
  <si>
    <t>96544</t>
  </si>
  <si>
    <t>96545</t>
  </si>
  <si>
    <t>96546</t>
  </si>
  <si>
    <t>10,26</t>
  </si>
  <si>
    <t>9,93</t>
  </si>
  <si>
    <t>100064</t>
  </si>
  <si>
    <t>100066</t>
  </si>
  <si>
    <t>100067</t>
  </si>
  <si>
    <t>100068</t>
  </si>
  <si>
    <t>102920</t>
  </si>
  <si>
    <t>102921</t>
  </si>
  <si>
    <t>102922</t>
  </si>
  <si>
    <t>8,08</t>
  </si>
  <si>
    <t>102923</t>
  </si>
  <si>
    <t>103088</t>
  </si>
  <si>
    <t>104104</t>
  </si>
  <si>
    <t>10,19</t>
  </si>
  <si>
    <t>104105</t>
  </si>
  <si>
    <t>104106</t>
  </si>
  <si>
    <t>104107</t>
  </si>
  <si>
    <t>104108</t>
  </si>
  <si>
    <t>11,83</t>
  </si>
  <si>
    <t>104109</t>
  </si>
  <si>
    <t>104110</t>
  </si>
  <si>
    <t>16,29</t>
  </si>
  <si>
    <t>104111</t>
  </si>
  <si>
    <t>89993</t>
  </si>
  <si>
    <t>89994</t>
  </si>
  <si>
    <t>89995</t>
  </si>
  <si>
    <t>90278</t>
  </si>
  <si>
    <t>90279</t>
  </si>
  <si>
    <t>90280</t>
  </si>
  <si>
    <t>90281</t>
  </si>
  <si>
    <t>90282</t>
  </si>
  <si>
    <t>90283</t>
  </si>
  <si>
    <t>90284</t>
  </si>
  <si>
    <t>90285</t>
  </si>
  <si>
    <t>94962</t>
  </si>
  <si>
    <t>94963</t>
  </si>
  <si>
    <t>94964</t>
  </si>
  <si>
    <t>94965</t>
  </si>
  <si>
    <t>94966</t>
  </si>
  <si>
    <t>94967</t>
  </si>
  <si>
    <t>94968</t>
  </si>
  <si>
    <t>94969</t>
  </si>
  <si>
    <t>94970</t>
  </si>
  <si>
    <t>94971</t>
  </si>
  <si>
    <t>94972</t>
  </si>
  <si>
    <t>94973</t>
  </si>
  <si>
    <t>94974</t>
  </si>
  <si>
    <t>94975</t>
  </si>
  <si>
    <t>96555</t>
  </si>
  <si>
    <t>96556</t>
  </si>
  <si>
    <t>96557</t>
  </si>
  <si>
    <t>96558</t>
  </si>
  <si>
    <t>99235</t>
  </si>
  <si>
    <t>99431</t>
  </si>
  <si>
    <t>99432</t>
  </si>
  <si>
    <t>99433</t>
  </si>
  <si>
    <t>99434</t>
  </si>
  <si>
    <t>99435</t>
  </si>
  <si>
    <t>99436</t>
  </si>
  <si>
    <t>99437</t>
  </si>
  <si>
    <t>99438</t>
  </si>
  <si>
    <t>99439</t>
  </si>
  <si>
    <t>102473</t>
  </si>
  <si>
    <t>102474</t>
  </si>
  <si>
    <t>102475</t>
  </si>
  <si>
    <t>102476</t>
  </si>
  <si>
    <t>102477</t>
  </si>
  <si>
    <t>102478</t>
  </si>
  <si>
    <t>102479</t>
  </si>
  <si>
    <t>102480</t>
  </si>
  <si>
    <t>102481</t>
  </si>
  <si>
    <t>102482</t>
  </si>
  <si>
    <t>102483</t>
  </si>
  <si>
    <t>102484</t>
  </si>
  <si>
    <t>102485</t>
  </si>
  <si>
    <t>102486</t>
  </si>
  <si>
    <t>102487</t>
  </si>
  <si>
    <t>103183</t>
  </si>
  <si>
    <t>103184</t>
  </si>
  <si>
    <t>103669</t>
  </si>
  <si>
    <t>103670</t>
  </si>
  <si>
    <t>103671</t>
  </si>
  <si>
    <t>103672</t>
  </si>
  <si>
    <t>CONCRETAGEM DE PILARES, FCK = 25 MPA, COM USO DE BOMBA - LANÇAMENTO, ADENSAMENTO E ACABAMENTO. AF_02/2022_PS</t>
  </si>
  <si>
    <t>103673</t>
  </si>
  <si>
    <t>103674</t>
  </si>
  <si>
    <t>CONCRETAGEM DE VIGAS E LAJES, FCK=25 MPA, PARA LAJES PREMOLDADAS COM USO DE BOMBA - LANÇAMENTO, ADENSAMENTO E ACABAMENTO. AF_02/2022_PS</t>
  </si>
  <si>
    <t>103675</t>
  </si>
  <si>
    <t>CONCRETAGEM DE VIGAS E LAJES, FCK=25 MPA, PARA LAJES MACIÇAS OU NERVURADAS COM USO DE BOMBA - LANÇAMENTO, ADENSAMENTO E ACABAMENTO. AF_02/2022_PS</t>
  </si>
  <si>
    <t>103676</t>
  </si>
  <si>
    <t>103677</t>
  </si>
  <si>
    <t>103678</t>
  </si>
  <si>
    <t>103679</t>
  </si>
  <si>
    <t>103680</t>
  </si>
  <si>
    <t>103681</t>
  </si>
  <si>
    <t>103682</t>
  </si>
  <si>
    <t>103683</t>
  </si>
  <si>
    <t>103684</t>
  </si>
  <si>
    <t>CONCRETAGEM DE RESERVATÓRIOS, FCK=25 MPA, COM USO DE BOMBA - LANÇAMENTO, ADENSAMENTO E ACABAMENTO. AF_02/2022_PS</t>
  </si>
  <si>
    <t>103685</t>
  </si>
  <si>
    <t>CONCRETAGEM DE MURETAS, FCK=25 MPA, COM USO DE BOMBA - LANÇAMENTO, ADENSAMENTO E ACABAMENTO. AF_02/2022_PS</t>
  </si>
  <si>
    <t>103686</t>
  </si>
  <si>
    <t>CONCRETAGEM DE ESCADAS, FCK=25 MPA, COM USO DE BOMBA - LANÇAMENTO, ADENSAMENTO E ACABAMENTO. AF_02/2022_PS</t>
  </si>
  <si>
    <t>103687</t>
  </si>
  <si>
    <t>103688</t>
  </si>
  <si>
    <t>101963</t>
  </si>
  <si>
    <t>LAJE PRÉ-MOLDADA UNIDIRECIONAL, BIAPOIADA, PARA PISO, ENCHIMENTO EM CERÂMICA, VIGOTA CONVENCIONAL, ALTURA TOTAL DA LAJE (ENCHIMENTO+CAPA) = (8+4). AF_11/2020_PA</t>
  </si>
  <si>
    <t>101964</t>
  </si>
  <si>
    <t>LAJE PRÉ-MOLDADA UNIDIRECIONAL, BIAPOIADA, PARA FORRO, ENCHIMENTO EM CERÂMICA, VIGOTA CONVENCIONAL, ALTURA TOTAL DA LAJE (ENCHIMENTO+CAPA) = (8+3). AF_11/2020_PA</t>
  </si>
  <si>
    <t>101165</t>
  </si>
  <si>
    <t>101166</t>
  </si>
  <si>
    <t>98575</t>
  </si>
  <si>
    <t>TRATAMENTO DE JUNTA DE DILATAÇÃO, COM TARUGO DE POLIETILENO E SELANTE PU, INCLUSO PREENCHIMENTO COM ESPUMA EXPANSIVA PU. AF_09/2023</t>
  </si>
  <si>
    <t>98576</t>
  </si>
  <si>
    <t>TRATAMENTO DE JUNTA DE DILATAÇÃO COM MANTA ASFÁLTICA ADERIDA COM MAÇARICO. AF_09/2023</t>
  </si>
  <si>
    <t>20,93</t>
  </si>
  <si>
    <t>98577</t>
  </si>
  <si>
    <t>TRATAMENTO DE JUNTA SERRADA, COM TARUGO DE POLIETILENO E SELANTE À BASE DE SILICONE. AF_09/2023</t>
  </si>
  <si>
    <t>40,75</t>
  </si>
  <si>
    <t>93184</t>
  </si>
  <si>
    <t>93187</t>
  </si>
  <si>
    <t>93191</t>
  </si>
  <si>
    <t>93194</t>
  </si>
  <si>
    <t>93197</t>
  </si>
  <si>
    <t>93199</t>
  </si>
  <si>
    <t>93200</t>
  </si>
  <si>
    <t>93202</t>
  </si>
  <si>
    <t>93203</t>
  </si>
  <si>
    <t>15,55</t>
  </si>
  <si>
    <t>93205</t>
  </si>
  <si>
    <t>97733</t>
  </si>
  <si>
    <t>97734</t>
  </si>
  <si>
    <t>97735</t>
  </si>
  <si>
    <t>97736</t>
  </si>
  <si>
    <t>97737</t>
  </si>
  <si>
    <t>97738</t>
  </si>
  <si>
    <t>97739</t>
  </si>
  <si>
    <t>97740</t>
  </si>
  <si>
    <t>98615</t>
  </si>
  <si>
    <t>98616</t>
  </si>
  <si>
    <t>98617</t>
  </si>
  <si>
    <t>98618</t>
  </si>
  <si>
    <t>98619</t>
  </si>
  <si>
    <t>98620</t>
  </si>
  <si>
    <t>98621</t>
  </si>
  <si>
    <t>98622</t>
  </si>
  <si>
    <t>98623</t>
  </si>
  <si>
    <t>98624</t>
  </si>
  <si>
    <t>98625</t>
  </si>
  <si>
    <t>98626</t>
  </si>
  <si>
    <t>98655</t>
  </si>
  <si>
    <t>98656</t>
  </si>
  <si>
    <t>98657</t>
  </si>
  <si>
    <t>98658</t>
  </si>
  <si>
    <t>98659</t>
  </si>
  <si>
    <t>98746</t>
  </si>
  <si>
    <t>98749</t>
  </si>
  <si>
    <t>98750</t>
  </si>
  <si>
    <t>98751</t>
  </si>
  <si>
    <t>98752</t>
  </si>
  <si>
    <t>98753</t>
  </si>
  <si>
    <t>100763</t>
  </si>
  <si>
    <t>100764</t>
  </si>
  <si>
    <t>100765</t>
  </si>
  <si>
    <t>15,06</t>
  </si>
  <si>
    <t>100766</t>
  </si>
  <si>
    <t>100767</t>
  </si>
  <si>
    <t>16,95</t>
  </si>
  <si>
    <t>100768</t>
  </si>
  <si>
    <t>15,67</t>
  </si>
  <si>
    <t>100769</t>
  </si>
  <si>
    <t>100770</t>
  </si>
  <si>
    <t>100771</t>
  </si>
  <si>
    <t>16,82</t>
  </si>
  <si>
    <t>100772</t>
  </si>
  <si>
    <t>100773</t>
  </si>
  <si>
    <t>100774</t>
  </si>
  <si>
    <t>100775</t>
  </si>
  <si>
    <t>100776</t>
  </si>
  <si>
    <t>100777</t>
  </si>
  <si>
    <t>100778</t>
  </si>
  <si>
    <t>103795</t>
  </si>
  <si>
    <t>77,80</t>
  </si>
  <si>
    <t>103796</t>
  </si>
  <si>
    <t>103797</t>
  </si>
  <si>
    <t>14,61</t>
  </si>
  <si>
    <t>103798</t>
  </si>
  <si>
    <t>103799</t>
  </si>
  <si>
    <t>103800</t>
  </si>
  <si>
    <t>103801</t>
  </si>
  <si>
    <t>103925</t>
  </si>
  <si>
    <t>103926</t>
  </si>
  <si>
    <t>103928</t>
  </si>
  <si>
    <t>103929</t>
  </si>
  <si>
    <t>103930</t>
  </si>
  <si>
    <t>103931</t>
  </si>
  <si>
    <t>103932</t>
  </si>
  <si>
    <t>103933</t>
  </si>
  <si>
    <t>27,39</t>
  </si>
  <si>
    <t>40,79</t>
  </si>
  <si>
    <t>98562</t>
  </si>
  <si>
    <t>IMPERMEABILIZAÇÃO DE SUPERFÍCIE COM ARGAMASSA DE CIMENTO E AREIA, COM ADITIVO IMPERMEABILIZANTE, E = 1,5CM. AF_09/2023</t>
  </si>
  <si>
    <t>98555</t>
  </si>
  <si>
    <t>IMPERMEABILIZAÇÃO DE SUPERFÍCIE COM ARGAMASSA POLIMÉRICA / MEMBRANA ACRÍLICA, 3 DEMÃOS. AF_09/2023</t>
  </si>
  <si>
    <t>98556</t>
  </si>
  <si>
    <t>IMPERMEABILIZIMPERMEABILIZAÇÃO DE SUPERFÍCIE COM ARGAMASSA POLIMÉRICA / MEMBRANA ACRÍLICA, 4 DEMÃOS, REFORÇADA COM VÉU DE POLIÉSTER (MAV). AF_09/2023</t>
  </si>
  <si>
    <t>98558</t>
  </si>
  <si>
    <t>TRATAMENTO DE RALO OU PONTO EMERGENTE COM ARGAMASSA POLIMÉRICA / MEMBRANA ACRÍLICA REFORÇADO COM TELA DE POLIÉSTER (MAV). AF_09/2023</t>
  </si>
  <si>
    <t>98559</t>
  </si>
  <si>
    <t>TRATAMENTO DE RODAPÉ COM TELA DE POLIÉSTER. AF_09/2023</t>
  </si>
  <si>
    <t>98546</t>
  </si>
  <si>
    <t>IMPERMEABILIZAÇÃO DE SUPERFÍCIE COM MANTA ASFÁLTICA, UMA CAMADA, INCLUSIVE APLICAÇÃO DE PRIMER ASFÁLTICO, E=4MM. AF_09/2023</t>
  </si>
  <si>
    <t>98547</t>
  </si>
  <si>
    <t>IMPERMEABILIZAÇÃO DE SUPERFÍCIE COM MANTA ASFÁLTICA, DUAS CAMADAS, INCLUSIVE APLICAÇÃO DE PRIMER ASFÁLTICO, E=3MM E E=4MM. AF_09/2023</t>
  </si>
  <si>
    <t>183,71</t>
  </si>
  <si>
    <t>98553</t>
  </si>
  <si>
    <t>IMPERMEABILIZAÇÃO DE SUPERFÍCIE COM MEMBRANA À BASE DE POLIURETANO, 2 DEMÃOS. AF_09/2023</t>
  </si>
  <si>
    <t>98554</t>
  </si>
  <si>
    <t>IMPERMEABILIZAÇÃO DE SUPERFÍCIE COM MEMBRANA À BASE DE RESINA ACRÍLICA, 3 DEMÃOS. AF_09/2023</t>
  </si>
  <si>
    <t>98557</t>
  </si>
  <si>
    <t>IMPERMEABILIZAÇÃO DE SUPERFÍCIE COM EMULSÃO ASFÁLTICA, 2 DEMÃOS. AF_09/2023</t>
  </si>
  <si>
    <t>98563</t>
  </si>
  <si>
    <t>PROTEÇÃO MECÂNICA DE SUPERFÍCIE HORIZONTAL COM ARGAMASSA DE CIMENTO E AREIA, TRAÇO 1:3, E=2CM. AF_09/2023</t>
  </si>
  <si>
    <t>98564</t>
  </si>
  <si>
    <t>PROTEÇÃO MECÂNICA DE SUPERFÍCIE VERTICAL COM ARGAMASSA DE CIMENTO E AREIA, TRAÇO 1:3, E=2CM. AF_09/2023</t>
  </si>
  <si>
    <t>45,40</t>
  </si>
  <si>
    <t>98565</t>
  </si>
  <si>
    <t>PROTEÇÃO MECÂNICA DE SUPERFICIE HORIZONTAL COM ARGAMASSA DE CIMENTO E AREIA, TRAÇO 1:3, E=3CM. AF_09/2023</t>
  </si>
  <si>
    <t>98566</t>
  </si>
  <si>
    <t>PROTEÇÃO MECÂNICA DE SUPERFÍCIE VERTICAL COM ARGAMASSA DE CIMENTO E AREIA, TRAÇO 1:3, E=3CM. AF_09/2023</t>
  </si>
  <si>
    <t>98567</t>
  </si>
  <si>
    <t>PROTEÇÃO MECÂNICA DE SUPERFICIE HORIZONTAL COM ARGAMASSA DE CIMENTO E AREIA, TRAÇO 1:3, E=4CM. AF_09/2023</t>
  </si>
  <si>
    <t>98568</t>
  </si>
  <si>
    <t>PROTEÇÃO MECÂNICA DE SUPERFÍCIE VERTICAL COM ARGAMASSA DE CIMENTO E AREIA, TRAÇO 1:3, E=4CM. AF_09/2023</t>
  </si>
  <si>
    <t>98569</t>
  </si>
  <si>
    <t>PROTEÇÃO MECÂNICA DE SUPERFICIE HORIZONTAL COM ARGAMASSA DE CIMENTO E AREIA, TRAÇO 1:3, E=5CM. AF_09/2023</t>
  </si>
  <si>
    <t>98570</t>
  </si>
  <si>
    <t>PROTEÇÃO MECÂNICA DE SUPERFÍCIE VERTICAL COM ARGAMASSA DE CIMENTO E AREIA, TRAÇO 1:3, E=5CM. AF_09/2023</t>
  </si>
  <si>
    <t>98571</t>
  </si>
  <si>
    <t>PROTEÇÃO MECÂNICA DE SUPERFICIE HORIZONTAL COM CONCRETO 15 MPA, E=4CM. AF_09/2023</t>
  </si>
  <si>
    <t>98572</t>
  </si>
  <si>
    <t>PROTEÇÃO MECÂNICA DE SUPERFICIE HORIZONTAL COM CONCRETO 15 MPA, E=5CM. AF_09/2023</t>
  </si>
  <si>
    <t>98573</t>
  </si>
  <si>
    <t>PROTEÇÃO MECÂNICA DE SUPERFÍCIE VERTICAL COM CONCRETO 15 MPA, E=5CM. AF_09/2023</t>
  </si>
  <si>
    <t>91831</t>
  </si>
  <si>
    <t>91833</t>
  </si>
  <si>
    <t>91834</t>
  </si>
  <si>
    <t>16,19</t>
  </si>
  <si>
    <t>91835</t>
  </si>
  <si>
    <t>91836</t>
  </si>
  <si>
    <t>91837</t>
  </si>
  <si>
    <t>91839</t>
  </si>
  <si>
    <t>91840</t>
  </si>
  <si>
    <t>91841</t>
  </si>
  <si>
    <t>91843</t>
  </si>
  <si>
    <t>ELETRODUTO FLEXÍVEL CORRUGADO REFORÇADO, PVC, DN 20 MM (1/2"), PARA CIRCUITOS TERMINAIS, INSTALADO EM LAJE - FORNECIMENTO E INSTALAÇÃO. AF_03/2023</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</si>
  <si>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</si>
  <si>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</si>
  <si>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</si>
  <si>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</si>
  <si>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13,09</t>
  </si>
  <si>
    <t>91849</t>
  </si>
  <si>
    <t>ELETRODUTO FLEXÍVEL LISO, PEAD, DN 32 MM (1"), PARA CIRCUITOS TERMINAIS, INSTALADO EM LAJE - FORNECIMENTO E INSTALAÇÃO. AF_03/2023</t>
  </si>
  <si>
    <t>7,05</t>
  </si>
  <si>
    <t>91850</t>
  </si>
  <si>
    <t>ELETRODUTO FLEXÍVEL CORRUGADO, PEAD, DN 40 MM (1 1/4"), PARA CIRCUITOS TERMINAIS, INSTALADO EM LAJE - FORNECIMENTO E INSTALAÇÃO. AF_03/2023</t>
  </si>
  <si>
    <t>9,45</t>
  </si>
  <si>
    <t>91851</t>
  </si>
  <si>
    <t>ELETRODUTO FLEXÍVEL LISO, PEAD, DN 40 MM (1 1/4"), PARA CIRCUITOS TERMINAIS, INSTALADO EM LAJE - FORNECIMENTO E INSTALAÇÃO. AF_03/2023</t>
  </si>
  <si>
    <t>8,72</t>
  </si>
  <si>
    <t>91852</t>
  </si>
  <si>
    <t>ELETRODUTO FLEXÍVEL CORRUGADO, PVC, DN 20 MM (1/2"), PARA CIRCUITOS TERMINAIS, INSTALADO EM PAREDE - FORNECIMENTO E INSTALAÇÃO. AF_03/2023</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</si>
  <si>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</si>
  <si>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</si>
  <si>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</si>
  <si>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</si>
  <si>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8,88</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</si>
  <si>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</si>
  <si>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</si>
  <si>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</si>
  <si>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</si>
  <si>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</si>
  <si>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</si>
  <si>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</si>
  <si>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</si>
  <si>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91860</t>
  </si>
  <si>
    <t>ELETRODUTO FLEXÍVEL CORRUGADO, PEAD, DN 40 MM (1 1/4"), PARA CIRCUITOS TERMINAIS, INSTALADO EM PAREDE - FORNECIMENTO E INSTALAÇÃO. AF_03/2023</t>
  </si>
  <si>
    <t>11,86</t>
  </si>
  <si>
    <t>91861</t>
  </si>
  <si>
    <t>ELETRODUTO FLEXÍVEL LISO, PEAD, DN 40 MM (1 1/4"), PARA CIRCUITOS TERMINAIS, INSTALADO EM PAREDE - FORNECIMENTO E INSTALAÇÃO. AF_03/2023</t>
  </si>
  <si>
    <t>11,18</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</si>
  <si>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</si>
  <si>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</si>
  <si>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</si>
  <si>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</si>
  <si>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91864</t>
  </si>
  <si>
    <t>ELETRODUTO RÍGIDO ROSCÁVEL, PVC, DN 32 MM (1"), PARA CIRCUITOS TERMINAIS, INSTALADO EM FORRO - FORNECIMENTO E INSTALAÇÃO. AF_03/2023</t>
  </si>
  <si>
    <t>91865</t>
  </si>
  <si>
    <t>ELETRODUTO RÍGIDO ROSCÁVEL, PVC, DN 40 MM (1 1/4"), PARA CIRCUITOS TERMINAIS, INSTALADO EM FORRO - FORNECIMENTO E INSTALAÇÃO. AF_03/2023</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</si>
  <si>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</si>
  <si>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</si>
  <si>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</si>
  <si>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</si>
  <si>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</si>
  <si>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</si>
  <si>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13,77</t>
  </si>
  <si>
    <t>91869</t>
  </si>
  <si>
    <t>ELETRODUTO RÍGIDO ROSCÁVEL, PVC, DN 40 MM (1 1/4"), PARA CIRCUITOS TERMINAIS, INSTALADO EM LAJE - FORNECIMENTO E INSTALAÇÃO. AF_03/2023</t>
  </si>
  <si>
    <t>91870</t>
  </si>
  <si>
    <t>ELETRODUTO RÍGIDO ROSCÁVEL, PVC, DN 20 MM (1/2"), PARA CIRCUITOS TERMINAIS, INSTALADO EM PAREDE - FORNECIMENTO E INSTALAÇÃO. AF_03/2023</t>
  </si>
  <si>
    <t>11,72</t>
  </si>
  <si>
    <t>91871</t>
  </si>
  <si>
    <t>ELETRODUTO RÍGIDO ROSCÁVEL, PVC, DN 25 MM (3/4"), PARA CIRCUITOS TERMINAIS, INSTALADO EM PAREDE - FORNECIMENTO E INSTALAÇÃO. AF_03/2023</t>
  </si>
  <si>
    <t>91872</t>
  </si>
  <si>
    <t>ELETRODUTO RÍGIDO ROSCÁVEL, PVC, DN 32 MM (1"), PARA CIRCUITOS TERMINAIS, INSTALADO EM PAREDE - FORNECIMENTO E INSTALAÇÃO. AF_03/2023</t>
  </si>
  <si>
    <t>91873</t>
  </si>
  <si>
    <t>ELETRODUTO RÍGIDO ROSCÁVEL, PVC, DN 40 MM (1 1/4"), PARA CIRCUITOS TERMINAIS, INSTALADO EM PAREDE - FORNECIMENTO E INSTALAÇÃO. AF_03/2023</t>
  </si>
  <si>
    <t>93008</t>
  </si>
  <si>
    <t>18,66</t>
  </si>
  <si>
    <t>93009</t>
  </si>
  <si>
    <t>93010</t>
  </si>
  <si>
    <t>39,45</t>
  </si>
  <si>
    <t>93011</t>
  </si>
  <si>
    <t>48,48</t>
  </si>
  <si>
    <t>93012</t>
  </si>
  <si>
    <t>95726</t>
  </si>
  <si>
    <t>95727</t>
  </si>
  <si>
    <t>17,78</t>
  </si>
  <si>
    <t>95728</t>
  </si>
  <si>
    <t>97667</t>
  </si>
  <si>
    <t>97668</t>
  </si>
  <si>
    <t>97669</t>
  </si>
  <si>
    <t>97670</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</si>
  <si>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</si>
  <si>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</si>
  <si>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</si>
  <si>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</si>
  <si>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91876</t>
  </si>
  <si>
    <t>LUVA PARA ELETRODUTO, PVC, ROSCÁVEL, DN 32 MM (1"), PARA CIRCUITOS TERMINAIS, INSTALADA EM FORRO - FORNECIMENTO E INSTALAÇÃO. AF_03/2023</t>
  </si>
  <si>
    <t>91877</t>
  </si>
  <si>
    <t>LUVA PARA ELETRODUTO, PVC, ROSCÁVEL, DN 40 MM (1 1/4"), PARA CIRCUITOS TERMINAIS, INSTALADA EM FORRO - FORNECIMENTO E INSTALAÇÃO. AF_03/2023</t>
  </si>
  <si>
    <t>11,31</t>
  </si>
  <si>
    <t>91878</t>
  </si>
  <si>
    <t>LUVA PARA ELETRODUTO, PVC, ROSCÁVEL, DN 20 MM (1/2"), PARA CIRCUITOS TERMINAIS, INSTALADA EM LAJE - FORNECIMENTO E INSTALAÇÃO. AF_03/2023</t>
  </si>
  <si>
    <t>91879</t>
  </si>
  <si>
    <t>LUVA PARA ELETRODUTO, PVC, ROSCÁVEL, DN 25 MM (3/4"), PARA CIRCUITOS TERMINAIS, INSTALADA EM LAJE - FORNECIMENTO E INSTALAÇÃO. AF_03/2023</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</si>
  <si>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</si>
  <si>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</si>
  <si>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</si>
  <si>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</si>
  <si>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</si>
  <si>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</si>
  <si>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</si>
  <si>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</si>
  <si>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91885</t>
  </si>
  <si>
    <t>LUVA PARA ELETRODUTO, PVC, ROSCÁVEL, DN 32 MM (1"), PARA CIRCUITOS TERMINAIS, INSTALADA EM PAREDE - FORNECIMENTO E INSTALAÇÃO. AF_03/2023</t>
  </si>
  <si>
    <t>91886</t>
  </si>
  <si>
    <t>LUVA PARA ELETRODUTO, PVC, ROSCÁVEL, DN 40 MM (1 1/4"), PARA CIRCUITOS TERMINAIS, INSTALADA EM PAREDE - FORNECIMENTO E INSTALAÇÃO. AF_03/2023</t>
  </si>
  <si>
    <t>91887</t>
  </si>
  <si>
    <t>CURVA 90 GRAUS PARA ELETRODUTO, PVC, ROSCÁVEL, DN 20 MM (1/2"), PARA CIRCUITOS TERMINAIS, INSTALADA EM FORRO - FORNECIMENTO E INSTALAÇÃO. AF_03/2023</t>
  </si>
  <si>
    <t>91889</t>
  </si>
  <si>
    <t>CURVA 180 GRAUS PARA ELETRODUTO, PVC, ROSCÁVEL, DN 20 MM (1/2"), PARA CIRCUITOS TERMINAIS, INSTALADA EM FORRO - FORNECIMENTO E INSTALAÇÃO. AF_03/2023</t>
  </si>
  <si>
    <t>91890</t>
  </si>
  <si>
    <t>CURVA 90 GRAUS PARA ELETRODUTO, PVC, ROSCÁVEL, DN 25 MM (3/4"), PARA CIRCUITOS TERMINAIS, INSTALADA EM FORRO - FORNECIMENTO E INSTALAÇÃO. AF_03/2023</t>
  </si>
  <si>
    <t>91892</t>
  </si>
  <si>
    <t>CURVA 180 GRAUS PARA ELETRODUTO, PVC, ROSCÁVEL, DN 25 MM (3/4"), PARA CIRCUITOS TERMINAIS, INSTALADA EM FORRO - FORNECIMENTO E INSTALAÇÃO. AF_03/2023</t>
  </si>
  <si>
    <t>91893</t>
  </si>
  <si>
    <t>CURVA 90 GRAUS PARA ELETRODUTO, PVC, ROSCÁVEL, DN 32 MM (1"), PARA CIRCUITOS TERMINAIS, INSTALADA EM FORRO - FORNECIMENTO E INSTALAÇÃO. AF_03/2023</t>
  </si>
  <si>
    <t>91895</t>
  </si>
  <si>
    <t>CURVA 180 GRAUS PARA ELETRODUTO, PVC, ROSCÁVEL, DN 32 MM (1"), PARA CIRCUITOS TERMINAIS, INSTALADA EM FORRO - FORNECIMENTO E INSTALAÇÃO. AF_03/2023</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</si>
  <si>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</si>
  <si>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</si>
  <si>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</si>
  <si>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</si>
  <si>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</si>
  <si>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</si>
  <si>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</si>
  <si>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</si>
  <si>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</si>
  <si>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</si>
  <si>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10,42</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</si>
  <si>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</si>
  <si>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</si>
  <si>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</si>
  <si>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</si>
  <si>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91907</t>
  </si>
  <si>
    <t>CURVA 180 GRAUS PARA ELETRODUTO, PVC, ROSCÁVEL, DN 32 MM (1"), PARA CIRCUITOS TERMINAIS, INSTALADA EM LAJE - FORNECIMENTO E INSTALAÇÃO. AF_03/2023</t>
  </si>
  <si>
    <t>91908</t>
  </si>
  <si>
    <t>CURVA 90 GRAUS PARA ELETRODUTO, PVC, ROSCÁVEL, DN 40 MM (1 1/4"), PARA CIRCUITOS TERMINAIS, INSTALADA EM LAJE - FORNECIMENTO E INSTALAÇÃO. AF_03/2023</t>
  </si>
  <si>
    <t>91910</t>
  </si>
  <si>
    <t>CURVA 180 GRAUS PARA ELETRODUTO, PVC, ROSCÁVEL, DN 40 MM (1 1/4"), PARA CIRCUITOS TERMINAIS, INSTALADA EM LAJE - FORNECIMENTO E INSTALAÇÃO. AF_03/2023</t>
  </si>
  <si>
    <t>91911</t>
  </si>
  <si>
    <t>CURVA 90 GRAUS PARA ELETRODUTO, PVC, ROSCÁVEL, DN 20 MM (1/2"), PARA CIRCUITOS TERMINAIS, INSTALADA EM PAREDE - FORNECIMENTO E INSTALAÇÃO. AF_03/2023</t>
  </si>
  <si>
    <t>15,30</t>
  </si>
  <si>
    <t>91913</t>
  </si>
  <si>
    <t>CURVA 180 GRAUS PARA ELETRODUTO, PVC, ROSCÁVEL, DN 20 MM (1/2"), PARA CIRCUITOS TERMINAIS, INSTALADA EM PAREDE - FORNECIMENTO E INSTALAÇÃO. AF_03/2023</t>
  </si>
  <si>
    <t>91914</t>
  </si>
  <si>
    <t>CURVA 90 GRAUS PARA ELETRODUTO, PVC, ROSCÁVEL, DN 25 MM (3/4"), PARA CIRCUITOS TERMINAIS, INSTALADA EM PAREDE - FORNECIMENTO E INSTALAÇÃO. AF_03/2023</t>
  </si>
  <si>
    <t>91916</t>
  </si>
  <si>
    <t>CURVA 180 GRAUS PARA ELETRODUTO, PVC, ROSCÁVEL, DN 25 MM (3/4"), PARA CIRCUITOS TERMINAIS, INSTALADA EM PAREDE - FORNECIMENTO E INSTALAÇÃO. AF_03/2023</t>
  </si>
  <si>
    <t>91917</t>
  </si>
  <si>
    <t>CURVA 90 GRAUS PARA ELETRODUTO, PVC, ROSCÁVEL, DN 32 MM (1"), PARA CIRCUITOS TERMINAIS, INSTALADA EM PAREDE - FORNECIMENTO E INSTALAÇÃO. AF_03/2023</t>
  </si>
  <si>
    <t>91919</t>
  </si>
  <si>
    <t>CURVA 180 GRAUS PARA ELETRODUTO, PVC, ROSCÁVEL, DN 32 MM (1"), PARA CIRCUITOS TERMINAIS, INSTALADA EM PAREDE - FORNECIMENTO E INSTALAÇÃO. AF_03/2023</t>
  </si>
  <si>
    <t>91920</t>
  </si>
  <si>
    <t>CURVA 90 GRAUS PARA ELETRODUTO, PVC, ROSCÁVEL, DN 40 MM (1 1/4"), PARA CIRCUITOS TERMINAIS, INSTALADA EM PAREDE - FORNECIMENTO E INSTALAÇÃO. AF_03/2023</t>
  </si>
  <si>
    <t>91922</t>
  </si>
  <si>
    <t>CURVA 180 GRAUS PARA ELETRODUTO, PVC, ROSCÁVEL, DN 40 MM (1 1/4"), PARA CIRCUITOS TERMINAIS, INSTALADA EM PAREDE - FORNECIMENTO E INSTALAÇÃO. AF_03/2023</t>
  </si>
  <si>
    <t>93013</t>
  </si>
  <si>
    <t>93014</t>
  </si>
  <si>
    <t>93015</t>
  </si>
  <si>
    <t>93016</t>
  </si>
  <si>
    <t>93017</t>
  </si>
  <si>
    <t>93018</t>
  </si>
  <si>
    <t>93020</t>
  </si>
  <si>
    <t>28,01</t>
  </si>
  <si>
    <t>93022</t>
  </si>
  <si>
    <t>93024</t>
  </si>
  <si>
    <t>93026</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</si>
  <si>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</si>
  <si>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</si>
  <si>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</si>
  <si>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</si>
  <si>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97564</t>
  </si>
  <si>
    <t>CURVA 135 GRAUS PARA ELETRODUTO, PVC, ROSCÁVEL, DN 25 MM (3/4"), PARA CIRCUITOS TERMINAIS, INSTALADA EM PAREDE - FORNECIMENTO E INSTALAÇÃO. AF_03/2023</t>
  </si>
  <si>
    <t>16,12</t>
  </si>
  <si>
    <t>104395</t>
  </si>
  <si>
    <t>91924</t>
  </si>
  <si>
    <t>CABO DE COBRE FLEXÍVEL ISOLADO, 1,5 MM², ANTI-CHAMA 450/750 V, PARA CIRCUITOS TERMINAIS - FORNECIMENTO E INSTALAÇÃO. AF_03/2023</t>
  </si>
  <si>
    <t>91925</t>
  </si>
  <si>
    <t>CABO DE COBRE FLEXÍVEL ISOLADO, 1,5 MM², ANTI-CHAMA 0,6/1,0 KV, PARA CIRCUITOS TERMINAIS - FORNECIMENTO E INSTALAÇÃO. AF_03/2023</t>
  </si>
  <si>
    <t>91926</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</si>
  <si>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</si>
  <si>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</si>
  <si>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</si>
  <si>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</si>
  <si>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</si>
  <si>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</si>
  <si>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</si>
  <si>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91930</t>
  </si>
  <si>
    <t>CABO DE COBRE FLEXÍVEL ISOLADO, 6 MM², ANTI-CHAMA 450/750 V, PARA CIRCUITOS TERMINAIS - FORNECIMENTO E INSTALAÇÃO. AF_03/2023</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</si>
  <si>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</si>
  <si>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</si>
  <si>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</si>
  <si>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</si>
  <si>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91933</t>
  </si>
  <si>
    <t>CABO DE COBRE FLEXÍVEL ISOLADO, 10 MM², ANTI-CHAMA 0,6/1,0 KV, PARA CIRCUITOS TERMINAIS - FORNECIMENTO E INSTALAÇÃO. AF_03/2023</t>
  </si>
  <si>
    <t>13,55</t>
  </si>
  <si>
    <t>91934</t>
  </si>
  <si>
    <t>CABO DE COBRE FLEXÍVEL ISOLADO, 16 MM², ANTI-CHAMA 450/750 V, PARA CIRCUITOS TERMINAIS - FORNECIMENTO E INSTALAÇÃO. AF_03/2023</t>
  </si>
  <si>
    <t>20,31</t>
  </si>
  <si>
    <t>91935</t>
  </si>
  <si>
    <t>CABO DE COBRE FLEXÍVEL ISOLADO, 16 MM², ANTI-CHAMA 0,6/1,0 KV, PARA CIRCUITOS TERMINAIS - FORNECIMENTO E INSTALAÇÃO. AF_03/2023</t>
  </si>
  <si>
    <t>92979</t>
  </si>
  <si>
    <t>92980</t>
  </si>
  <si>
    <t>8,78</t>
  </si>
  <si>
    <t>92981</t>
  </si>
  <si>
    <t>13,14</t>
  </si>
  <si>
    <t>92982</t>
  </si>
  <si>
    <t>92984</t>
  </si>
  <si>
    <t>92986</t>
  </si>
  <si>
    <t>92988</t>
  </si>
  <si>
    <t>92990</t>
  </si>
  <si>
    <t>92992</t>
  </si>
  <si>
    <t>92994</t>
  </si>
  <si>
    <t>92996</t>
  </si>
  <si>
    <t>92998</t>
  </si>
  <si>
    <t>93000</t>
  </si>
  <si>
    <t>93002</t>
  </si>
  <si>
    <t>101884</t>
  </si>
  <si>
    <t>8,96</t>
  </si>
  <si>
    <t>101885</t>
  </si>
  <si>
    <t>101886</t>
  </si>
  <si>
    <t>101887</t>
  </si>
  <si>
    <t>101888</t>
  </si>
  <si>
    <t>101889</t>
  </si>
  <si>
    <t>91936</t>
  </si>
  <si>
    <t>CAIXA OCTOGONAL 4" X 4", PVC, INSTALADA EM LAJE - FORNECIMENTO E INSTALAÇÃO. AF_03/2023</t>
  </si>
  <si>
    <t>17,02</t>
  </si>
  <si>
    <t>91937</t>
  </si>
  <si>
    <t>CAIXA OCTOGONAL 3" X 3", PVC, INSTALADA EM LAJE - FORNECIMENTO E INSTALAÇÃO. AF_03/2023</t>
  </si>
  <si>
    <t>91939</t>
  </si>
  <si>
    <t>CAIXA RETANGULAR 4" X 2" ALTA (2,00 M DO PISO), PVC, INSTALADA EM PAREDE - FORNECIMENTO E INSTALAÇÃO. AF_03/2023</t>
  </si>
  <si>
    <t>91940</t>
  </si>
  <si>
    <t>CAIXA RETANGULAR 4" X 2" MÉDIA (1,30 M DO PISO), PVC, INSTALADA EM PAREDE - FORNECIMENTO E INSTALAÇÃO. AF_03/2023</t>
  </si>
  <si>
    <t>91941</t>
  </si>
  <si>
    <t>CAIXA RETANGULAR 4" X 2" BAIXA (0,30 M DO PISO), PVC, INSTALADA EM PAREDE - FORNECIMENTO E INSTALAÇÃO. AF_03/2023</t>
  </si>
  <si>
    <t>91942</t>
  </si>
  <si>
    <t>CAIXA RETANGULAR 4" X 4" ALTA (2,00 M DO PISO), PVC, INSTALADA EM PAREDE - FORNECIMENTO E INSTALAÇÃO. AF_03/2023</t>
  </si>
  <si>
    <t>91943</t>
  </si>
  <si>
    <t>CAIXA RETANGULAR 4" X 4" MÉDIA (1,30 M DO PISO), PVC, INSTALADA EM PAREDE - FORNECIMENTO E INSTALAÇÃO. AF_03/2023</t>
  </si>
  <si>
    <t>91944</t>
  </si>
  <si>
    <t>CAIXA RETANGULAR 4" X 4" BAIXA (0,30 M DO PISO), PVC, INSTALADA EM PAREDE - FORNECIMENTO E INSTALAÇÃO. AF_03/2023</t>
  </si>
  <si>
    <t>92865</t>
  </si>
  <si>
    <t>CAIXA OCTOGONAL 4" X 4", METÁLICA, INSTALADA EM LAJE - FORNECIMENTO E INSTALAÇÃO. AF_03/2023</t>
  </si>
  <si>
    <t>13,17</t>
  </si>
  <si>
    <t>92866</t>
  </si>
  <si>
    <t>CAIXA SEXTAVADA 3" X 3", METÁLICA, INSTALADA EM LAJE - FORNECIMENTO E INSTALAÇÃO. AF_03/2023</t>
  </si>
  <si>
    <t>92867</t>
  </si>
  <si>
    <t>CAIXA RETANGULAR 4" X 2" ALTA (2,00 M DO PISO), METÁLICA, INSTALADA EM PAREDE - FORNECIMENTO E INSTALAÇÃO. AF_03/2023</t>
  </si>
  <si>
    <t>92868</t>
  </si>
  <si>
    <t>CAIXA RETANGULAR 4" X 2" MÉDIA (1,30 M DO PISO), METÁLICA, INSTALADA EM PAREDE - FORNECIMENTO E INSTALAÇÃO. AF_03/2023</t>
  </si>
  <si>
    <t>15,10</t>
  </si>
  <si>
    <t>92869</t>
  </si>
  <si>
    <t>CAIXA RETANGULAR 4" X 2" BAIXA (0,30 M DO PISO), METÁLICA, INSTALADA EM PAREDE - FORNECIMENTO E INSTALAÇÃO. AF_03/2023</t>
  </si>
  <si>
    <t>92870</t>
  </si>
  <si>
    <t>CAIXA RETANGULAR 4" X 4" ALTA (2,00 M DO PISO), METÁLICA, INSTALADA EM PAREDE - FORNECIMENTO E INSTALAÇÃO. AF_03/2023</t>
  </si>
  <si>
    <t>29,44</t>
  </si>
  <si>
    <t>92871</t>
  </si>
  <si>
    <t>CAIXA RETANGULAR 4" X 4" MÉDIA (1,30 M DO PISO), METÁLICA, INSTALADA EM PAREDE - FORNECIMENTO E INSTALAÇÃO. AF_03/2023</t>
  </si>
  <si>
    <t>17,44</t>
  </si>
  <si>
    <t>92872</t>
  </si>
  <si>
    <t>CAIXA RETANGULAR 4" X 4" BAIXA (0,30 M DO PISO), METÁLICA, INSTALADA EM PAREDE - FORNECIMENTO E INSTALAÇÃO. AF_03/2023</t>
  </si>
  <si>
    <t>95777</t>
  </si>
  <si>
    <t>95778</t>
  </si>
  <si>
    <t>27,72</t>
  </si>
  <si>
    <t>95779</t>
  </si>
  <si>
    <t>22,95</t>
  </si>
  <si>
    <t>95780</t>
  </si>
  <si>
    <t>30,07</t>
  </si>
  <si>
    <t>95781</t>
  </si>
  <si>
    <t>95782</t>
  </si>
  <si>
    <t>95785</t>
  </si>
  <si>
    <t>95787</t>
  </si>
  <si>
    <t>95789</t>
  </si>
  <si>
    <t>95791</t>
  </si>
  <si>
    <t>95795</t>
  </si>
  <si>
    <t>95796</t>
  </si>
  <si>
    <t>95797</t>
  </si>
  <si>
    <t>95801</t>
  </si>
  <si>
    <t>95802</t>
  </si>
  <si>
    <t>95803</t>
  </si>
  <si>
    <t>95804</t>
  </si>
  <si>
    <t>95805</t>
  </si>
  <si>
    <t>95806</t>
  </si>
  <si>
    <t>95807</t>
  </si>
  <si>
    <t>95808</t>
  </si>
  <si>
    <t>95809</t>
  </si>
  <si>
    <t>95810</t>
  </si>
  <si>
    <t>16,38</t>
  </si>
  <si>
    <t>95811</t>
  </si>
  <si>
    <t>95812</t>
  </si>
  <si>
    <t>26,49</t>
  </si>
  <si>
    <t>95813</t>
  </si>
  <si>
    <t>95814</t>
  </si>
  <si>
    <t>23,38</t>
  </si>
  <si>
    <t>95815</t>
  </si>
  <si>
    <t>95816</t>
  </si>
  <si>
    <t>30,56</t>
  </si>
  <si>
    <t>95817</t>
  </si>
  <si>
    <t>95818</t>
  </si>
  <si>
    <t>97881</t>
  </si>
  <si>
    <t>142,61</t>
  </si>
  <si>
    <t>97882</t>
  </si>
  <si>
    <t>97883</t>
  </si>
  <si>
    <t>97884</t>
  </si>
  <si>
    <t>97885</t>
  </si>
  <si>
    <t>97886</t>
  </si>
  <si>
    <t>97887</t>
  </si>
  <si>
    <t>97888</t>
  </si>
  <si>
    <t>97889</t>
  </si>
  <si>
    <t>97890</t>
  </si>
  <si>
    <t>97891</t>
  </si>
  <si>
    <t>97892</t>
  </si>
  <si>
    <t>97893</t>
  </si>
  <si>
    <t>97894</t>
  </si>
  <si>
    <t>104396</t>
  </si>
  <si>
    <t>104397</t>
  </si>
  <si>
    <t>104398</t>
  </si>
  <si>
    <t>104399</t>
  </si>
  <si>
    <t>104400</t>
  </si>
  <si>
    <t>104401</t>
  </si>
  <si>
    <t>104402</t>
  </si>
  <si>
    <t>104403</t>
  </si>
  <si>
    <t>104404</t>
  </si>
  <si>
    <t>104405</t>
  </si>
  <si>
    <t>93653</t>
  </si>
  <si>
    <t>93654</t>
  </si>
  <si>
    <t>93655</t>
  </si>
  <si>
    <t>19,00</t>
  </si>
  <si>
    <t>93656</t>
  </si>
  <si>
    <t>93657</t>
  </si>
  <si>
    <t>93658</t>
  </si>
  <si>
    <t>93659</t>
  </si>
  <si>
    <t>93660</t>
  </si>
  <si>
    <t>93661</t>
  </si>
  <si>
    <t>93662</t>
  </si>
  <si>
    <t>93663</t>
  </si>
  <si>
    <t>93664</t>
  </si>
  <si>
    <t>93665</t>
  </si>
  <si>
    <t>93666</t>
  </si>
  <si>
    <t>93667</t>
  </si>
  <si>
    <t>93668</t>
  </si>
  <si>
    <t>93669</t>
  </si>
  <si>
    <t>93670</t>
  </si>
  <si>
    <t>93671</t>
  </si>
  <si>
    <t>93672</t>
  </si>
  <si>
    <t>93673</t>
  </si>
  <si>
    <t>97359</t>
  </si>
  <si>
    <t>97360</t>
  </si>
  <si>
    <t>97361</t>
  </si>
  <si>
    <t>97362</t>
  </si>
  <si>
    <t>101875</t>
  </si>
  <si>
    <t>101876</t>
  </si>
  <si>
    <t>78,83</t>
  </si>
  <si>
    <t>101877</t>
  </si>
  <si>
    <t>54,09</t>
  </si>
  <si>
    <t>101878</t>
  </si>
  <si>
    <t>101879</t>
  </si>
  <si>
    <t>101880</t>
  </si>
  <si>
    <t>101881</t>
  </si>
  <si>
    <t>101882</t>
  </si>
  <si>
    <t>101883</t>
  </si>
  <si>
    <t>101890</t>
  </si>
  <si>
    <t>101891</t>
  </si>
  <si>
    <t>101892</t>
  </si>
  <si>
    <t>101893</t>
  </si>
  <si>
    <t>101894</t>
  </si>
  <si>
    <t>101895</t>
  </si>
  <si>
    <t>101896</t>
  </si>
  <si>
    <t>101897</t>
  </si>
  <si>
    <t>101898</t>
  </si>
  <si>
    <t>101899</t>
  </si>
  <si>
    <t>101900</t>
  </si>
  <si>
    <t>101901</t>
  </si>
  <si>
    <t>101902</t>
  </si>
  <si>
    <t>101903</t>
  </si>
  <si>
    <t>101904</t>
  </si>
  <si>
    <t>101938</t>
  </si>
  <si>
    <t>101946</t>
  </si>
  <si>
    <t>91945</t>
  </si>
  <si>
    <t>SUPORTE PARAFUSADO COM PLACA DE ENCAIXE 4" X 2" ALTO (2,00 M DO PISO) PARA PONTO ELÉTRICO - FORNECIMENTO E INSTALAÇÃO. AF_03/2023</t>
  </si>
  <si>
    <t>91946</t>
  </si>
  <si>
    <t>SUPORTE PARAFUSADO COM PLACA DE ENCAIXE 4" X 2" MÉDIO (1,30 M DO PISO) PARA PONTO ELÉTRICO - FORNECIMENTO E INSTALAÇÃO. AF_03/2023</t>
  </si>
  <si>
    <t>91947</t>
  </si>
  <si>
    <t>SUPORTE PARAFUSADO COM PLACA DE ENCAIXE 4" X 2" BAIXO (0,30 M DO PISO) PARA PONTO ELÉTRICO - FORNECIMENTO E INSTALAÇÃO. AF_03/2023</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</si>
  <si>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</si>
  <si>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</si>
  <si>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</si>
  <si>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</si>
  <si>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14,73</t>
  </si>
  <si>
    <t>91951</t>
  </si>
  <si>
    <t>SUPORTE PARAFUSADO COM PLACA DE ENCAIXE 4" X 4" BAIXO (0,30 M DO PISO) PARA PONTO ELÉTRICO - FORNECIMENTO E INSTALAÇÃO. AF_03/2023</t>
  </si>
  <si>
    <t>91952</t>
  </si>
  <si>
    <t>INTERRUPTOR SIMPLES (1 MÓDULO), 10A/250V, SEM SUPORTE E SEM PLACA - FORNECIMENTO E INSTALAÇÃO. AF_03/2023</t>
  </si>
  <si>
    <t>91953</t>
  </si>
  <si>
    <t>INTERRUPTOR SIMPLES (1 MÓDULO), 10A/250V, INCLUINDO SUPORTE E PLACA - FORNECIMENTO E INSTALAÇÃO. AF_03/2023</t>
  </si>
  <si>
    <t>91954</t>
  </si>
  <si>
    <t>INTERRUPTOR PARALELO (1 MÓDULO), 10A/250V, SEM SUPORTE E SEM PLACA - FORNECIMENTO E INSTALAÇÃO. AF_03/2023</t>
  </si>
  <si>
    <t>91955</t>
  </si>
  <si>
    <t>INTERRUPTOR PARALELO (1 MÓDULO), 10A/250V, INCLUINDO SUPORTE E PLACA - FORNECIMENTO E INSTALAÇÃO. AF_03/2023</t>
  </si>
  <si>
    <t>91956</t>
  </si>
  <si>
    <t>INTERRUPTOR SIMPLES (1 MÓDULO) COM INTERRUPTOR PARALELO (1 MÓDULO), 10A/250V, SEM SUPORTE E SEM PLACA - FORNECIMENTO E INSTALAÇÃO. AF_03/2023</t>
  </si>
  <si>
    <t>91957</t>
  </si>
  <si>
    <t>INTERRUPTOR SIMPLES (1 MÓDULO) COM INTERRUPTOR PARALELO (1 MÓDULO), 10A/250V, INCLUINDO SUPORTE E PLACA - FORNECIMENTO E INSTALAÇÃO. AF_03/2023</t>
  </si>
  <si>
    <t>91958</t>
  </si>
  <si>
    <t>INTERRUPTOR SIMPLES (2 MÓDULOS), 10A/250V, SEM SUPORTE E SEM PLACA - FORNECIMENTO E INSTALAÇÃO. AF_03/2023</t>
  </si>
  <si>
    <t>31,12</t>
  </si>
  <si>
    <t>91959</t>
  </si>
  <si>
    <t>INTERRUPTOR SIMPLES (2 MÓDULOS), 10A/250V, INCLUINDO SUPORTE E PLACA - FORNECIMENTO E INSTALAÇÃO. AF_03/2023</t>
  </si>
  <si>
    <t>41,06</t>
  </si>
  <si>
    <t>91960</t>
  </si>
  <si>
    <t>INTERRUPTOR PARALELO (2 MÓDULOS), 10A/250V, SEM SUPORTE E SEM PLACA - FORNECIMENTO E INSTALAÇÃO. AF_03/2023</t>
  </si>
  <si>
    <t>91961</t>
  </si>
  <si>
    <t>INTERRUPTOR PARALELO (2 MÓDULOS), 10A/250V, INCLUINDO SUPORTE E PLACA - FORNECIMENTO E INSTALAÇÃO. AF_03/2023</t>
  </si>
  <si>
    <t>91962</t>
  </si>
  <si>
    <t>INTERRUPTOR SIMPLES (1 MÓDULO) COM INTERRUPTOR PARALELO (2 MÓDULOS), 10A/250V, SEM SUPORTE E SEM PLACA - FORNECIMENTO E INSTALAÇÃO. AF_03/2023</t>
  </si>
  <si>
    <t>91963</t>
  </si>
  <si>
    <t>INTERRUPTOR SIMPLES (1 MÓDULO) COM INTERRUPTOR PARALELO (2 MÓDULOS), 10A/250V, INCLUINDO SUPORTE E PLACA - FORNECIMENTO E INSTALAÇÃO. AF_03/2023</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</si>
  <si>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</si>
  <si>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</si>
  <si>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</si>
  <si>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</si>
  <si>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91966</t>
  </si>
  <si>
    <t>INTERRUPTOR SIMPLES (3 MÓDULOS), 10A/250V, SEM SUPORTE E SEM PLACA - FORNECIMENTO E INSTALAÇÃO. AF_03/2023</t>
  </si>
  <si>
    <t>91967</t>
  </si>
  <si>
    <t>INTERRUPTOR SIMPLES (3 MÓDULOS), 10A/250V, INCLUINDO SUPORTE E PLACA - FORNECIMENTO E INSTALAÇÃO. AF_03/2023</t>
  </si>
  <si>
    <t>91968</t>
  </si>
  <si>
    <t>INTERRUPTOR PARALELO (3 MÓDULOS), 10A/250V, SEM SUPORTE E SEM PLACA - FORNECIMENTO E INSTALAÇÃO. AF_03/2023</t>
  </si>
  <si>
    <t>91969</t>
  </si>
  <si>
    <t>INTERRUPTOR PARALELO (3 MÓDULOS), 10A/250V, INCLUINDO SUPORTE E PLACA - FORNECIMENTO E INSTALAÇÃO. AF_03/2023</t>
  </si>
  <si>
    <t>91970</t>
  </si>
  <si>
    <t>INTERRUPTOR SIMPLES (3 MÓDULOS) COM INTERRUPTOR PARALELO (1 MÓDULO), 10A/250V, SEM SUPORTE E SEM PLACA - FORNECIMENTO E INSTALAÇÃO. AF_03/2023</t>
  </si>
  <si>
    <t>91971</t>
  </si>
  <si>
    <t>INTERRUPTOR SIMPLES (3 MÓDULOS) COM INTERRUPTOR PARALELO (1 MÓDULO), 10A/250V, INCLUINDO SUPORTE E PLACA - FORNECIMENTO E INSTALAÇÃO. AF_03/2023</t>
  </si>
  <si>
    <t>80,27</t>
  </si>
  <si>
    <t>91972</t>
  </si>
  <si>
    <t>INTERRUPTOR SIMPLES (2 MÓDULOS) COM INTERRUPTOR PARALELO (2 MÓDULOS), 10A/250V, SEM SUPORTE E SEM PLACA - FORNECIMENTO E INSTALAÇÃO. AF_03/2023</t>
  </si>
  <si>
    <t>91973</t>
  </si>
  <si>
    <t>INTERRUPTOR SIMPLES (2 MÓDULOS) COM INTERRUPTOR PARALELO (2 MÓDULOS), 10A/250V, INCLUINDO SUPORTE E PLACA - FORNECIMENTO E INSTALAÇÃO. AF_03/2023</t>
  </si>
  <si>
    <t>86,11</t>
  </si>
  <si>
    <t>91974</t>
  </si>
  <si>
    <t>INTERRUPTOR SIMPLES (4 MÓDULOS), 10A/250V, SEM SUPORTE E SEM PLACA - FORNECIMENTO E INSTALAÇÃO. AF_03/2023</t>
  </si>
  <si>
    <t>91975</t>
  </si>
  <si>
    <t>INTERRUPTOR SIMPLES (4 MÓDULOS), 10A/250V, INCLUINDO SUPORTE E PLACA - FORNECIMENTO E INSTALAÇÃO. AF_03/2023</t>
  </si>
  <si>
    <t>91976</t>
  </si>
  <si>
    <t>INTERRUPTOR SIMPLES (6 MÓDULOS), 10A/250V, SEM SUPORTE E SEM PLACA - FORNECIMENTO E INSTALAÇÃO. AF_03/2023</t>
  </si>
  <si>
    <t>91977</t>
  </si>
  <si>
    <t>INTERRUPTOR SIMPLES (6 MÓDULOS), 10A/250V, INCLUINDO SUPORTE E PLACA - FORNECIMENTO E INSTALAÇÃO. AF_03/2023</t>
  </si>
  <si>
    <t>91978</t>
  </si>
  <si>
    <t>INTERRUPTOR INTERMEDIÁRIO (1 MÓDULO), 10A/250V, SEM SUPORTE E SEM PLACA - FORNECIMENTO E INSTALAÇÃO. AF_03/2023</t>
  </si>
  <si>
    <t>91979</t>
  </si>
  <si>
    <t>INTERRUPTOR INTERMEDIÁRIO (1 MÓDULO), 10A/250V, INCLUINDO SUPORTE E PLACA - FORNECIMENTO E INSTALAÇÃO. AF_03/2023</t>
  </si>
  <si>
    <t>91980</t>
  </si>
  <si>
    <t>INTERRUPTOR BIPOLAR (1 MÓDULO), 10A/250V, SEM SUPORTE E SEM PLACA - FORNECIMENTO E INSTALAÇÃO. AF_03/2023</t>
  </si>
  <si>
    <t>91981</t>
  </si>
  <si>
    <t>INTERRUPTOR BIPOLAR (1 MÓDULO), 10A/250V, INCLUINDO SUPORTE E PLACA - FORNECIMENTO E INSTALAÇÃO. AF_03/2023</t>
  </si>
  <si>
    <t>44,95</t>
  </si>
  <si>
    <t>91982</t>
  </si>
  <si>
    <t>DIMMER ROTATIVO (1 MÓDULO), 220V/600W, SEM SUPORTE E SEM PLACA - FORNECIMENTO E INSTALAÇÃO. AF_03/2023</t>
  </si>
  <si>
    <t>91983</t>
  </si>
  <si>
    <t>DIMMER ROTATIVO (1 MÓDULO), 220V/600W, INCLUINDO SUPORTE E PLACA - FORNECIMENTO E INSTALAÇÃO. AF_03/2023</t>
  </si>
  <si>
    <t>91984</t>
  </si>
  <si>
    <t>INTERRUPTOR PULSADOR CAMPAINHA (1 MÓDULO), 10A/250V, SEM SUPORTE E SEM PLACA - FORNECIMENTO E INSTALAÇÃO. AF_03/2023</t>
  </si>
  <si>
    <t>91985</t>
  </si>
  <si>
    <t>INTERRUPTOR PULSADOR CAMPAINHA (1 MÓDULO), 10A/250V, INCLUINDO SUPORTE E PLACA - FORNECIMENTO E INSTALAÇÃO. AF_03/2023</t>
  </si>
  <si>
    <t>91986</t>
  </si>
  <si>
    <t>CAMPAINHA CIGARRA (1 MÓDULO), 10A/250V, SEM SUPORTE E SEM PLACA - FORNECIMENTO E INSTALAÇÃO. AF_03/2023</t>
  </si>
  <si>
    <t>91987</t>
  </si>
  <si>
    <t>CAMPAINHA CIGARRA (1 MÓDULO), 10A/250V, INCLUINDO SUPORTE E PLACA - FORNECIMENTO E INSTALAÇÃO. AF_03/2023</t>
  </si>
  <si>
    <t>43,70</t>
  </si>
  <si>
    <t>91988</t>
  </si>
  <si>
    <t>INTERRUPTOR PULSADOR MINUTERIA (1 MÓDULO), 10A/250V, SEM SUPORTE E SEM PLACA - FORNECIMENTO E INSTALAÇÃO. AF_03/2023</t>
  </si>
  <si>
    <t>19,75</t>
  </si>
  <si>
    <t>91989</t>
  </si>
  <si>
    <t>INTERRUPTOR PULSADOR MINUTERIA (1 MÓDULO), 10A/250V, INCLUINDO SUPORTE E PLACA - FORNECIMENTO E INSTALAÇÃO. AF_03/2023</t>
  </si>
  <si>
    <t>91990</t>
  </si>
  <si>
    <t>TOMADA ALTA DE EMBUTIR (1 MÓDULO), 2P+T 10 A, SEM SUPORTE E SEM PLACA - FORNECIMENTO E INSTALAÇÃO. AF_03/2023</t>
  </si>
  <si>
    <t>91991</t>
  </si>
  <si>
    <t>TOMADA ALTA DE EMBUTIR (1 MÓDULO), 2P+T 20 A, SEM SUPORTE E SEM PLACA - FORNECIMENTO E INSTALAÇÃO. AF_03/2023</t>
  </si>
  <si>
    <t>91992</t>
  </si>
  <si>
    <t>TOMADA ALTA DE EMBUTIR (1 MÓDULO), 2P+T 10 A, INCLUINDO SUPORTE E PLACA - FORNECIMENTO E INSTALAÇÃO. AF_03/2023</t>
  </si>
  <si>
    <t>91993</t>
  </si>
  <si>
    <t>TOMADA ALTA DE EMBUTIR (1 MÓDULO), 2P+T 20 A, INCLUINDO SUPORTE E PLACA - FORNECIMENTO E INSTALAÇÃO. AF_03/2023</t>
  </si>
  <si>
    <t>42,38</t>
  </si>
  <si>
    <t>91994</t>
  </si>
  <si>
    <t>TOMADA MÉDIA DE EMBUTIR (1 MÓDULO), 2P+T 10 A, SEM SUPORTE E SEM PLACA - FORNECIMENTO E INSTALAÇÃO. AF_03/2023</t>
  </si>
  <si>
    <t>91995</t>
  </si>
  <si>
    <t>TOMADA MÉDIA DE EMBUTIR (1 MÓDULO), 2P+T 20 A, SEM SUPORTE E SEM PLACA - FORNECIMENTO E INSTALAÇÃO. AF_03/2023</t>
  </si>
  <si>
    <t>91996</t>
  </si>
  <si>
    <t>TOMADA MÉDIA DE EMBUTIR (1 MÓDULO), 2P+T 10 A, INCLUINDO SUPORTE E PLACA - FORNECIMENTO E INSTALAÇÃO. AF_03/2023</t>
  </si>
  <si>
    <t>31,60</t>
  </si>
  <si>
    <t>91997</t>
  </si>
  <si>
    <t>TOMADA MÉDIA DE EMBUTIR (1 MÓDULO), 2P+T 20 A, INCLUINDO SUPORTE E PLACA - FORNECIMENTO E INSTALAÇÃO. AF_03/2023</t>
  </si>
  <si>
    <t>91998</t>
  </si>
  <si>
    <t>TOMADA BAIXA DE EMBUTIR (1 MÓDULO), 2P+T 10 A, SEM SUPORTE E SEM PLACA - FORNECIMENTO E INSTALAÇÃO. AF_03/2023</t>
  </si>
  <si>
    <t>91999</t>
  </si>
  <si>
    <t>TOMADA BAIXA DE EMBUTIR (1 MÓDULO), 2P+T 20 A, SEM SUPORTE E SEM PLACA - FORNECIMENTO E INSTALAÇÃO. AF_03/2023</t>
  </si>
  <si>
    <t>92000</t>
  </si>
  <si>
    <t>TOMADA BAIXA DE EMBUTIR (1 MÓDULO), 2P+T 10 A, INCLUINDO SUPORTE E PLACA - FORNECIMENTO E INSTALAÇÃO. AF_03/2023</t>
  </si>
  <si>
    <t>92001</t>
  </si>
  <si>
    <t>TOMADA BAIXA DE EMBUTIR (1 MÓDULO), 2P+T 20 A, INCLUINDO SUPORTE E PLACA - FORNECIMENTO E INSTALAÇÃO. AF_03/2023</t>
  </si>
  <si>
    <t>92002</t>
  </si>
  <si>
    <t>TOMADA MÉDIA DE EMBUTIR (2 MÓDULOS), 2P+T 10 A, SEM SUPORTE E SEM PLACA - FORNECIMENTO E INSTALAÇÃO. AF_03/2023</t>
  </si>
  <si>
    <t>40,56</t>
  </si>
  <si>
    <t>92003</t>
  </si>
  <si>
    <t>TOMADA MÉDIA DE EMBUTIR (2 MÓDULOS), 2P+T 20 A, SEM SUPORTE E SEM PLACA - FORNECIMENTO E INSTALAÇÃO. AF_03/2023</t>
  </si>
  <si>
    <t>92004</t>
  </si>
  <si>
    <t>TOMADA MÉDIA DE EMBUTIR (2 MÓDULOS), 2P+T 10 A, INCLUINDO SUPORTE E PLACA - FORNECIMENTO E INSTALAÇÃO. AF_03/2023</t>
  </si>
  <si>
    <t>92005</t>
  </si>
  <si>
    <t>TOMADA MÉDIA DE EMBUTIR (2 MÓDULOS), 2P+T 20 A, INCLUINDO SUPORTE E PLACA - FORNECIMENTO E INSTALAÇÃO. AF_03/2023</t>
  </si>
  <si>
    <t>92006</t>
  </si>
  <si>
    <t>TOMADA BAIXA DE EMBUTIR (2 MÓDULOS), 2P+T 10 A, SEM SUPORTE E SEM PLACA - FORNECIMENTO E INSTALAÇÃO. AF_03/2023</t>
  </si>
  <si>
    <t>33,79</t>
  </si>
  <si>
    <t>92007</t>
  </si>
  <si>
    <t>TOMADA BAIXA DE EMBUTIR (2 MÓDULOS), 2P+T 20 A, SEM SUPORTE E SEM PLACA - FORNECIMENTO E INSTALAÇÃO. AF_03/2023</t>
  </si>
  <si>
    <t>92008</t>
  </si>
  <si>
    <t>TOMADA BAIXA DE EMBUTIR (2 MÓDULOS), 2P+T 10 A, INCLUINDO SUPORTE E PLACA - FORNECIMENTO E INSTALAÇÃO. AF_03/2023</t>
  </si>
  <si>
    <t>92009</t>
  </si>
  <si>
    <t>TOMADA BAIXA DE EMBUTIR (2 MÓDULOS), 2P+T 20 A, INCLUINDO SUPORTE E PLACA - FORNECIMENTO E INSTALAÇÃO. AF_03/2023</t>
  </si>
  <si>
    <t>47,91</t>
  </si>
  <si>
    <t>92010</t>
  </si>
  <si>
    <t>TOMADA MÉDIA DE EMBUTIR (3 MÓDULOS), 2P+T 10 A, SEM SUPORTE E SEM PLACA - FORNECIMENTO E INSTALAÇÃO. AF_03/2023</t>
  </si>
  <si>
    <t>92011</t>
  </si>
  <si>
    <t>TOMADA MÉDIA DE EMBUTIR (3 MÓDULOS), 2P+T 20 A, SEM SUPORTE E SEM PLACA - FORNECIMENTO E INSTALAÇÃO. AF_03/2023</t>
  </si>
  <si>
    <t>92012</t>
  </si>
  <si>
    <t>TOMADA MÉDIA DE EMBUTIR (3 MÓDULOS), 2P+T 10 A, INCLUINDO SUPORTE E PLACA - FORNECIMENTO E INSTALAÇÃO. AF_03/2023</t>
  </si>
  <si>
    <t>92013</t>
  </si>
  <si>
    <t>TOMADA MÉDIA DE EMBUTIR (3 MÓDULOS), 2P+T 20 A, INCLUINDO SUPORTE E PLACA - FORNECIMENTO E INSTALAÇÃO. AF_03/2023</t>
  </si>
  <si>
    <t>92014</t>
  </si>
  <si>
    <t>TOMADA BAIXA DE EMBUTIR (3 MÓDULOS), 2P+T 10 A, SEM SUPORTE E SEM PLACA - FORNECIMENTO E INSTALAÇÃO. AF_03/2023</t>
  </si>
  <si>
    <t>92015</t>
  </si>
  <si>
    <t>TOMADA BAIXA DE EMBUTIR (3 MÓDULOS), 2P+T 20 A, SEM SUPORTE E SEM PLACA - FORNECIMENTO E INSTALAÇÃO. AF_03/2023</t>
  </si>
  <si>
    <t>92016</t>
  </si>
  <si>
    <t>TOMADA BAIXA DE EMBUTIR (3 MÓDULOS), 2P+T 10 A, INCLUINDO SUPORTE E PLACA - FORNECIMENTO E INSTALAÇÃO. AF_03/2023</t>
  </si>
  <si>
    <t>92017</t>
  </si>
  <si>
    <t>TOMADA BAIXA DE EMBUTIR (3 MÓDULOS), 2P+T 20 A, INCLUINDO SUPORTE E PLACA - FORNECIMENTO E INSTALAÇÃO. AF_03/2023</t>
  </si>
  <si>
    <t>92018</t>
  </si>
  <si>
    <t>TOMADA BAIXA DE EMBUTIR (4 MÓDULOS), 2P+T 10 A, SEM SUPORTE E SEM PLACA - FORNECIMENTO E INSTALAÇÃO. AF_03/2023</t>
  </si>
  <si>
    <t>92019</t>
  </si>
  <si>
    <t>TOMADA BAIXA DE EMBUTIR (4 MÓDULOS), 2P+T 10 A, INCLUINDO SUPORTE E PLACA - FORNECIMENTO E INSTALAÇÃO. AF_03/2023</t>
  </si>
  <si>
    <t>92020</t>
  </si>
  <si>
    <t>TOMADA BAIXA DE EMBUTIR (6 MÓDULOS), 2P+T 10 A, SEM SUPORTE E SEM PLACA - FORNECIMENTO E INSTALAÇÃO. AF_03/2023</t>
  </si>
  <si>
    <t>92021</t>
  </si>
  <si>
    <t>TOMADA BAIXA DE EMBUTIR (6 MÓDULOS), 2P+T 10 A, INCLUINDO SUPORTE E PLACA - FORNECIMENTO E INSTALAÇÃO. AF_03/2023</t>
  </si>
  <si>
    <t>92022</t>
  </si>
  <si>
    <t>INTERRUPTOR SIMPLES (1 MÓDULO) COM 1 TOMADA DE EMBUTIR 2P+T 10 A, SEM SUPORTE E SEM PLACA - FORNECIMENTO E INSTALAÇÃO. AF_03/2023</t>
  </si>
  <si>
    <t>92023</t>
  </si>
  <si>
    <t>INTERRUPTOR SIMPLES (1 MÓDULO) COM 1 TOMADA DE EMBUTIR 2P+T 10 A, INCLUINDO SUPORTE E PLACA - FORNECIMENTO E INSTALAÇÃO. AF_03/2023</t>
  </si>
  <si>
    <t>45,73</t>
  </si>
  <si>
    <t>92024</t>
  </si>
  <si>
    <t>INTERRUPTOR SIMPLES (1 MÓDULO) COM 2 TOMADAS DE EMBUTIR 2P+T 10 A, SEM SUPORTE E SEM PLACA - FORNECIMENTO E INSTALAÇÃO. AF_03/2023</t>
  </si>
  <si>
    <t>54,69</t>
  </si>
  <si>
    <t>92025</t>
  </si>
  <si>
    <t>INTERRUPTOR SIMPLES (1 MÓDULO) COM 2 TOMADAS DE EMBUTIR 2P+T 10 A, INCLUINDO SUPORTE E PLACA - FORNECIMENTO E INSTALAÇÃO. AF_03/2023</t>
  </si>
  <si>
    <t>64,63</t>
  </si>
  <si>
    <t>92026</t>
  </si>
  <si>
    <t>INTERRUPTOR SIMPLES (2 MÓDULOS) COM 1 TOMADA DE EMBUTIR 2P+T 10 A, SEM SUPORTE E SEM PLACA - FORNECIMENTO E INSTALAÇÃO. AF_03/2023</t>
  </si>
  <si>
    <t>92027</t>
  </si>
  <si>
    <t>INTERRUPTOR SIMPLES (2 MÓDULOS) COM 1 TOMADA DE EMBUTIR 2P+T 10 A, INCLUINDO SUPORTE E PLACA - FORNECIMENTO E INSTALAÇÃO. AF_03/2023</t>
  </si>
  <si>
    <t>59,91</t>
  </si>
  <si>
    <t>92028</t>
  </si>
  <si>
    <t>INTERRUPTOR PARALELO (1 MÓDULO) COM 1 TOMADA DE EMBUTIR 2P+T 10 A, SEM SUPORTE E SEM PLACA - FORNECIMENTO E INSTALAÇÃO. AF_03/2023</t>
  </si>
  <si>
    <t>92029</t>
  </si>
  <si>
    <t>INTERRUPTOR PARALELO (1 MÓDULO) COM 1 TOMADA DE EMBUTIR 2P+T 10 A, INCLUINDO SUPORTE E PLACA - FORNECIMENTO E INSTALAÇÃO. AF_03/2023</t>
  </si>
  <si>
    <t>92030</t>
  </si>
  <si>
    <t>INTERRUPTOR PARALELO (1 MÓDULO) COM 2 TOMADAS DE EMBUTIR 2P+T 10 A, SEM SUPORTE E SEM PLACA - FORNECIMENTO E INSTALAÇÃO. AF_03/2023</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</si>
  <si>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</si>
  <si>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</si>
  <si>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</si>
  <si>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</si>
  <si>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92033</t>
  </si>
  <si>
    <t>INTERRUPTOR PARALELO (2 MÓDULOS) COM 1 TOMADA DE EMBUTIR 2P+T 10 A, INCLUINDO SUPORTE E PLACA - FORNECIMENTO E INSTALAÇÃO. AF_03/2023</t>
  </si>
  <si>
    <t>71,50</t>
  </si>
  <si>
    <t>92034</t>
  </si>
  <si>
    <t>INTERRUPTOR SIMPLES (1 MÓDULO), INTERRUPTOR PARALELO (1 MÓDULO) E 1 TOMADA DE EMBUTIR 2P+T 10 A, SEM SUPORTE E SEM PLACA - FORNECIMENTO E INSTALAÇÃO. AF_03/2023</t>
  </si>
  <si>
    <t>92035</t>
  </si>
  <si>
    <t>INTERRUPTOR SIMPLES (1 MÓDULO), INTERRUPTOR PARALELO (1 MÓDULO) E 1 TOMADA DE EMBUTIR 2P+T 10 A, INCLUINDO SUPORTE E PLACA - FORNECIMENTO E INSTALAÇÃO. AF_03/2023</t>
  </si>
  <si>
    <t>97584</t>
  </si>
  <si>
    <t>97595</t>
  </si>
  <si>
    <t>97596</t>
  </si>
  <si>
    <t>97597</t>
  </si>
  <si>
    <t>97598</t>
  </si>
  <si>
    <t>97599</t>
  </si>
  <si>
    <t>97609</t>
  </si>
  <si>
    <t>97610</t>
  </si>
  <si>
    <t>25,51</t>
  </si>
  <si>
    <t>64,89</t>
  </si>
  <si>
    <t>62,58</t>
  </si>
  <si>
    <t>100902</t>
  </si>
  <si>
    <t>24,05</t>
  </si>
  <si>
    <t>100903</t>
  </si>
  <si>
    <t>28,41</t>
  </si>
  <si>
    <t>103782</t>
  </si>
  <si>
    <t>33,78</t>
  </si>
  <si>
    <t>101489</t>
  </si>
  <si>
    <t>101490</t>
  </si>
  <si>
    <t>101491</t>
  </si>
  <si>
    <t>101492</t>
  </si>
  <si>
    <t>101493</t>
  </si>
  <si>
    <t>101494</t>
  </si>
  <si>
    <t>101495</t>
  </si>
  <si>
    <t>101496</t>
  </si>
  <si>
    <t>101497</t>
  </si>
  <si>
    <t>101498</t>
  </si>
  <si>
    <t>101499</t>
  </si>
  <si>
    <t>101500</t>
  </si>
  <si>
    <t>101501</t>
  </si>
  <si>
    <t>101502</t>
  </si>
  <si>
    <t>101503</t>
  </si>
  <si>
    <t>101504</t>
  </si>
  <si>
    <t>101505</t>
  </si>
  <si>
    <t>101506</t>
  </si>
  <si>
    <t>101507</t>
  </si>
  <si>
    <t>101508</t>
  </si>
  <si>
    <t>101509</t>
  </si>
  <si>
    <t>101510</t>
  </si>
  <si>
    <t>101511</t>
  </si>
  <si>
    <t>101512</t>
  </si>
  <si>
    <t>101513</t>
  </si>
  <si>
    <t>101514</t>
  </si>
  <si>
    <t>101515</t>
  </si>
  <si>
    <t>101516</t>
  </si>
  <si>
    <t>101517</t>
  </si>
  <si>
    <t>101518</t>
  </si>
  <si>
    <t>101519</t>
  </si>
  <si>
    <t>101520</t>
  </si>
  <si>
    <t>101521</t>
  </si>
  <si>
    <t>101522</t>
  </si>
  <si>
    <t>101523</t>
  </si>
  <si>
    <t>1.243,75</t>
  </si>
  <si>
    <t>101524</t>
  </si>
  <si>
    <t>101525</t>
  </si>
  <si>
    <t>101526</t>
  </si>
  <si>
    <t>101527</t>
  </si>
  <si>
    <t>101528</t>
  </si>
  <si>
    <t>101529</t>
  </si>
  <si>
    <t>101530</t>
  </si>
  <si>
    <t>101531</t>
  </si>
  <si>
    <t>101532</t>
  </si>
  <si>
    <t>101533</t>
  </si>
  <si>
    <t>101534</t>
  </si>
  <si>
    <t>101535</t>
  </si>
  <si>
    <t>101536</t>
  </si>
  <si>
    <t>101537</t>
  </si>
  <si>
    <t>101538</t>
  </si>
  <si>
    <t>101539</t>
  </si>
  <si>
    <t>101540</t>
  </si>
  <si>
    <t>101541</t>
  </si>
  <si>
    <t>101542</t>
  </si>
  <si>
    <t>30,39</t>
  </si>
  <si>
    <t>101543</t>
  </si>
  <si>
    <t>101544</t>
  </si>
  <si>
    <t>101545</t>
  </si>
  <si>
    <t>101546</t>
  </si>
  <si>
    <t>101547</t>
  </si>
  <si>
    <t>101548</t>
  </si>
  <si>
    <t>101549</t>
  </si>
  <si>
    <t>101553</t>
  </si>
  <si>
    <t>101554</t>
  </si>
  <si>
    <t>9,79</t>
  </si>
  <si>
    <t>101555</t>
  </si>
  <si>
    <t>6,45</t>
  </si>
  <si>
    <t>101556</t>
  </si>
  <si>
    <t>5,92</t>
  </si>
  <si>
    <t>101560</t>
  </si>
  <si>
    <t>101561</t>
  </si>
  <si>
    <t>13,56</t>
  </si>
  <si>
    <t>101562</t>
  </si>
  <si>
    <t>101563</t>
  </si>
  <si>
    <t>29,62</t>
  </si>
  <si>
    <t>101564</t>
  </si>
  <si>
    <t>101565</t>
  </si>
  <si>
    <t>101567</t>
  </si>
  <si>
    <t>101568</t>
  </si>
  <si>
    <t>101630</t>
  </si>
  <si>
    <t>101632</t>
  </si>
  <si>
    <t>101633</t>
  </si>
  <si>
    <t>101636</t>
  </si>
  <si>
    <t>101637</t>
  </si>
  <si>
    <t>50,32</t>
  </si>
  <si>
    <t>101651</t>
  </si>
  <si>
    <t>101653</t>
  </si>
  <si>
    <t>101654</t>
  </si>
  <si>
    <t>268,53</t>
  </si>
  <si>
    <t>101655</t>
  </si>
  <si>
    <t>101656</t>
  </si>
  <si>
    <t>101657</t>
  </si>
  <si>
    <t>101658</t>
  </si>
  <si>
    <t>101659</t>
  </si>
  <si>
    <t>101660</t>
  </si>
  <si>
    <t>101661</t>
  </si>
  <si>
    <t>101663</t>
  </si>
  <si>
    <t>27,00</t>
  </si>
  <si>
    <t>101664</t>
  </si>
  <si>
    <t>101665</t>
  </si>
  <si>
    <t>35,16</t>
  </si>
  <si>
    <t>102085</t>
  </si>
  <si>
    <t>100578</t>
  </si>
  <si>
    <t>100579</t>
  </si>
  <si>
    <t>100580</t>
  </si>
  <si>
    <t>100581</t>
  </si>
  <si>
    <t>100582</t>
  </si>
  <si>
    <t>100583</t>
  </si>
  <si>
    <t>100584</t>
  </si>
  <si>
    <t>100585</t>
  </si>
  <si>
    <t>100586</t>
  </si>
  <si>
    <t>100587</t>
  </si>
  <si>
    <t>100588</t>
  </si>
  <si>
    <t>100589</t>
  </si>
  <si>
    <t>100590</t>
  </si>
  <si>
    <t>100591</t>
  </si>
  <si>
    <t>100592</t>
  </si>
  <si>
    <t>100593</t>
  </si>
  <si>
    <t>100594</t>
  </si>
  <si>
    <t>100595</t>
  </si>
  <si>
    <t>100596</t>
  </si>
  <si>
    <t>100597</t>
  </si>
  <si>
    <t>100598</t>
  </si>
  <si>
    <t>100599</t>
  </si>
  <si>
    <t>100600</t>
  </si>
  <si>
    <t>100601</t>
  </si>
  <si>
    <t>100602</t>
  </si>
  <si>
    <t>100603</t>
  </si>
  <si>
    <t>100604</t>
  </si>
  <si>
    <t>100605</t>
  </si>
  <si>
    <t>100606</t>
  </si>
  <si>
    <t>100607</t>
  </si>
  <si>
    <t>100608</t>
  </si>
  <si>
    <t>100609</t>
  </si>
  <si>
    <t>100610</t>
  </si>
  <si>
    <t>100611</t>
  </si>
  <si>
    <t>100612</t>
  </si>
  <si>
    <t>100613</t>
  </si>
  <si>
    <t>100614</t>
  </si>
  <si>
    <t>100615</t>
  </si>
  <si>
    <t>995,00</t>
  </si>
  <si>
    <t>100616</t>
  </si>
  <si>
    <t>100617</t>
  </si>
  <si>
    <t>100618</t>
  </si>
  <si>
    <t>100619</t>
  </si>
  <si>
    <t>100620</t>
  </si>
  <si>
    <t>100621</t>
  </si>
  <si>
    <t>100622</t>
  </si>
  <si>
    <t>100623</t>
  </si>
  <si>
    <t>97605</t>
  </si>
  <si>
    <t>97607</t>
  </si>
  <si>
    <t>102102</t>
  </si>
  <si>
    <t>102103</t>
  </si>
  <si>
    <t>102104</t>
  </si>
  <si>
    <t>102105</t>
  </si>
  <si>
    <t>102106</t>
  </si>
  <si>
    <t>102107</t>
  </si>
  <si>
    <t>102108</t>
  </si>
  <si>
    <t>102109</t>
  </si>
  <si>
    <t>102110</t>
  </si>
  <si>
    <t>103654</t>
  </si>
  <si>
    <t>103655</t>
  </si>
  <si>
    <t>103656</t>
  </si>
  <si>
    <t>96973</t>
  </si>
  <si>
    <t>CORDOALHA DE COBRE NU 35 MM², NÃO ENTERRADA, COM ISOLADOR - FORNECIMENTO E INSTALAÇÃO. AF_08/2023</t>
  </si>
  <si>
    <t>96974</t>
  </si>
  <si>
    <t>CORDOALHA DE COBRE NU 50 MM², NÃO ENTERRADA, COM ISOLADOR - FORNECIMENTO E INSTALAÇÃO. AF_08/2023</t>
  </si>
  <si>
    <t>96975</t>
  </si>
  <si>
    <t>CORDOALHA DE COBRE NU 70 MM², NÃO ENTERRADA, COM ISOLADOR - FORNECIMENTO E INSTALAÇÃO. AF_08/2023</t>
  </si>
  <si>
    <t>96976</t>
  </si>
  <si>
    <t>CORDOALHA DE COBRE NU 95 MM², NÃO ENTERRADA, COM ISOLADOR - FORNECIMENTO E INSTALAÇÃO. AF_08/2023</t>
  </si>
  <si>
    <t>96977</t>
  </si>
  <si>
    <t>CORDOALHA DE COBRE NU 50 MM², ENTERRADA - FORNECIMENTO E INSTALAÇÃO. AF_08/2023</t>
  </si>
  <si>
    <t>96978</t>
  </si>
  <si>
    <t>CORDOALHA DE COBRE NU 70 MM², ENTERRADA - FORNECIMENTO E INSTALAÇÃO. AF_08/2023</t>
  </si>
  <si>
    <t>96979</t>
  </si>
  <si>
    <t>CORDOALHA DE COBRE NU 95 MM², ENTERRADA - FORNECIMENTO E INSTALAÇÃO. AF_08/2023</t>
  </si>
  <si>
    <t>96984</t>
  </si>
  <si>
    <t>ELETRODUTO PVC RÍGIDO, DIÂMETRO 40MM, COM 3 METROS, PARA SPDA - FORNECIMENTO E INSTALAÇÃO. AF_08/2023</t>
  </si>
  <si>
    <t>96985</t>
  </si>
  <si>
    <t>HASTE DE ATERRAMENTO, DIÂMETRO 5/8", COM 3 METROS - FORNECIMENTO E INSTALAÇÃO. AF_08/2023</t>
  </si>
  <si>
    <t>96986</t>
  </si>
  <si>
    <t>HASTE DE ATERRAMENTO, DIÂMETRO 3/4", COM 3 METROS - FORNECIMENTO E INSTALAÇÃO. AF_08/2023</t>
  </si>
  <si>
    <t>96987</t>
  </si>
  <si>
    <t>BASE METÁLICA PARA MASTRO 1 ½"  PARA SPDA - FORNECIMENTO E INSTALAÇÃO. AF_08/2023</t>
  </si>
  <si>
    <t>96988</t>
  </si>
  <si>
    <t>MASTRO 1 ½", COM 3 METROS, PARA SPDA - FORNECIMENTO E INSTALAÇÃO. AF_08/2023</t>
  </si>
  <si>
    <t>96989</t>
  </si>
  <si>
    <t>CAPTOR TIPO FRANKLIN PARA SPDA - FORNECIMENTO E INSTALAÇÃO. AF_08/2023</t>
  </si>
  <si>
    <t>98463</t>
  </si>
  <si>
    <t>SUPORTE ISOLADOR PARA FIXAÇÃO DA CORDOALHA DE COBRE EM ALVENARIA OU CONCRETO - FORNECIMENTO E INSTALAÇÃO. AF_08/2023</t>
  </si>
  <si>
    <t>104746</t>
  </si>
  <si>
    <t>MINI CAPTOR PARA SPDA - FORNECIMENTO E INSTALAÇÃO. AF_08/2023</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</si>
  <si>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</si>
  <si>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</si>
  <si>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</si>
  <si>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</si>
  <si>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</si>
  <si>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</si>
  <si>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</si>
  <si>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</si>
  <si>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104753</t>
  </si>
  <si>
    <t>CONECTOR SPLIT-BOLT, PARA SPDA, PARA CABOS ATÉ 50 MM2 - FORNECIMENTO E INSTALAÇÃO. AF_08/2023</t>
  </si>
  <si>
    <t>104754</t>
  </si>
  <si>
    <t>CONECTOR SPLIT-BOLT, PARA SPDA, PARA CABOS ATÉ 70 MM2 - FORNECIMENTO E INSTALAÇÃO. AF_08/2023</t>
  </si>
  <si>
    <t>104755</t>
  </si>
  <si>
    <t>CONECTOR SPLIT-BOLT, PARA SPDA, PARA CABOS ATÉ 95 MM2 - FORNECIMENTO E INSTALAÇÃO. AF_08/2023</t>
  </si>
  <si>
    <t>103490</t>
  </si>
  <si>
    <t>103491</t>
  </si>
  <si>
    <t>104758</t>
  </si>
  <si>
    <t>FURO MANUAL EM ALVENARIA, PARA INSTALAÇÕES ELÉTRICAS, DIÂMETROS MENORES OU IGUAIS A 40 MM. AF_09/2023</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</si>
  <si>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</si>
  <si>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</si>
  <si>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</si>
  <si>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</si>
  <si>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104761</t>
  </si>
  <si>
    <t>FURO MECANIZADO EM CONCRETO, COM MARTELO DEMOLIDOR, PARA INSTALAÇÕES ELÉTRICAS, DIÂMETROS MENORES OU IGUAIS A 40 MM. AF_09/2023</t>
  </si>
  <si>
    <t>9,52</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</si>
  <si>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</si>
  <si>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</si>
  <si>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</si>
  <si>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</si>
  <si>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</si>
  <si>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</si>
  <si>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20,51</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</si>
  <si>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</si>
  <si>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</si>
  <si>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</si>
  <si>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</si>
  <si>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104768</t>
  </si>
  <si>
    <t>FURO MECANIZADO EM ALVENARIA, PARA INSTALAÇÕES ELÉTRICAS, DIÂMETROS MENORES OU IGUAIS A 40 MM. AF_09/2023</t>
  </si>
  <si>
    <t>0,56</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</si>
  <si>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</si>
  <si>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</si>
  <si>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</si>
  <si>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</si>
  <si>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</si>
  <si>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</si>
  <si>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</si>
  <si>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</si>
  <si>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</si>
  <si>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</si>
  <si>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</si>
  <si>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</si>
  <si>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</si>
  <si>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</si>
  <si>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96765</t>
  </si>
  <si>
    <t>101905</t>
  </si>
  <si>
    <t>101906</t>
  </si>
  <si>
    <t>101907</t>
  </si>
  <si>
    <t>101908</t>
  </si>
  <si>
    <t>101909</t>
  </si>
  <si>
    <t>101910</t>
  </si>
  <si>
    <t>101911</t>
  </si>
  <si>
    <t>101912</t>
  </si>
  <si>
    <t>101913</t>
  </si>
  <si>
    <t>101914</t>
  </si>
  <si>
    <t>101915</t>
  </si>
  <si>
    <t>101916</t>
  </si>
  <si>
    <t>101917</t>
  </si>
  <si>
    <t>98261</t>
  </si>
  <si>
    <t>98262</t>
  </si>
  <si>
    <t>98263</t>
  </si>
  <si>
    <t>98264</t>
  </si>
  <si>
    <t>98265</t>
  </si>
  <si>
    <t>98266</t>
  </si>
  <si>
    <t>6,26</t>
  </si>
  <si>
    <t>98267</t>
  </si>
  <si>
    <t>9,78</t>
  </si>
  <si>
    <t>98268</t>
  </si>
  <si>
    <t>98269</t>
  </si>
  <si>
    <t>20,89</t>
  </si>
  <si>
    <t>98270</t>
  </si>
  <si>
    <t>98271</t>
  </si>
  <si>
    <t>98272</t>
  </si>
  <si>
    <t>98273</t>
  </si>
  <si>
    <t>98274</t>
  </si>
  <si>
    <t>98275</t>
  </si>
  <si>
    <t>98276</t>
  </si>
  <si>
    <t>98277</t>
  </si>
  <si>
    <t>98278</t>
  </si>
  <si>
    <t>18,20</t>
  </si>
  <si>
    <t>98279</t>
  </si>
  <si>
    <t>98280</t>
  </si>
  <si>
    <t>98281</t>
  </si>
  <si>
    <t>7,56</t>
  </si>
  <si>
    <t>98282</t>
  </si>
  <si>
    <t>7,75</t>
  </si>
  <si>
    <t>98283</t>
  </si>
  <si>
    <t>98284</t>
  </si>
  <si>
    <t>98285</t>
  </si>
  <si>
    <t>98286</t>
  </si>
  <si>
    <t>98287</t>
  </si>
  <si>
    <t>98288</t>
  </si>
  <si>
    <t>98289</t>
  </si>
  <si>
    <t>98290</t>
  </si>
  <si>
    <t>98291</t>
  </si>
  <si>
    <t>98292</t>
  </si>
  <si>
    <t>98293</t>
  </si>
  <si>
    <t>98400</t>
  </si>
  <si>
    <t>11,87</t>
  </si>
  <si>
    <t>98401</t>
  </si>
  <si>
    <t>18,34</t>
  </si>
  <si>
    <t>98402</t>
  </si>
  <si>
    <t>21,34</t>
  </si>
  <si>
    <t>100556</t>
  </si>
  <si>
    <t>100557</t>
  </si>
  <si>
    <t>100560</t>
  </si>
  <si>
    <t>100561</t>
  </si>
  <si>
    <t>100562</t>
  </si>
  <si>
    <t>100563</t>
  </si>
  <si>
    <t>101795</t>
  </si>
  <si>
    <t>101798</t>
  </si>
  <si>
    <t>101799</t>
  </si>
  <si>
    <t>98397</t>
  </si>
  <si>
    <t>12,85</t>
  </si>
  <si>
    <t>103244</t>
  </si>
  <si>
    <t>103245</t>
  </si>
  <si>
    <t>103246</t>
  </si>
  <si>
    <t>103247</t>
  </si>
  <si>
    <t>103248</t>
  </si>
  <si>
    <t>103249</t>
  </si>
  <si>
    <t>103250</t>
  </si>
  <si>
    <t>103251</t>
  </si>
  <si>
    <t>103252</t>
  </si>
  <si>
    <t>103253</t>
  </si>
  <si>
    <t>103254</t>
  </si>
  <si>
    <t>103255</t>
  </si>
  <si>
    <t>103256</t>
  </si>
  <si>
    <t>103257</t>
  </si>
  <si>
    <t>103258</t>
  </si>
  <si>
    <t>103259</t>
  </si>
  <si>
    <t>103260</t>
  </si>
  <si>
    <t>103261</t>
  </si>
  <si>
    <t>103262</t>
  </si>
  <si>
    <t>103263</t>
  </si>
  <si>
    <t>103264</t>
  </si>
  <si>
    <t>103265</t>
  </si>
  <si>
    <t>103266</t>
  </si>
  <si>
    <t>103267</t>
  </si>
  <si>
    <t>103268</t>
  </si>
  <si>
    <t>103269</t>
  </si>
  <si>
    <t>103270</t>
  </si>
  <si>
    <t>103271</t>
  </si>
  <si>
    <t>103272</t>
  </si>
  <si>
    <t>103273</t>
  </si>
  <si>
    <t>103274</t>
  </si>
  <si>
    <t>103275</t>
  </si>
  <si>
    <t>103276</t>
  </si>
  <si>
    <t>103277</t>
  </si>
  <si>
    <t>103278</t>
  </si>
  <si>
    <t>103288</t>
  </si>
  <si>
    <t>103289</t>
  </si>
  <si>
    <t>103290</t>
  </si>
  <si>
    <t>46,46</t>
  </si>
  <si>
    <t>103291</t>
  </si>
  <si>
    <t>103292</t>
  </si>
  <si>
    <t>69,83</t>
  </si>
  <si>
    <t>101936</t>
  </si>
  <si>
    <t>101937</t>
  </si>
  <si>
    <t>98294</t>
  </si>
  <si>
    <t>98295</t>
  </si>
  <si>
    <t>98296</t>
  </si>
  <si>
    <t>98297</t>
  </si>
  <si>
    <t>98298</t>
  </si>
  <si>
    <t>98299</t>
  </si>
  <si>
    <t>19,27</t>
  </si>
  <si>
    <t>98300</t>
  </si>
  <si>
    <t>98301</t>
  </si>
  <si>
    <t>98302</t>
  </si>
  <si>
    <t>98304</t>
  </si>
  <si>
    <t>98305</t>
  </si>
  <si>
    <t>98306</t>
  </si>
  <si>
    <t>98307</t>
  </si>
  <si>
    <t>43,41</t>
  </si>
  <si>
    <t>98308</t>
  </si>
  <si>
    <t>98593</t>
  </si>
  <si>
    <t>100553</t>
  </si>
  <si>
    <t>100554</t>
  </si>
  <si>
    <t>100555</t>
  </si>
  <si>
    <t>89355</t>
  </si>
  <si>
    <t>89356</t>
  </si>
  <si>
    <t>89357</t>
  </si>
  <si>
    <t>29,34</t>
  </si>
  <si>
    <t>89401</t>
  </si>
  <si>
    <t>89402</t>
  </si>
  <si>
    <t>89403</t>
  </si>
  <si>
    <t>89446</t>
  </si>
  <si>
    <t>89447</t>
  </si>
  <si>
    <t>10,75</t>
  </si>
  <si>
    <t>89448</t>
  </si>
  <si>
    <t>89449</t>
  </si>
  <si>
    <t>18,26</t>
  </si>
  <si>
    <t>89450</t>
  </si>
  <si>
    <t>29,37</t>
  </si>
  <si>
    <t>89451</t>
  </si>
  <si>
    <t>89452</t>
  </si>
  <si>
    <t>89508</t>
  </si>
  <si>
    <t>89509</t>
  </si>
  <si>
    <t>89511</t>
  </si>
  <si>
    <t>89512</t>
  </si>
  <si>
    <t>89576</t>
  </si>
  <si>
    <t>89578</t>
  </si>
  <si>
    <t>34,12</t>
  </si>
  <si>
    <t>89580</t>
  </si>
  <si>
    <t>89633</t>
  </si>
  <si>
    <t>89634</t>
  </si>
  <si>
    <t>32,60</t>
  </si>
  <si>
    <t>89635</t>
  </si>
  <si>
    <t>89636</t>
  </si>
  <si>
    <t>89711</t>
  </si>
  <si>
    <t>19,82</t>
  </si>
  <si>
    <t>89712</t>
  </si>
  <si>
    <t>89713</t>
  </si>
  <si>
    <t>89714</t>
  </si>
  <si>
    <t>89716</t>
  </si>
  <si>
    <t>89717</t>
  </si>
  <si>
    <t>89770</t>
  </si>
  <si>
    <t>89771</t>
  </si>
  <si>
    <t>89773</t>
  </si>
  <si>
    <t>89775</t>
  </si>
  <si>
    <t>89798</t>
  </si>
  <si>
    <t>13,84</t>
  </si>
  <si>
    <t>89799</t>
  </si>
  <si>
    <t>22,30</t>
  </si>
  <si>
    <t>89800</t>
  </si>
  <si>
    <t>89848</t>
  </si>
  <si>
    <t>89849</t>
  </si>
  <si>
    <t>89865</t>
  </si>
  <si>
    <t>92275</t>
  </si>
  <si>
    <t>92276</t>
  </si>
  <si>
    <t>92277</t>
  </si>
  <si>
    <t>92278</t>
  </si>
  <si>
    <t>92279</t>
  </si>
  <si>
    <t>92280</t>
  </si>
  <si>
    <t>92281</t>
  </si>
  <si>
    <t>92282</t>
  </si>
  <si>
    <t>92283</t>
  </si>
  <si>
    <t>92284</t>
  </si>
  <si>
    <t>92285</t>
  </si>
  <si>
    <t>92286</t>
  </si>
  <si>
    <t>92305</t>
  </si>
  <si>
    <t>92306</t>
  </si>
  <si>
    <t>92307</t>
  </si>
  <si>
    <t>92308</t>
  </si>
  <si>
    <t>50,85</t>
  </si>
  <si>
    <t>92309</t>
  </si>
  <si>
    <t>92310</t>
  </si>
  <si>
    <t>92320</t>
  </si>
  <si>
    <t>44,65</t>
  </si>
  <si>
    <t>92321</t>
  </si>
  <si>
    <t>92322</t>
  </si>
  <si>
    <t>93,85</t>
  </si>
  <si>
    <t>92323</t>
  </si>
  <si>
    <t>92324</t>
  </si>
  <si>
    <t>137,77</t>
  </si>
  <si>
    <t>92325</t>
  </si>
  <si>
    <t>92335</t>
  </si>
  <si>
    <t>92336</t>
  </si>
  <si>
    <t>92337</t>
  </si>
  <si>
    <t>92338</t>
  </si>
  <si>
    <t>92339</t>
  </si>
  <si>
    <t>92341</t>
  </si>
  <si>
    <t>92342</t>
  </si>
  <si>
    <t>92343</t>
  </si>
  <si>
    <t>92359</t>
  </si>
  <si>
    <t>92360</t>
  </si>
  <si>
    <t>92361</t>
  </si>
  <si>
    <t>92362</t>
  </si>
  <si>
    <t>92364</t>
  </si>
  <si>
    <t>57,96</t>
  </si>
  <si>
    <t>92365</t>
  </si>
  <si>
    <t>92366</t>
  </si>
  <si>
    <t>93,56</t>
  </si>
  <si>
    <t>92367</t>
  </si>
  <si>
    <t>92368</t>
  </si>
  <si>
    <t>92645</t>
  </si>
  <si>
    <t>92646</t>
  </si>
  <si>
    <t>100,54</t>
  </si>
  <si>
    <t>92648</t>
  </si>
  <si>
    <t>92649</t>
  </si>
  <si>
    <t>92650</t>
  </si>
  <si>
    <t>92652</t>
  </si>
  <si>
    <t>92653</t>
  </si>
  <si>
    <t>92654</t>
  </si>
  <si>
    <t>92655</t>
  </si>
  <si>
    <t>92656</t>
  </si>
  <si>
    <t>92687</t>
  </si>
  <si>
    <t>92688</t>
  </si>
  <si>
    <t>39,60</t>
  </si>
  <si>
    <t>92689</t>
  </si>
  <si>
    <t>92690</t>
  </si>
  <si>
    <t>92691</t>
  </si>
  <si>
    <t>94462</t>
  </si>
  <si>
    <t>94463</t>
  </si>
  <si>
    <t>94464</t>
  </si>
  <si>
    <t>94602</t>
  </si>
  <si>
    <t>94603</t>
  </si>
  <si>
    <t>94604</t>
  </si>
  <si>
    <t>94605</t>
  </si>
  <si>
    <t>94648</t>
  </si>
  <si>
    <t>94649</t>
  </si>
  <si>
    <t>94650</t>
  </si>
  <si>
    <t>23,08</t>
  </si>
  <si>
    <t>94651</t>
  </si>
  <si>
    <t>94652</t>
  </si>
  <si>
    <t>39,27</t>
  </si>
  <si>
    <t>94653</t>
  </si>
  <si>
    <t>94654</t>
  </si>
  <si>
    <t>80,28</t>
  </si>
  <si>
    <t>94655</t>
  </si>
  <si>
    <t>94716</t>
  </si>
  <si>
    <t>22,61</t>
  </si>
  <si>
    <t>94717</t>
  </si>
  <si>
    <t>94718</t>
  </si>
  <si>
    <t>94719</t>
  </si>
  <si>
    <t>94720</t>
  </si>
  <si>
    <t>94721</t>
  </si>
  <si>
    <t>94722</t>
  </si>
  <si>
    <t>94723</t>
  </si>
  <si>
    <t>95697</t>
  </si>
  <si>
    <t>106,55</t>
  </si>
  <si>
    <t>96635</t>
  </si>
  <si>
    <t>36,21</t>
  </si>
  <si>
    <t>96636</t>
  </si>
  <si>
    <t>96644</t>
  </si>
  <si>
    <t>96645</t>
  </si>
  <si>
    <t>96646</t>
  </si>
  <si>
    <t>96647</t>
  </si>
  <si>
    <t>96648</t>
  </si>
  <si>
    <t>96649</t>
  </si>
  <si>
    <t>36,45</t>
  </si>
  <si>
    <t>96668</t>
  </si>
  <si>
    <t>96669</t>
  </si>
  <si>
    <t>96670</t>
  </si>
  <si>
    <t>96671</t>
  </si>
  <si>
    <t>96672</t>
  </si>
  <si>
    <t>96673</t>
  </si>
  <si>
    <t>96674</t>
  </si>
  <si>
    <t>96675</t>
  </si>
  <si>
    <t>96676</t>
  </si>
  <si>
    <t>96677</t>
  </si>
  <si>
    <t>96678</t>
  </si>
  <si>
    <t>96679</t>
  </si>
  <si>
    <t>54,34</t>
  </si>
  <si>
    <t>96680</t>
  </si>
  <si>
    <t>90,25</t>
  </si>
  <si>
    <t>96681</t>
  </si>
  <si>
    <t>96682</t>
  </si>
  <si>
    <t>96683</t>
  </si>
  <si>
    <t>96718</t>
  </si>
  <si>
    <t>96719</t>
  </si>
  <si>
    <t>96720</t>
  </si>
  <si>
    <t>96721</t>
  </si>
  <si>
    <t>20,19</t>
  </si>
  <si>
    <t>96722</t>
  </si>
  <si>
    <t>96723</t>
  </si>
  <si>
    <t>96724</t>
  </si>
  <si>
    <t>96725</t>
  </si>
  <si>
    <t>96726</t>
  </si>
  <si>
    <t>96727</t>
  </si>
  <si>
    <t>16,20</t>
  </si>
  <si>
    <t>96728</t>
  </si>
  <si>
    <t>96729</t>
  </si>
  <si>
    <t>96730</t>
  </si>
  <si>
    <t>96731</t>
  </si>
  <si>
    <t>96732</t>
  </si>
  <si>
    <t>96733</t>
  </si>
  <si>
    <t>96734</t>
  </si>
  <si>
    <t>96735</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</si>
  <si>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</si>
  <si>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</si>
  <si>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</si>
  <si>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</si>
  <si>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</si>
  <si>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</si>
  <si>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96801</t>
  </si>
  <si>
    <t>TUBO, PEX, MONOCAMADA, DN 32, INSTALADO EM RAMAL/SUB-RAMAL OU DISTRIBUIÇÃO DE ÁGUA - FORNECIMENTO E INSTALAÇÃO. AF_02/2023</t>
  </si>
  <si>
    <t>97327</t>
  </si>
  <si>
    <t>97328</t>
  </si>
  <si>
    <t>97329</t>
  </si>
  <si>
    <t>97330</t>
  </si>
  <si>
    <t>97331</t>
  </si>
  <si>
    <t>97332</t>
  </si>
  <si>
    <t>42,49</t>
  </si>
  <si>
    <t>97333</t>
  </si>
  <si>
    <t>53,91</t>
  </si>
  <si>
    <t>97334</t>
  </si>
  <si>
    <t>97335</t>
  </si>
  <si>
    <t>97336</t>
  </si>
  <si>
    <t>97337</t>
  </si>
  <si>
    <t>97338</t>
  </si>
  <si>
    <t>97339</t>
  </si>
  <si>
    <t>97340</t>
  </si>
  <si>
    <t>97347</t>
  </si>
  <si>
    <t>97348</t>
  </si>
  <si>
    <t>97349</t>
  </si>
  <si>
    <t>97350</t>
  </si>
  <si>
    <t>97351</t>
  </si>
  <si>
    <t>97352</t>
  </si>
  <si>
    <t>97353</t>
  </si>
  <si>
    <t>97354</t>
  </si>
  <si>
    <t>97355</t>
  </si>
  <si>
    <t>97356</t>
  </si>
  <si>
    <t>97357</t>
  </si>
  <si>
    <t>97358</t>
  </si>
  <si>
    <t>149,57</t>
  </si>
  <si>
    <t>97498</t>
  </si>
  <si>
    <t>46,89</t>
  </si>
  <si>
    <t>97535</t>
  </si>
  <si>
    <t>97536</t>
  </si>
  <si>
    <t>100788</t>
  </si>
  <si>
    <t>100791</t>
  </si>
  <si>
    <t>100792</t>
  </si>
  <si>
    <t>24,11</t>
  </si>
  <si>
    <t>100793</t>
  </si>
  <si>
    <t>100794</t>
  </si>
  <si>
    <t>100799</t>
  </si>
  <si>
    <t>16,99</t>
  </si>
  <si>
    <t>100800</t>
  </si>
  <si>
    <t>100801</t>
  </si>
  <si>
    <t>100802</t>
  </si>
  <si>
    <t>43,35</t>
  </si>
  <si>
    <t>100803</t>
  </si>
  <si>
    <t>100804</t>
  </si>
  <si>
    <t>100805</t>
  </si>
  <si>
    <t>100806</t>
  </si>
  <si>
    <t>100807</t>
  </si>
  <si>
    <t>100808</t>
  </si>
  <si>
    <t>100809</t>
  </si>
  <si>
    <t>100810</t>
  </si>
  <si>
    <t>101918</t>
  </si>
  <si>
    <t>101919</t>
  </si>
  <si>
    <t>101920</t>
  </si>
  <si>
    <t>101921</t>
  </si>
  <si>
    <t>101922</t>
  </si>
  <si>
    <t>101923</t>
  </si>
  <si>
    <t>101924</t>
  </si>
  <si>
    <t>101925</t>
  </si>
  <si>
    <t>101926</t>
  </si>
  <si>
    <t>101927</t>
  </si>
  <si>
    <t>101928</t>
  </si>
  <si>
    <t>101929</t>
  </si>
  <si>
    <t>101930</t>
  </si>
  <si>
    <t>101931</t>
  </si>
  <si>
    <t>101932</t>
  </si>
  <si>
    <t>101933</t>
  </si>
  <si>
    <t>101934</t>
  </si>
  <si>
    <t>101935</t>
  </si>
  <si>
    <t>103802</t>
  </si>
  <si>
    <t>36,64</t>
  </si>
  <si>
    <t>103803</t>
  </si>
  <si>
    <t>103804</t>
  </si>
  <si>
    <t>103835</t>
  </si>
  <si>
    <t>103836</t>
  </si>
  <si>
    <t>103837</t>
  </si>
  <si>
    <t>103868</t>
  </si>
  <si>
    <t>103869</t>
  </si>
  <si>
    <t>103870</t>
  </si>
  <si>
    <t>103871</t>
  </si>
  <si>
    <t>103872</t>
  </si>
  <si>
    <t>103873</t>
  </si>
  <si>
    <t>151,64</t>
  </si>
  <si>
    <t>103978</t>
  </si>
  <si>
    <t>103979</t>
  </si>
  <si>
    <t>104021</t>
  </si>
  <si>
    <t>63,24</t>
  </si>
  <si>
    <t>104166</t>
  </si>
  <si>
    <t>104194</t>
  </si>
  <si>
    <t>104195</t>
  </si>
  <si>
    <t>20,54</t>
  </si>
  <si>
    <t>104315</t>
  </si>
  <si>
    <t>14,41</t>
  </si>
  <si>
    <t>104316</t>
  </si>
  <si>
    <t>89358</t>
  </si>
  <si>
    <t>89359</t>
  </si>
  <si>
    <t>89360</t>
  </si>
  <si>
    <t>89361</t>
  </si>
  <si>
    <t>8,59</t>
  </si>
  <si>
    <t>89362</t>
  </si>
  <si>
    <t>89363</t>
  </si>
  <si>
    <t>89364</t>
  </si>
  <si>
    <t>89365</t>
  </si>
  <si>
    <t>89366</t>
  </si>
  <si>
    <t>15,27</t>
  </si>
  <si>
    <t>89367</t>
  </si>
  <si>
    <t>89368</t>
  </si>
  <si>
    <t>13,38</t>
  </si>
  <si>
    <t>89369</t>
  </si>
  <si>
    <t>89370</t>
  </si>
  <si>
    <t>89371</t>
  </si>
  <si>
    <t>89372</t>
  </si>
  <si>
    <t>89373</t>
  </si>
  <si>
    <t>89374</t>
  </si>
  <si>
    <t>89375</t>
  </si>
  <si>
    <t>11,33</t>
  </si>
  <si>
    <t>89376</t>
  </si>
  <si>
    <t>89377</t>
  </si>
  <si>
    <t>9,56</t>
  </si>
  <si>
    <t>89378</t>
  </si>
  <si>
    <t>89379</t>
  </si>
  <si>
    <t>18,12</t>
  </si>
  <si>
    <t>89380</t>
  </si>
  <si>
    <t>89381</t>
  </si>
  <si>
    <t>89382</t>
  </si>
  <si>
    <t>89383</t>
  </si>
  <si>
    <t>89384</t>
  </si>
  <si>
    <t>89385</t>
  </si>
  <si>
    <t>89386</t>
  </si>
  <si>
    <t>8,57</t>
  </si>
  <si>
    <t>89387</t>
  </si>
  <si>
    <t>89389</t>
  </si>
  <si>
    <t>89390</t>
  </si>
  <si>
    <t>89391</t>
  </si>
  <si>
    <t>89392</t>
  </si>
  <si>
    <t>89393</t>
  </si>
  <si>
    <t>89394</t>
  </si>
  <si>
    <t>89395</t>
  </si>
  <si>
    <t>89396</t>
  </si>
  <si>
    <t>89397</t>
  </si>
  <si>
    <t>13,32</t>
  </si>
  <si>
    <t>89398</t>
  </si>
  <si>
    <t>89399</t>
  </si>
  <si>
    <t>89400</t>
  </si>
  <si>
    <t>89404</t>
  </si>
  <si>
    <t>89405</t>
  </si>
  <si>
    <t>89406</t>
  </si>
  <si>
    <t>89407</t>
  </si>
  <si>
    <t>89408</t>
  </si>
  <si>
    <t>89409</t>
  </si>
  <si>
    <t>8,34</t>
  </si>
  <si>
    <t>89410</t>
  </si>
  <si>
    <t>89411</t>
  </si>
  <si>
    <t>89412</t>
  </si>
  <si>
    <t>89413</t>
  </si>
  <si>
    <t>89414</t>
  </si>
  <si>
    <t>89415</t>
  </si>
  <si>
    <t>89416</t>
  </si>
  <si>
    <t>89417</t>
  </si>
  <si>
    <t>89418</t>
  </si>
  <si>
    <t>89419</t>
  </si>
  <si>
    <t>89421</t>
  </si>
  <si>
    <t>10,92</t>
  </si>
  <si>
    <t>89423</t>
  </si>
  <si>
    <t>89424</t>
  </si>
  <si>
    <t>89425</t>
  </si>
  <si>
    <t>89426</t>
  </si>
  <si>
    <t>89427</t>
  </si>
  <si>
    <t>89428</t>
  </si>
  <si>
    <t>89429</t>
  </si>
  <si>
    <t>89430</t>
  </si>
  <si>
    <t>89431</t>
  </si>
  <si>
    <t>89432</t>
  </si>
  <si>
    <t>89433</t>
  </si>
  <si>
    <t>89434</t>
  </si>
  <si>
    <t>10,07</t>
  </si>
  <si>
    <t>89435</t>
  </si>
  <si>
    <t>89436</t>
  </si>
  <si>
    <t>89437</t>
  </si>
  <si>
    <t>89438</t>
  </si>
  <si>
    <t>89439</t>
  </si>
  <si>
    <t>89440</t>
  </si>
  <si>
    <t>10,48</t>
  </si>
  <si>
    <t>89442</t>
  </si>
  <si>
    <t>89443</t>
  </si>
  <si>
    <t>15,14</t>
  </si>
  <si>
    <t>89444</t>
  </si>
  <si>
    <t>89445</t>
  </si>
  <si>
    <t>17,17</t>
  </si>
  <si>
    <t>89481</t>
  </si>
  <si>
    <t>4,70</t>
  </si>
  <si>
    <t>89485</t>
  </si>
  <si>
    <t>89489</t>
  </si>
  <si>
    <t>89490</t>
  </si>
  <si>
    <t>89492</t>
  </si>
  <si>
    <t>89493</t>
  </si>
  <si>
    <t>89494</t>
  </si>
  <si>
    <t>89496</t>
  </si>
  <si>
    <t>89497</t>
  </si>
  <si>
    <t>89498</t>
  </si>
  <si>
    <t>89499</t>
  </si>
  <si>
    <t>89500</t>
  </si>
  <si>
    <t>89501</t>
  </si>
  <si>
    <t>89502</t>
  </si>
  <si>
    <t>15,62</t>
  </si>
  <si>
    <t>89503</t>
  </si>
  <si>
    <t>89504</t>
  </si>
  <si>
    <t>17,47</t>
  </si>
  <si>
    <t>89505</t>
  </si>
  <si>
    <t>39,70</t>
  </si>
  <si>
    <t>89506</t>
  </si>
  <si>
    <t>89507</t>
  </si>
  <si>
    <t>89510</t>
  </si>
  <si>
    <t>89513</t>
  </si>
  <si>
    <t>89514</t>
  </si>
  <si>
    <t>89515</t>
  </si>
  <si>
    <t>89516</t>
  </si>
  <si>
    <t>89517</t>
  </si>
  <si>
    <t>89518</t>
  </si>
  <si>
    <t>89519</t>
  </si>
  <si>
    <t>89520</t>
  </si>
  <si>
    <t>89521</t>
  </si>
  <si>
    <t>89522</t>
  </si>
  <si>
    <t>89523</t>
  </si>
  <si>
    <t>98,38</t>
  </si>
  <si>
    <t>89524</t>
  </si>
  <si>
    <t>89525</t>
  </si>
  <si>
    <t>89526</t>
  </si>
  <si>
    <t>38,26</t>
  </si>
  <si>
    <t>89527</t>
  </si>
  <si>
    <t>89528</t>
  </si>
  <si>
    <t>89529</t>
  </si>
  <si>
    <t>89530</t>
  </si>
  <si>
    <t>89531</t>
  </si>
  <si>
    <t>36,69</t>
  </si>
  <si>
    <t>89532</t>
  </si>
  <si>
    <t>89535</t>
  </si>
  <si>
    <t>89536</t>
  </si>
  <si>
    <t>11,23</t>
  </si>
  <si>
    <t>89540</t>
  </si>
  <si>
    <t>89541</t>
  </si>
  <si>
    <t>89542</t>
  </si>
  <si>
    <t>26,47</t>
  </si>
  <si>
    <t>89544</t>
  </si>
  <si>
    <t>89545</t>
  </si>
  <si>
    <t>16,36</t>
  </si>
  <si>
    <t>89546</t>
  </si>
  <si>
    <t>89547</t>
  </si>
  <si>
    <t>21,40</t>
  </si>
  <si>
    <t>89548</t>
  </si>
  <si>
    <t>89549</t>
  </si>
  <si>
    <t>18,32</t>
  </si>
  <si>
    <t>89550</t>
  </si>
  <si>
    <t>89551</t>
  </si>
  <si>
    <t>89552</t>
  </si>
  <si>
    <t>89553</t>
  </si>
  <si>
    <t>5,20</t>
  </si>
  <si>
    <t>89554</t>
  </si>
  <si>
    <t>26,91</t>
  </si>
  <si>
    <t>89555</t>
  </si>
  <si>
    <t>20,85</t>
  </si>
  <si>
    <t>89556</t>
  </si>
  <si>
    <t>89557</t>
  </si>
  <si>
    <t>89558</t>
  </si>
  <si>
    <t>89559</t>
  </si>
  <si>
    <t>89560</t>
  </si>
  <si>
    <t>89561</t>
  </si>
  <si>
    <t>89562</t>
  </si>
  <si>
    <t>89563</t>
  </si>
  <si>
    <t>89564</t>
  </si>
  <si>
    <t>14,87</t>
  </si>
  <si>
    <t>89565</t>
  </si>
  <si>
    <t>89566</t>
  </si>
  <si>
    <t>89567</t>
  </si>
  <si>
    <t>89568</t>
  </si>
  <si>
    <t>89569</t>
  </si>
  <si>
    <t>93,20</t>
  </si>
  <si>
    <t>89570</t>
  </si>
  <si>
    <t>89571</t>
  </si>
  <si>
    <t>68,03</t>
  </si>
  <si>
    <t>89572</t>
  </si>
  <si>
    <t>8,00</t>
  </si>
  <si>
    <t>89573</t>
  </si>
  <si>
    <t>89574</t>
  </si>
  <si>
    <t>89575</t>
  </si>
  <si>
    <t>89577</t>
  </si>
  <si>
    <t>89579</t>
  </si>
  <si>
    <t>89581</t>
  </si>
  <si>
    <t>89582</t>
  </si>
  <si>
    <t>32,75</t>
  </si>
  <si>
    <t>89583</t>
  </si>
  <si>
    <t>89584</t>
  </si>
  <si>
    <t>89585</t>
  </si>
  <si>
    <t>89587</t>
  </si>
  <si>
    <t>89590</t>
  </si>
  <si>
    <t>89591</t>
  </si>
  <si>
    <t>89592</t>
  </si>
  <si>
    <t>89593</t>
  </si>
  <si>
    <t>89594</t>
  </si>
  <si>
    <t>89595</t>
  </si>
  <si>
    <t>89596</t>
  </si>
  <si>
    <t>9,61</t>
  </si>
  <si>
    <t>89597</t>
  </si>
  <si>
    <t>21,35</t>
  </si>
  <si>
    <t>89598</t>
  </si>
  <si>
    <t>89599</t>
  </si>
  <si>
    <t>23,69</t>
  </si>
  <si>
    <t>89600</t>
  </si>
  <si>
    <t>89605</t>
  </si>
  <si>
    <t>89609</t>
  </si>
  <si>
    <t>89610</t>
  </si>
  <si>
    <t>89611</t>
  </si>
  <si>
    <t>89612</t>
  </si>
  <si>
    <t>89613</t>
  </si>
  <si>
    <t>89614</t>
  </si>
  <si>
    <t>89615</t>
  </si>
  <si>
    <t>89616</t>
  </si>
  <si>
    <t>89617</t>
  </si>
  <si>
    <t>89620</t>
  </si>
  <si>
    <t>89622</t>
  </si>
  <si>
    <t>89623</t>
  </si>
  <si>
    <t>89624</t>
  </si>
  <si>
    <t>16,63</t>
  </si>
  <si>
    <t>89625</t>
  </si>
  <si>
    <t>89626</t>
  </si>
  <si>
    <t>89627</t>
  </si>
  <si>
    <t>89628</t>
  </si>
  <si>
    <t>89629</t>
  </si>
  <si>
    <t>89630</t>
  </si>
  <si>
    <t>58,52</t>
  </si>
  <si>
    <t>89631</t>
  </si>
  <si>
    <t>89632</t>
  </si>
  <si>
    <t>89637</t>
  </si>
  <si>
    <t>89638</t>
  </si>
  <si>
    <t>89639</t>
  </si>
  <si>
    <t>10,81</t>
  </si>
  <si>
    <t>89640</t>
  </si>
  <si>
    <t>89641</t>
  </si>
  <si>
    <t>89642</t>
  </si>
  <si>
    <t>89643</t>
  </si>
  <si>
    <t>14,74</t>
  </si>
  <si>
    <t>89644</t>
  </si>
  <si>
    <t>20,71</t>
  </si>
  <si>
    <t>89645</t>
  </si>
  <si>
    <t>89646</t>
  </si>
  <si>
    <t>89647</t>
  </si>
  <si>
    <t>17,80</t>
  </si>
  <si>
    <t>89648</t>
  </si>
  <si>
    <t>89649</t>
  </si>
  <si>
    <t>27,06</t>
  </si>
  <si>
    <t>89650</t>
  </si>
  <si>
    <t>89651</t>
  </si>
  <si>
    <t>6,37</t>
  </si>
  <si>
    <t>89652</t>
  </si>
  <si>
    <t>10,89</t>
  </si>
  <si>
    <t>89653</t>
  </si>
  <si>
    <t>15,48</t>
  </si>
  <si>
    <t>89654</t>
  </si>
  <si>
    <t>89655</t>
  </si>
  <si>
    <t>21,37</t>
  </si>
  <si>
    <t>89656</t>
  </si>
  <si>
    <t>89657</t>
  </si>
  <si>
    <t>89658</t>
  </si>
  <si>
    <t>89659</t>
  </si>
  <si>
    <t>89660</t>
  </si>
  <si>
    <t>89661</t>
  </si>
  <si>
    <t>89662</t>
  </si>
  <si>
    <t>89663</t>
  </si>
  <si>
    <t>89664</t>
  </si>
  <si>
    <t>15,24</t>
  </si>
  <si>
    <t>89666</t>
  </si>
  <si>
    <t>89667</t>
  </si>
  <si>
    <t>89668</t>
  </si>
  <si>
    <t>89669</t>
  </si>
  <si>
    <t>89670</t>
  </si>
  <si>
    <t>89671</t>
  </si>
  <si>
    <t>43,27</t>
  </si>
  <si>
    <t>89672</t>
  </si>
  <si>
    <t>89673</t>
  </si>
  <si>
    <t>89674</t>
  </si>
  <si>
    <t>89675</t>
  </si>
  <si>
    <t>70,89</t>
  </si>
  <si>
    <t>89676</t>
  </si>
  <si>
    <t>89677</t>
  </si>
  <si>
    <t>89678</t>
  </si>
  <si>
    <t>89679</t>
  </si>
  <si>
    <t>89680</t>
  </si>
  <si>
    <t>89681</t>
  </si>
  <si>
    <t>89682</t>
  </si>
  <si>
    <t>89683</t>
  </si>
  <si>
    <t>89684</t>
  </si>
  <si>
    <t>89685</t>
  </si>
  <si>
    <t>89686</t>
  </si>
  <si>
    <t>89687</t>
  </si>
  <si>
    <t>89689</t>
  </si>
  <si>
    <t>89690</t>
  </si>
  <si>
    <t>89691</t>
  </si>
  <si>
    <t>89692</t>
  </si>
  <si>
    <t>89693</t>
  </si>
  <si>
    <t>89694</t>
  </si>
  <si>
    <t>89695</t>
  </si>
  <si>
    <t>89696</t>
  </si>
  <si>
    <t>89697</t>
  </si>
  <si>
    <t>15,84</t>
  </si>
  <si>
    <t>89698</t>
  </si>
  <si>
    <t>89699</t>
  </si>
  <si>
    <t>89700</t>
  </si>
  <si>
    <t>89701</t>
  </si>
  <si>
    <t>89702</t>
  </si>
  <si>
    <t>89703</t>
  </si>
  <si>
    <t>89704</t>
  </si>
  <si>
    <t>89705</t>
  </si>
  <si>
    <t>22,83</t>
  </si>
  <si>
    <t>89706</t>
  </si>
  <si>
    <t>89718</t>
  </si>
  <si>
    <t>89719</t>
  </si>
  <si>
    <t>89720</t>
  </si>
  <si>
    <t>89721</t>
  </si>
  <si>
    <t>89723</t>
  </si>
  <si>
    <t>89724</t>
  </si>
  <si>
    <t>89725</t>
  </si>
  <si>
    <t>17,06</t>
  </si>
  <si>
    <t>89726</t>
  </si>
  <si>
    <t>89727</t>
  </si>
  <si>
    <t>89728</t>
  </si>
  <si>
    <t>89729</t>
  </si>
  <si>
    <t>89730</t>
  </si>
  <si>
    <t>89731</t>
  </si>
  <si>
    <t>89732</t>
  </si>
  <si>
    <t>89733</t>
  </si>
  <si>
    <t>89734</t>
  </si>
  <si>
    <t>89735</t>
  </si>
  <si>
    <t>89736</t>
  </si>
  <si>
    <t>89737</t>
  </si>
  <si>
    <t>21,03</t>
  </si>
  <si>
    <t>89738</t>
  </si>
  <si>
    <t>89739</t>
  </si>
  <si>
    <t>22,06</t>
  </si>
  <si>
    <t>89740</t>
  </si>
  <si>
    <t>89741</t>
  </si>
  <si>
    <t>89742</t>
  </si>
  <si>
    <t>39,09</t>
  </si>
  <si>
    <t>89743</t>
  </si>
  <si>
    <t>89744</t>
  </si>
  <si>
    <t>89746</t>
  </si>
  <si>
    <t>89747</t>
  </si>
  <si>
    <t>89748</t>
  </si>
  <si>
    <t>89749</t>
  </si>
  <si>
    <t>14,81</t>
  </si>
  <si>
    <t>89750</t>
  </si>
  <si>
    <t>78,55</t>
  </si>
  <si>
    <t>89752</t>
  </si>
  <si>
    <t>89753</t>
  </si>
  <si>
    <t>89754</t>
  </si>
  <si>
    <t>20,32</t>
  </si>
  <si>
    <t>89755</t>
  </si>
  <si>
    <t>12,11</t>
  </si>
  <si>
    <t>89756</t>
  </si>
  <si>
    <t>89757</t>
  </si>
  <si>
    <t>89758</t>
  </si>
  <si>
    <t>89759</t>
  </si>
  <si>
    <t>89760</t>
  </si>
  <si>
    <t>89761</t>
  </si>
  <si>
    <t>89762</t>
  </si>
  <si>
    <t>89763</t>
  </si>
  <si>
    <t>49,59</t>
  </si>
  <si>
    <t>89764</t>
  </si>
  <si>
    <t>89765</t>
  </si>
  <si>
    <t>89767</t>
  </si>
  <si>
    <t>89768</t>
  </si>
  <si>
    <t>89769</t>
  </si>
  <si>
    <t>89772</t>
  </si>
  <si>
    <t>89774</t>
  </si>
  <si>
    <t>89776</t>
  </si>
  <si>
    <t>89777</t>
  </si>
  <si>
    <t>22,76</t>
  </si>
  <si>
    <t>89778</t>
  </si>
  <si>
    <t>89779</t>
  </si>
  <si>
    <t>89780</t>
  </si>
  <si>
    <t>89781</t>
  </si>
  <si>
    <t>89782</t>
  </si>
  <si>
    <t>89783</t>
  </si>
  <si>
    <t>89784</t>
  </si>
  <si>
    <t>89785</t>
  </si>
  <si>
    <t>89786</t>
  </si>
  <si>
    <t>89787</t>
  </si>
  <si>
    <t>31,90</t>
  </si>
  <si>
    <t>89788</t>
  </si>
  <si>
    <t>89789</t>
  </si>
  <si>
    <t>89790</t>
  </si>
  <si>
    <t>89791</t>
  </si>
  <si>
    <t>89792</t>
  </si>
  <si>
    <t>165,81</t>
  </si>
  <si>
    <t>89793</t>
  </si>
  <si>
    <t>89794</t>
  </si>
  <si>
    <t>17,21</t>
  </si>
  <si>
    <t>89795</t>
  </si>
  <si>
    <t>89796</t>
  </si>
  <si>
    <t>40,73</t>
  </si>
  <si>
    <t>89797</t>
  </si>
  <si>
    <t>89801</t>
  </si>
  <si>
    <t>89802</t>
  </si>
  <si>
    <t>89803</t>
  </si>
  <si>
    <t>89804</t>
  </si>
  <si>
    <t>89805</t>
  </si>
  <si>
    <t>89806</t>
  </si>
  <si>
    <t>89807</t>
  </si>
  <si>
    <t>89808</t>
  </si>
  <si>
    <t>89809</t>
  </si>
  <si>
    <t>89810</t>
  </si>
  <si>
    <t>89811</t>
  </si>
  <si>
    <t>89812</t>
  </si>
  <si>
    <t>89813</t>
  </si>
  <si>
    <t>89814</t>
  </si>
  <si>
    <t>89815</t>
  </si>
  <si>
    <t>25,23</t>
  </si>
  <si>
    <t>89816</t>
  </si>
  <si>
    <t>89817</t>
  </si>
  <si>
    <t>89818</t>
  </si>
  <si>
    <t>89819</t>
  </si>
  <si>
    <t>89821</t>
  </si>
  <si>
    <t>89822</t>
  </si>
  <si>
    <t>89823</t>
  </si>
  <si>
    <t>89824</t>
  </si>
  <si>
    <t>89825</t>
  </si>
  <si>
    <t>89826</t>
  </si>
  <si>
    <t>89827</t>
  </si>
  <si>
    <t>89828</t>
  </si>
  <si>
    <t>53,55</t>
  </si>
  <si>
    <t>89829</t>
  </si>
  <si>
    <t>89830</t>
  </si>
  <si>
    <t>89831</t>
  </si>
  <si>
    <t>89832</t>
  </si>
  <si>
    <t>36,75</t>
  </si>
  <si>
    <t>89833</t>
  </si>
  <si>
    <t>89834</t>
  </si>
  <si>
    <t>89835</t>
  </si>
  <si>
    <t>89836</t>
  </si>
  <si>
    <t>89837</t>
  </si>
  <si>
    <t>89838</t>
  </si>
  <si>
    <t>89839</t>
  </si>
  <si>
    <t>89840</t>
  </si>
  <si>
    <t>89841</t>
  </si>
  <si>
    <t>89842</t>
  </si>
  <si>
    <t>44,53</t>
  </si>
  <si>
    <t>89844</t>
  </si>
  <si>
    <t>89845</t>
  </si>
  <si>
    <t>89846</t>
  </si>
  <si>
    <t>89847</t>
  </si>
  <si>
    <t>89850</t>
  </si>
  <si>
    <t>89851</t>
  </si>
  <si>
    <t>89852</t>
  </si>
  <si>
    <t>89853</t>
  </si>
  <si>
    <t>89854</t>
  </si>
  <si>
    <t>89855</t>
  </si>
  <si>
    <t>89856</t>
  </si>
  <si>
    <t>89857</t>
  </si>
  <si>
    <t>35,99</t>
  </si>
  <si>
    <t>89860</t>
  </si>
  <si>
    <t>89861</t>
  </si>
  <si>
    <t>54,08</t>
  </si>
  <si>
    <t>89866</t>
  </si>
  <si>
    <t>89867</t>
  </si>
  <si>
    <t>89868</t>
  </si>
  <si>
    <t>4,92</t>
  </si>
  <si>
    <t>89869</t>
  </si>
  <si>
    <t>89979</t>
  </si>
  <si>
    <t>89981</t>
  </si>
  <si>
    <t>90373</t>
  </si>
  <si>
    <t>12,02</t>
  </si>
  <si>
    <t>90374</t>
  </si>
  <si>
    <t>20,77</t>
  </si>
  <si>
    <t>92287</t>
  </si>
  <si>
    <t>15,93</t>
  </si>
  <si>
    <t>92288</t>
  </si>
  <si>
    <t>25,21</t>
  </si>
  <si>
    <t>92289</t>
  </si>
  <si>
    <t>92290</t>
  </si>
  <si>
    <t>92291</t>
  </si>
  <si>
    <t>92292</t>
  </si>
  <si>
    <t>92293</t>
  </si>
  <si>
    <t>92294</t>
  </si>
  <si>
    <t>92295</t>
  </si>
  <si>
    <t>92296</t>
  </si>
  <si>
    <t>92297</t>
  </si>
  <si>
    <t>92298</t>
  </si>
  <si>
    <t>92299</t>
  </si>
  <si>
    <t>92300</t>
  </si>
  <si>
    <t>32,04</t>
  </si>
  <si>
    <t>92301</t>
  </si>
  <si>
    <t>92302</t>
  </si>
  <si>
    <t>92303</t>
  </si>
  <si>
    <t>92304</t>
  </si>
  <si>
    <t>92311</t>
  </si>
  <si>
    <t>92312</t>
  </si>
  <si>
    <t>92313</t>
  </si>
  <si>
    <t>92314</t>
  </si>
  <si>
    <t>92315</t>
  </si>
  <si>
    <t>92316</t>
  </si>
  <si>
    <t>92317</t>
  </si>
  <si>
    <t>92318</t>
  </si>
  <si>
    <t>25,79</t>
  </si>
  <si>
    <t>92319</t>
  </si>
  <si>
    <t>92326</t>
  </si>
  <si>
    <t>92327</t>
  </si>
  <si>
    <t>22,23</t>
  </si>
  <si>
    <t>92328</t>
  </si>
  <si>
    <t>33,32</t>
  </si>
  <si>
    <t>92329</t>
  </si>
  <si>
    <t>92330</t>
  </si>
  <si>
    <t>92331</t>
  </si>
  <si>
    <t>92332</t>
  </si>
  <si>
    <t>92333</t>
  </si>
  <si>
    <t>29,36</t>
  </si>
  <si>
    <t>92334</t>
  </si>
  <si>
    <t>92344</t>
  </si>
  <si>
    <t>92345</t>
  </si>
  <si>
    <t>92346</t>
  </si>
  <si>
    <t>92347</t>
  </si>
  <si>
    <t>92348</t>
  </si>
  <si>
    <t>92349</t>
  </si>
  <si>
    <t>92350</t>
  </si>
  <si>
    <t>92351</t>
  </si>
  <si>
    <t>92352</t>
  </si>
  <si>
    <t>92353</t>
  </si>
  <si>
    <t>92354</t>
  </si>
  <si>
    <t>92355</t>
  </si>
  <si>
    <t>92356</t>
  </si>
  <si>
    <t>92357</t>
  </si>
  <si>
    <t>92358</t>
  </si>
  <si>
    <t>92369</t>
  </si>
  <si>
    <t>32,79</t>
  </si>
  <si>
    <t>92370</t>
  </si>
  <si>
    <t>92371</t>
  </si>
  <si>
    <t>92372</t>
  </si>
  <si>
    <t>92373</t>
  </si>
  <si>
    <t>92374</t>
  </si>
  <si>
    <t>92375</t>
  </si>
  <si>
    <t>92376</t>
  </si>
  <si>
    <t>92377</t>
  </si>
  <si>
    <t>92378</t>
  </si>
  <si>
    <t>92379</t>
  </si>
  <si>
    <t>92380</t>
  </si>
  <si>
    <t>92381</t>
  </si>
  <si>
    <t>49,74</t>
  </si>
  <si>
    <t>92382</t>
  </si>
  <si>
    <t>92383</t>
  </si>
  <si>
    <t>92384</t>
  </si>
  <si>
    <t>92385</t>
  </si>
  <si>
    <t>92386</t>
  </si>
  <si>
    <t>92387</t>
  </si>
  <si>
    <t>92388</t>
  </si>
  <si>
    <t>92389</t>
  </si>
  <si>
    <t>92390</t>
  </si>
  <si>
    <t>92635</t>
  </si>
  <si>
    <t>92636</t>
  </si>
  <si>
    <t>92637</t>
  </si>
  <si>
    <t>92638</t>
  </si>
  <si>
    <t>92639</t>
  </si>
  <si>
    <t>92640</t>
  </si>
  <si>
    <t>92642</t>
  </si>
  <si>
    <t>92644</t>
  </si>
  <si>
    <t>92657</t>
  </si>
  <si>
    <t>92658</t>
  </si>
  <si>
    <t>92659</t>
  </si>
  <si>
    <t>92660</t>
  </si>
  <si>
    <t>92661</t>
  </si>
  <si>
    <t>92662</t>
  </si>
  <si>
    <t>92663</t>
  </si>
  <si>
    <t>92664</t>
  </si>
  <si>
    <t>92665</t>
  </si>
  <si>
    <t>92666</t>
  </si>
  <si>
    <t>92667</t>
  </si>
  <si>
    <t>92668</t>
  </si>
  <si>
    <t>92669</t>
  </si>
  <si>
    <t>92670</t>
  </si>
  <si>
    <t>92671</t>
  </si>
  <si>
    <t>92672</t>
  </si>
  <si>
    <t>45,20</t>
  </si>
  <si>
    <t>92673</t>
  </si>
  <si>
    <t>92674</t>
  </si>
  <si>
    <t>92675</t>
  </si>
  <si>
    <t>92676</t>
  </si>
  <si>
    <t>92677</t>
  </si>
  <si>
    <t>92678</t>
  </si>
  <si>
    <t>92679</t>
  </si>
  <si>
    <t>92680</t>
  </si>
  <si>
    <t>92681</t>
  </si>
  <si>
    <t>92682</t>
  </si>
  <si>
    <t>92683</t>
  </si>
  <si>
    <t>92684</t>
  </si>
  <si>
    <t>92685</t>
  </si>
  <si>
    <t>92686</t>
  </si>
  <si>
    <t>92692</t>
  </si>
  <si>
    <t>92693</t>
  </si>
  <si>
    <t>92694</t>
  </si>
  <si>
    <t>92695</t>
  </si>
  <si>
    <t>21,21</t>
  </si>
  <si>
    <t>92696</t>
  </si>
  <si>
    <t>92697</t>
  </si>
  <si>
    <t>92698</t>
  </si>
  <si>
    <t>19,51</t>
  </si>
  <si>
    <t>92699</t>
  </si>
  <si>
    <t>92700</t>
  </si>
  <si>
    <t>92701</t>
  </si>
  <si>
    <t>92702</t>
  </si>
  <si>
    <t>92703</t>
  </si>
  <si>
    <t>92704</t>
  </si>
  <si>
    <t>92705</t>
  </si>
  <si>
    <t>92706</t>
  </si>
  <si>
    <t>92889</t>
  </si>
  <si>
    <t>92890</t>
  </si>
  <si>
    <t>92891</t>
  </si>
  <si>
    <t>92892</t>
  </si>
  <si>
    <t>92893</t>
  </si>
  <si>
    <t>92894</t>
  </si>
  <si>
    <t>92895</t>
  </si>
  <si>
    <t>92896</t>
  </si>
  <si>
    <t>92897</t>
  </si>
  <si>
    <t>92898</t>
  </si>
  <si>
    <t>92899</t>
  </si>
  <si>
    <t>92900</t>
  </si>
  <si>
    <t>92901</t>
  </si>
  <si>
    <t>92902</t>
  </si>
  <si>
    <t>92903</t>
  </si>
  <si>
    <t>92904</t>
  </si>
  <si>
    <t>31,84</t>
  </si>
  <si>
    <t>92905</t>
  </si>
  <si>
    <t>92906</t>
  </si>
  <si>
    <t>92907</t>
  </si>
  <si>
    <t>92908</t>
  </si>
  <si>
    <t>92909</t>
  </si>
  <si>
    <t>92910</t>
  </si>
  <si>
    <t>92911</t>
  </si>
  <si>
    <t>92912</t>
  </si>
  <si>
    <t>92913</t>
  </si>
  <si>
    <t>92914</t>
  </si>
  <si>
    <t>92918</t>
  </si>
  <si>
    <t>92920</t>
  </si>
  <si>
    <t>92925</t>
  </si>
  <si>
    <t>92926</t>
  </si>
  <si>
    <t>92927</t>
  </si>
  <si>
    <t>92928</t>
  </si>
  <si>
    <t>92929</t>
  </si>
  <si>
    <t>92930</t>
  </si>
  <si>
    <t>92931</t>
  </si>
  <si>
    <t>92932</t>
  </si>
  <si>
    <t>92933</t>
  </si>
  <si>
    <t>92934</t>
  </si>
  <si>
    <t>92935</t>
  </si>
  <si>
    <t>92936</t>
  </si>
  <si>
    <t>92937</t>
  </si>
  <si>
    <t>92938</t>
  </si>
  <si>
    <t>92939</t>
  </si>
  <si>
    <t>92940</t>
  </si>
  <si>
    <t>92941</t>
  </si>
  <si>
    <t>92942</t>
  </si>
  <si>
    <t>92943</t>
  </si>
  <si>
    <t>39,23</t>
  </si>
  <si>
    <t>92944</t>
  </si>
  <si>
    <t>92945</t>
  </si>
  <si>
    <t>92946</t>
  </si>
  <si>
    <t>92947</t>
  </si>
  <si>
    <t>92948</t>
  </si>
  <si>
    <t>92949</t>
  </si>
  <si>
    <t>92950</t>
  </si>
  <si>
    <t>92951</t>
  </si>
  <si>
    <t>92952</t>
  </si>
  <si>
    <t>92953</t>
  </si>
  <si>
    <t>93050</t>
  </si>
  <si>
    <t>93052</t>
  </si>
  <si>
    <t>93054</t>
  </si>
  <si>
    <t>93055</t>
  </si>
  <si>
    <t>93056</t>
  </si>
  <si>
    <t>93057</t>
  </si>
  <si>
    <t>93058</t>
  </si>
  <si>
    <t>93059</t>
  </si>
  <si>
    <t>93060</t>
  </si>
  <si>
    <t>72,49</t>
  </si>
  <si>
    <t>93061</t>
  </si>
  <si>
    <t>29,23</t>
  </si>
  <si>
    <t>93062</t>
  </si>
  <si>
    <t>24,66</t>
  </si>
  <si>
    <t>93063</t>
  </si>
  <si>
    <t>93064</t>
  </si>
  <si>
    <t>93065</t>
  </si>
  <si>
    <t>40,36</t>
  </si>
  <si>
    <t>93066</t>
  </si>
  <si>
    <t>93067</t>
  </si>
  <si>
    <t>93068</t>
  </si>
  <si>
    <t>93069</t>
  </si>
  <si>
    <t>93070</t>
  </si>
  <si>
    <t>93071</t>
  </si>
  <si>
    <t>93072</t>
  </si>
  <si>
    <t>93074</t>
  </si>
  <si>
    <t>93075</t>
  </si>
  <si>
    <t>93076</t>
  </si>
  <si>
    <t>19,28</t>
  </si>
  <si>
    <t>93077</t>
  </si>
  <si>
    <t>93078</t>
  </si>
  <si>
    <t>93079</t>
  </si>
  <si>
    <t>93080</t>
  </si>
  <si>
    <t>93081</t>
  </si>
  <si>
    <t>16,92</t>
  </si>
  <si>
    <t>93082</t>
  </si>
  <si>
    <t>93083</t>
  </si>
  <si>
    <t>93084</t>
  </si>
  <si>
    <t>93085</t>
  </si>
  <si>
    <t>93086</t>
  </si>
  <si>
    <t>93087</t>
  </si>
  <si>
    <t>17,72</t>
  </si>
  <si>
    <t>93088</t>
  </si>
  <si>
    <t>93089</t>
  </si>
  <si>
    <t>93090</t>
  </si>
  <si>
    <t>93091</t>
  </si>
  <si>
    <t>93092</t>
  </si>
  <si>
    <t>93093</t>
  </si>
  <si>
    <t>93094</t>
  </si>
  <si>
    <t>93097</t>
  </si>
  <si>
    <t>93098</t>
  </si>
  <si>
    <t>93099</t>
  </si>
  <si>
    <t>93100</t>
  </si>
  <si>
    <t>93101</t>
  </si>
  <si>
    <t>93102</t>
  </si>
  <si>
    <t>93103</t>
  </si>
  <si>
    <t>7,95</t>
  </si>
  <si>
    <t>93104</t>
  </si>
  <si>
    <t>93105</t>
  </si>
  <si>
    <t>93106</t>
  </si>
  <si>
    <t>93107</t>
  </si>
  <si>
    <t>14,46</t>
  </si>
  <si>
    <t>93108</t>
  </si>
  <si>
    <t>93109</t>
  </si>
  <si>
    <t>93110</t>
  </si>
  <si>
    <t>18,61</t>
  </si>
  <si>
    <t>93111</t>
  </si>
  <si>
    <t>93112</t>
  </si>
  <si>
    <t>93113</t>
  </si>
  <si>
    <t>93114</t>
  </si>
  <si>
    <t>93115</t>
  </si>
  <si>
    <t>93116</t>
  </si>
  <si>
    <t>93117</t>
  </si>
  <si>
    <t>53,24</t>
  </si>
  <si>
    <t>93118</t>
  </si>
  <si>
    <t>93119</t>
  </si>
  <si>
    <t>15,66</t>
  </si>
  <si>
    <t>93120</t>
  </si>
  <si>
    <t>93121</t>
  </si>
  <si>
    <t>93122</t>
  </si>
  <si>
    <t>23,58</t>
  </si>
  <si>
    <t>93123</t>
  </si>
  <si>
    <t>93124</t>
  </si>
  <si>
    <t>93125</t>
  </si>
  <si>
    <t>93126</t>
  </si>
  <si>
    <t>93133</t>
  </si>
  <si>
    <t>94465</t>
  </si>
  <si>
    <t>94466</t>
  </si>
  <si>
    <t>94467</t>
  </si>
  <si>
    <t>94468</t>
  </si>
  <si>
    <t>94469</t>
  </si>
  <si>
    <t>94470</t>
  </si>
  <si>
    <t>94471</t>
  </si>
  <si>
    <t>94472</t>
  </si>
  <si>
    <t>94473</t>
  </si>
  <si>
    <t>94474</t>
  </si>
  <si>
    <t>94475</t>
  </si>
  <si>
    <t>94476</t>
  </si>
  <si>
    <t>94477</t>
  </si>
  <si>
    <t>94478</t>
  </si>
  <si>
    <t>94479</t>
  </si>
  <si>
    <t>94606</t>
  </si>
  <si>
    <t>94608</t>
  </si>
  <si>
    <t>94610</t>
  </si>
  <si>
    <t>94612</t>
  </si>
  <si>
    <t>94614</t>
  </si>
  <si>
    <t>94615</t>
  </si>
  <si>
    <t>94616</t>
  </si>
  <si>
    <t>94617</t>
  </si>
  <si>
    <t>94618</t>
  </si>
  <si>
    <t>94620</t>
  </si>
  <si>
    <t>94622</t>
  </si>
  <si>
    <t>94623</t>
  </si>
  <si>
    <t>94624</t>
  </si>
  <si>
    <t>94625</t>
  </si>
  <si>
    <t>94656</t>
  </si>
  <si>
    <t>5,74</t>
  </si>
  <si>
    <t>94657</t>
  </si>
  <si>
    <t>94658</t>
  </si>
  <si>
    <t>94659</t>
  </si>
  <si>
    <t>94660</t>
  </si>
  <si>
    <t>94661</t>
  </si>
  <si>
    <t>11,81</t>
  </si>
  <si>
    <t>94662</t>
  </si>
  <si>
    <t>94663</t>
  </si>
  <si>
    <t>94664</t>
  </si>
  <si>
    <t>94665</t>
  </si>
  <si>
    <t>27,32</t>
  </si>
  <si>
    <t>94666</t>
  </si>
  <si>
    <t>94667</t>
  </si>
  <si>
    <t>94668</t>
  </si>
  <si>
    <t>94669</t>
  </si>
  <si>
    <t>69,78</t>
  </si>
  <si>
    <t>94670</t>
  </si>
  <si>
    <t>94671</t>
  </si>
  <si>
    <t>94672</t>
  </si>
  <si>
    <t>94673</t>
  </si>
  <si>
    <t>94674</t>
  </si>
  <si>
    <t>9,05</t>
  </si>
  <si>
    <t>94675</t>
  </si>
  <si>
    <t>94676</t>
  </si>
  <si>
    <t>94677</t>
  </si>
  <si>
    <t>22,32</t>
  </si>
  <si>
    <t>94678</t>
  </si>
  <si>
    <t>94679</t>
  </si>
  <si>
    <t>94680</t>
  </si>
  <si>
    <t>94681</t>
  </si>
  <si>
    <t>94682</t>
  </si>
  <si>
    <t>94683</t>
  </si>
  <si>
    <t>94684</t>
  </si>
  <si>
    <t>94685</t>
  </si>
  <si>
    <t>94686</t>
  </si>
  <si>
    <t>94687</t>
  </si>
  <si>
    <t>94688</t>
  </si>
  <si>
    <t>94689</t>
  </si>
  <si>
    <t>94690</t>
  </si>
  <si>
    <t>94691</t>
  </si>
  <si>
    <t>94692</t>
  </si>
  <si>
    <t>23,10</t>
  </si>
  <si>
    <t>94693</t>
  </si>
  <si>
    <t>94694</t>
  </si>
  <si>
    <t>23,54</t>
  </si>
  <si>
    <t>94695</t>
  </si>
  <si>
    <t>94696</t>
  </si>
  <si>
    <t>94697</t>
  </si>
  <si>
    <t>94698</t>
  </si>
  <si>
    <t>94699</t>
  </si>
  <si>
    <t>94700</t>
  </si>
  <si>
    <t>94701</t>
  </si>
  <si>
    <t>94702</t>
  </si>
  <si>
    <t>94703</t>
  </si>
  <si>
    <t>94704</t>
  </si>
  <si>
    <t>94705</t>
  </si>
  <si>
    <t>94706</t>
  </si>
  <si>
    <t>42,02</t>
  </si>
  <si>
    <t>94707</t>
  </si>
  <si>
    <t>94713</t>
  </si>
  <si>
    <t>94714</t>
  </si>
  <si>
    <t>94715</t>
  </si>
  <si>
    <t>94724</t>
  </si>
  <si>
    <t>94725</t>
  </si>
  <si>
    <t>94726</t>
  </si>
  <si>
    <t>94727</t>
  </si>
  <si>
    <t>94728</t>
  </si>
  <si>
    <t>45,85</t>
  </si>
  <si>
    <t>94729</t>
  </si>
  <si>
    <t>15,59</t>
  </si>
  <si>
    <t>94730</t>
  </si>
  <si>
    <t>94731</t>
  </si>
  <si>
    <t>94732</t>
  </si>
  <si>
    <t>94733</t>
  </si>
  <si>
    <t>94734</t>
  </si>
  <si>
    <t>94736</t>
  </si>
  <si>
    <t>94737</t>
  </si>
  <si>
    <t>94738</t>
  </si>
  <si>
    <t>94739</t>
  </si>
  <si>
    <t>94740</t>
  </si>
  <si>
    <t>94741</t>
  </si>
  <si>
    <t>94742</t>
  </si>
  <si>
    <t>94743</t>
  </si>
  <si>
    <t>94744</t>
  </si>
  <si>
    <t>94746</t>
  </si>
  <si>
    <t>94748</t>
  </si>
  <si>
    <t>94750</t>
  </si>
  <si>
    <t>94752</t>
  </si>
  <si>
    <t>94754</t>
  </si>
  <si>
    <t>94756</t>
  </si>
  <si>
    <t>94757</t>
  </si>
  <si>
    <t>94758</t>
  </si>
  <si>
    <t>94759</t>
  </si>
  <si>
    <t>94760</t>
  </si>
  <si>
    <t>94761</t>
  </si>
  <si>
    <t>94762</t>
  </si>
  <si>
    <t>94763</t>
  </si>
  <si>
    <t>94764</t>
  </si>
  <si>
    <t>94765</t>
  </si>
  <si>
    <t>35,07</t>
  </si>
  <si>
    <t>94766</t>
  </si>
  <si>
    <t>94767</t>
  </si>
  <si>
    <t>94768</t>
  </si>
  <si>
    <t>94769</t>
  </si>
  <si>
    <t>43,31</t>
  </si>
  <si>
    <t>94783</t>
  </si>
  <si>
    <t>94863</t>
  </si>
  <si>
    <t>95237</t>
  </si>
  <si>
    <t>95693</t>
  </si>
  <si>
    <t>95694</t>
  </si>
  <si>
    <t>52,62</t>
  </si>
  <si>
    <t>95695</t>
  </si>
  <si>
    <t>95696</t>
  </si>
  <si>
    <t>96637</t>
  </si>
  <si>
    <t>96638</t>
  </si>
  <si>
    <t>13,95</t>
  </si>
  <si>
    <t>96639</t>
  </si>
  <si>
    <t>9,50</t>
  </si>
  <si>
    <t>96640</t>
  </si>
  <si>
    <t>96641</t>
  </si>
  <si>
    <t>15,28</t>
  </si>
  <si>
    <t>96642</t>
  </si>
  <si>
    <t>96643</t>
  </si>
  <si>
    <t>96650</t>
  </si>
  <si>
    <t>7,69</t>
  </si>
  <si>
    <t>96651</t>
  </si>
  <si>
    <t>96652</t>
  </si>
  <si>
    <t>9,19</t>
  </si>
  <si>
    <t>96653</t>
  </si>
  <si>
    <t>96654</t>
  </si>
  <si>
    <t>96655</t>
  </si>
  <si>
    <t>96656</t>
  </si>
  <si>
    <t>96657</t>
  </si>
  <si>
    <t>96658</t>
  </si>
  <si>
    <t>96659</t>
  </si>
  <si>
    <t>96660</t>
  </si>
  <si>
    <t>96661</t>
  </si>
  <si>
    <t>96662</t>
  </si>
  <si>
    <t>8,22</t>
  </si>
  <si>
    <t>96663</t>
  </si>
  <si>
    <t>96664</t>
  </si>
  <si>
    <t>96665</t>
  </si>
  <si>
    <t>96666</t>
  </si>
  <si>
    <t>96667</t>
  </si>
  <si>
    <t>96684</t>
  </si>
  <si>
    <t>96685</t>
  </si>
  <si>
    <t>96686</t>
  </si>
  <si>
    <t>96687</t>
  </si>
  <si>
    <t>96688</t>
  </si>
  <si>
    <t>19,03</t>
  </si>
  <si>
    <t>96689</t>
  </si>
  <si>
    <t>96690</t>
  </si>
  <si>
    <t>96691</t>
  </si>
  <si>
    <t>96692</t>
  </si>
  <si>
    <t>96693</t>
  </si>
  <si>
    <t>96694</t>
  </si>
  <si>
    <t>96695</t>
  </si>
  <si>
    <t>96696</t>
  </si>
  <si>
    <t>96697</t>
  </si>
  <si>
    <t>96698</t>
  </si>
  <si>
    <t>96699</t>
  </si>
  <si>
    <t>96700</t>
  </si>
  <si>
    <t>96701</t>
  </si>
  <si>
    <t>96702</t>
  </si>
  <si>
    <t>96703</t>
  </si>
  <si>
    <t>17,53</t>
  </si>
  <si>
    <t>96704</t>
  </si>
  <si>
    <t>96705</t>
  </si>
  <si>
    <t>96706</t>
  </si>
  <si>
    <t>96707</t>
  </si>
  <si>
    <t>96708</t>
  </si>
  <si>
    <t>96709</t>
  </si>
  <si>
    <t>96710</t>
  </si>
  <si>
    <t>96711</t>
  </si>
  <si>
    <t>96712</t>
  </si>
  <si>
    <t>27,67</t>
  </si>
  <si>
    <t>96713</t>
  </si>
  <si>
    <t>42,83</t>
  </si>
  <si>
    <t>96714</t>
  </si>
  <si>
    <t>96715</t>
  </si>
  <si>
    <t>96716</t>
  </si>
  <si>
    <t>96717</t>
  </si>
  <si>
    <t>96736</t>
  </si>
  <si>
    <t>96737</t>
  </si>
  <si>
    <t>96738</t>
  </si>
  <si>
    <t>96739</t>
  </si>
  <si>
    <t>96740</t>
  </si>
  <si>
    <t>96741</t>
  </si>
  <si>
    <t>14,89</t>
  </si>
  <si>
    <t>96742</t>
  </si>
  <si>
    <t>96743</t>
  </si>
  <si>
    <t>96744</t>
  </si>
  <si>
    <t>96745</t>
  </si>
  <si>
    <t>96746</t>
  </si>
  <si>
    <t>96747</t>
  </si>
  <si>
    <t>96748</t>
  </si>
  <si>
    <t>96749</t>
  </si>
  <si>
    <t>96750</t>
  </si>
  <si>
    <t>96751</t>
  </si>
  <si>
    <t>24,02</t>
  </si>
  <si>
    <t>96752</t>
  </si>
  <si>
    <t>96753</t>
  </si>
  <si>
    <t>96754</t>
  </si>
  <si>
    <t>96755</t>
  </si>
  <si>
    <t>96758</t>
  </si>
  <si>
    <t>16,53</t>
  </si>
  <si>
    <t>96759</t>
  </si>
  <si>
    <t>96760</t>
  </si>
  <si>
    <t>96761</t>
  </si>
  <si>
    <t>96762</t>
  </si>
  <si>
    <t>96763</t>
  </si>
  <si>
    <t>96764</t>
  </si>
  <si>
    <t>96802</t>
  </si>
  <si>
    <t>KIT CHASSI PEX, PRÉ-FABRICADO, PARA CHUVEIRO, INCLUSO QUADRO METÁLICO, TUBOS, REGISTROS DE PRESSÃO E CONEXÕES POR CRIMPAGEM - FORNECIMENTO E INSTALAÇÃO. AF_02/2023</t>
  </si>
  <si>
    <t>96803</t>
  </si>
  <si>
    <t>KIT CHASSI PEX, PRÉ-FABRICADO, PARA COZINHA COM CUBA SIMPLES, INCLUSO QUADRO METÁLICO, TUBOS E CONEXÕES POR CRIMPAGEM - FORNECIMENTO E INSTALAÇÃO. AF_02/2023</t>
  </si>
  <si>
    <t>96804</t>
  </si>
  <si>
    <t>KIT CHASSI PEX, PRÉ-FABRICADO, PARA ÁREA DE SERVIÇO COM TANQUE E MÁQUINA DE LAVAR ROUPA, INCLUSO QUADRO METÁLICO, TUBOS E CONEXÕES POR CRIMPAGEM - FORNECIMENTO E INSTALAÇÃO. AF_02/2023</t>
  </si>
  <si>
    <t>96805</t>
  </si>
  <si>
    <t>KIT CHASSI PEX, PRÉ-FABRICADO, PARA CHUVEIRO, INCLUSO QUADRO METÁLICO, TUBOS, REGISTROS DE PRESSÃO E CONEXÕES POR ANEL DESLIZANTE - FORNECIMENTO E INSTALAÇÃO. AF_02/2023</t>
  </si>
  <si>
    <t>96806</t>
  </si>
  <si>
    <t>KIT CHASSI PEX, PRÉ-FABRICADO, PARA COZINHA COM CUBA SIMPLES, INCLUSO QUADRO METÁLICO, TUBOS E CONEXÕES POR ANEL DESLIZANTE - FORNECIMENTO E INSTALAÇÃO. AF_02/2023</t>
  </si>
  <si>
    <t>96807</t>
  </si>
  <si>
    <t>KIT CHASSI PEX, PRÉ-FABRICADO, PARA ÁREA DE SERVIÇO COM TANQUE E MÁQUINA DE LAVAR ROUPA, INCLUSO QUADRO METÁLICO, TUBOS E CONEXÕES POR ANEL DESLIZANTE - FORNECIMENTO E INSTALAÇÃO. AF_02/2023</t>
  </si>
  <si>
    <t>96808</t>
  </si>
  <si>
    <t>UNIÃO METÁLICA PARA INSTALAÇÕES EM PEX ÁGUA, DN 16 MM, COM ANEL DESLIZANTE - FORNECIMENTO E INSTALAÇÃO. AF_02/2023</t>
  </si>
  <si>
    <t>14,34</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</si>
  <si>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</si>
  <si>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</si>
  <si>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</si>
  <si>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</si>
  <si>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</si>
  <si>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</si>
  <si>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</si>
  <si>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</si>
  <si>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</si>
  <si>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</si>
  <si>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18,91</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</si>
  <si>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</si>
  <si>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</si>
  <si>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</si>
  <si>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</si>
  <si>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96816</t>
  </si>
  <si>
    <t>CONEXÃO FIXA, ROSCA FÊMEA, METÁLICA, PARA INSTALAÇÕES EM PEX ÁGUA, DN 25 MM X 3/4", COM ANEL DESLIZANTE - FORNECIMENTO E INSTALAÇÃO. AF_02/2023</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</si>
  <si>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</si>
  <si>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</si>
  <si>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</si>
  <si>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</si>
  <si>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</si>
  <si>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</si>
  <si>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96820</t>
  </si>
  <si>
    <t>UNIÃO METÁLICA PARA INSTALAÇÕES EM PEX ÁGUA, DN 32 MM, COM ANEL DESLIZANTE - FORNECIMENTO E INSTALAÇÃO. AF_02/2023</t>
  </si>
  <si>
    <t>96821</t>
  </si>
  <si>
    <t>CONEXÃO FIXA, ROSCA FÊMEA, METÁLICA, PARA INSTALAÇÕES EM PEX ÁGUA, DN 32 MM X 1", COM ANEL DESLIZANTE - FORNECIMENTO E INSTALAÇÃO. AF_02/2023</t>
  </si>
  <si>
    <t>96822</t>
  </si>
  <si>
    <t>UNIÃO DE REDUÇÃO, METÁLICA, PARA INSTALAÇÕES EM PEX ÁGUA, DN 32 X 25 MM, CONEXÃO POR ANEL DESLIZANTE - FORNECIMENTO E INSTALAÇÃO. AF_02/2023</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</si>
  <si>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</si>
  <si>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</si>
  <si>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</si>
  <si>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</si>
  <si>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</si>
  <si>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</si>
  <si>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96827</t>
  </si>
  <si>
    <t>CONEXÃO FIXA, ROSCA FÊMEA, PARA INSTALAÇÕES EM PEX ÁGUA, DN 20MM X 1/2", CONEXÃO POR CRIMPAGEM - FORNECIMENTO E INSTALAÇÃO. AF_02/2023</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</si>
  <si>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</si>
  <si>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</si>
  <si>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</si>
  <si>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</si>
  <si>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96830</t>
  </si>
  <si>
    <t>LUVA PARA INSTALAÇÕES EM PEX ÁGUA, DN 25 MM, CONEXÃO POR CRIMPAGEM - FORNECIMENTO E INSTALAÇÃO. AF_02/2023</t>
  </si>
  <si>
    <t>17,74</t>
  </si>
  <si>
    <t>96832</t>
  </si>
  <si>
    <t>CONEXÃO FIXA, ROSCA FÊMEA, PARA INSTALAÇÕES EM PEX ÁGUA, DN 25MM X 3/4", CONEXÃO POR CRIMPAGEM - FORNECIMENTO E INSTALAÇÃO. AF_02/2023</t>
  </si>
  <si>
    <t>25,53</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</si>
  <si>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</si>
  <si>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</si>
  <si>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</si>
  <si>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</si>
  <si>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</si>
  <si>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</si>
  <si>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29,07</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</si>
  <si>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</si>
  <si>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</si>
  <si>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</si>
  <si>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</si>
  <si>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21,22</t>
  </si>
  <si>
    <t>96839</t>
  </si>
  <si>
    <t>JOELHO, ROSCA FÊMEA, COM BASE FIXA, METÁLICO, PARA INSTALAÇÕES EM PEX ÁGUA, DN 16MM X 1/2", CONEXÃO POR ANEL DESLIZANTE - FORNECIMENTO E INSTALAÇÃO. AF_02/2023</t>
  </si>
  <si>
    <t>96840</t>
  </si>
  <si>
    <t>JOELHO 90 GRAUS, METÁLICO, PARA INSTALAÇÕES EM PEX ÁGUA, DN 20 MM, CONEXÃO POR ANEL DESLIZANTE - FORNECIMENTO E INSTALAÇÃO. AF_02/2023</t>
  </si>
  <si>
    <t>21,42</t>
  </si>
  <si>
    <t>96841</t>
  </si>
  <si>
    <t>JOELHO 90 GRAUS, ROSCA FÊMEA TERMINAL, METÁLICO, PARA INSTALAÇÕES EM PEX ÁGUA, DN 20 MM X 1/2", CONEXÃO POR ANEL DESLIZANTE - FORNECIMENTO E INSTALAÇÃO. AF_02/2023</t>
  </si>
  <si>
    <t>96842</t>
  </si>
  <si>
    <t>JOELHO 90 GRAUS, ROSCA FÊMEA TERMINAL, METÁLICO, PARA INSTALAÇÕES EM PEX ÁGUA, DN 20 MM X 3/4", CONEXÃO POR ANEL DESLIZANTE - FORNECIMENTO E INSTALAÇÃO. AF_02/2023</t>
  </si>
  <si>
    <t>96843</t>
  </si>
  <si>
    <t>JOELHO ROSCA FÊMEA, COM BASE FIXA, METÁLICO, PARA INSTALAÇÕES EM PEX ÁGUA, DN 20MM X 1/2", CONEXÃO POR ANEL DESLIZANTE - FORNECIMENTO E INSTALAÇÃO. AF_02/2023</t>
  </si>
  <si>
    <t>24,63</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</si>
  <si>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</si>
  <si>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</si>
  <si>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</si>
  <si>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</si>
  <si>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34,06</t>
  </si>
  <si>
    <t>96846</t>
  </si>
  <si>
    <t>JOELHO 90 GRAUS, ROSCA FÊMEA TERMINAL, METÁLICO, PARA INSTALAÇÕES EM PEX ÁGUA, DN 25 MM X 3/4", CONEXÃO POR ANEL DESLIZANTE - FORNECIMENTO E INSTALAÇÃO. AF_02/2023</t>
  </si>
  <si>
    <t>96847</t>
  </si>
  <si>
    <t>JOELHO ROSCA FÊMEA, COM BASE FIXA, METÁLICO, PARA INSTALAÇÕES EM PEX ÁGUA, DN 25MM X 3/4", CONEXÃO POR ANEL DESLIZANTE - FORNECIMENTO E INSTALAÇÃO. AF_02/2023</t>
  </si>
  <si>
    <t>96848</t>
  </si>
  <si>
    <t>JOELHO 90 GRAUS, METÁLICO, PARA INSTALAÇÕES EM PEX ÁGUA, DN 32 MM, CONEXÃO POR ANEL DESLIZANTE - FORNECIMENTO E INSTALAÇÃO. AF_02/2023</t>
  </si>
  <si>
    <t>96849</t>
  </si>
  <si>
    <t>JOELHO 90 GRAUS, PARA INSTALAÇÕES EM PEX ÁGUA, DN 16 MM, CONEXÃO POR CRIMPAGEM - FORNECIMENTO E INSTALAÇÃO. AF_02/2023</t>
  </si>
  <si>
    <t>14,20</t>
  </si>
  <si>
    <t>96850</t>
  </si>
  <si>
    <t>JOELHO 90 GRAUS, ROSCA FÊMEA TERMINAL, PARA INSTALAÇÕES EM PEX ÁGUA, DN 16MM X 1/2", CONEXÃO POR CRIMPAGEM - FORNECIMENTO E INSTALAÇÃO. AF_02/2023</t>
  </si>
  <si>
    <t>96852</t>
  </si>
  <si>
    <t>JOELHO 90 GRAUS, PARA INSTALAÇÕES EM PEX ÁGUA, DN 20 MM, CONEXÃO POR CRIMPAGEM - FORNECIMENTO E INSTALAÇÃO. AF_02/2023</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</si>
  <si>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</si>
  <si>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</si>
  <si>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</si>
  <si>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</si>
  <si>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26,39</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</si>
  <si>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</si>
  <si>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</si>
  <si>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</si>
  <si>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</si>
  <si>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96860</t>
  </si>
  <si>
    <t>TÊ, METÁLICO, PARA INSTALAÇÕES EM PEX ÁGUA, DN 16 MM, CONEXÃO POR ANEL DESLIZANTE - FORNECIMENTO E INSTALAÇÃO. AF_02/2023</t>
  </si>
  <si>
    <t>25,42</t>
  </si>
  <si>
    <t>96861</t>
  </si>
  <si>
    <t>96862</t>
  </si>
  <si>
    <t>TÊ, METÁLICO, PARA INSTALAÇÕES EM PEX ÁGUA, DN 20 MM, CONEXÃO POR ANEL DESLIZANTE - FORNECIMENTO E INSTALAÇÃO. AF_02/2023</t>
  </si>
  <si>
    <t>96863</t>
  </si>
  <si>
    <t>TÊ, ROSCA FÊMEA, METÁLICO, PARA INSTALAÇÕES EM PEX ÁGUA, DN 20 MM X 1/2", CONEXÃO POR ANEL DESLIZANTE - FORNECIMENTO E INSTALAÇÃO. AF_02/2023</t>
  </si>
  <si>
    <t>96864</t>
  </si>
  <si>
    <t>TÊ, METÁLICO, PARA INSTALAÇÕES EM PEX ÁGUA, DN 25 MM, CONEXÃO POR ANEL DESLIZANTE - FORNECIMENTO E INSTALAÇÃO. AF_02/2023</t>
  </si>
  <si>
    <t>96865</t>
  </si>
  <si>
    <t>TÊ, ROSCA FÊMEA, METÁLICO, PARA INSTALAÇÕES EM PEX ÁGUA, DN 25 MM X 3/4", CONEXÃO POR ANEL DESLIZANTE - FORNECIMENTO E INSTALAÇÃO. AF_02/2023</t>
  </si>
  <si>
    <t>96866</t>
  </si>
  <si>
    <t>TÊ, METÁLICO, PARA INSTALAÇÕES EM PEX ÁGUA, DN 32 MM, CONEXÃO POR ANEL DESLIZANTE - FORNECIMENTO E INSTALAÇÃO. AF_02/2023</t>
  </si>
  <si>
    <t>96868</t>
  </si>
  <si>
    <t>TÊ, PARA INSTALAÇÕES EM PEX ÁGUA, DN 16 MM, CONEXÃO POR CRIMPAGEM - FORNECIMENTO E INSTALAÇÃO. AF_02/2023</t>
  </si>
  <si>
    <t>96869</t>
  </si>
  <si>
    <t>TÊ, PARA INSTALAÇÕES EM PEX ÁGUA, DN 20 MM, CONEXÃO POR CRIMPAGEM - FORNECIMENTO E INSTALAÇÃO. AF_02/2023</t>
  </si>
  <si>
    <t>25,62</t>
  </si>
  <si>
    <t>96870</t>
  </si>
  <si>
    <t>TÊ, PARA INSTALAÇÕES EM PEX ÁGUA, DN 25 MM, CONEXÃO POR CRIMPAGEM - FORNECIMENTO E INSTALAÇÃO. AF_02/2023</t>
  </si>
  <si>
    <t>96871</t>
  </si>
  <si>
    <t>TÊ, PARA INSTALAÇÕES EM PEX ÁGUA, DN 32 MM, CONEXÃO POR CRIMPAGEM - FORNECIMENTO E INSTALAÇÃO. AF_02/2023</t>
  </si>
  <si>
    <t>96872</t>
  </si>
  <si>
    <t>DISTRIBUIDOR 2 SAÍDAS, METÁLICO, PARA INSTALAÇÕES EM PEX ÁGUA, ENTRADA DE 3/4" X 2 SAÍDAS DE 1/2", CONEXÃO POR ANEL DESLIZANTE - FORNECIMENTO E INSTALAÇÃO. AF_02/2023</t>
  </si>
  <si>
    <t>96873</t>
  </si>
  <si>
    <t>DISTRIBUIDOR 2 SAÍDAS, METÁLICO, PARA INSTALAÇÕES EM PEX ÁGUA, ENTRADA DE 1" X 2 SAÍDAS DE 1/2", CONEXÃO POR ANEL DESLIZANTE - FORNECIMENTO E INSTALAÇÃO. AF_02/2023</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</si>
  <si>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</si>
  <si>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</si>
  <si>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</si>
  <si>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</si>
  <si>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96876</t>
  </si>
  <si>
    <t>DISTRIBUIDOR 2 SAÍDAS, PARA INSTALAÇÕES EM PEX ÁGUA, ENTRADA DE 32 MM X 2 SAÍDAS DE 16 MM, CONEXÃO POR CRIMPAGEM FORNECIMENTO E INSTALAÇÃO. AF_02/2023</t>
  </si>
  <si>
    <t>96878</t>
  </si>
  <si>
    <t>DISTRIBUIDOR 2 SAÍDAS, PARA INSTALAÇÕES EM PEX ÁGUA, ENTRADA DE 32 MM X 2 SAÍDAS DE 25 MM, CONEXÃO POR CRIMPAGEM - FORNECIMENTO E INSTALAÇÃO. AF_02/2023</t>
  </si>
  <si>
    <t>96879</t>
  </si>
  <si>
    <t>DISTRIBUIDOR 3 SAÍDAS, PARA INSTALAÇÕES EM PEX ÁGUA, ENTRADA DE 32 MM X 3 SAÍDAS DE 16 MM, CONEXÃO POR CRIMPAGEM - FORNECIMENTO E INSTALAÇÃO. AF_02/2023</t>
  </si>
  <si>
    <t>96881</t>
  </si>
  <si>
    <t>DISTRIBUIDOR 3 SAÍDAS, PARA INSTALAÇÕES EM PEX ÁGUA, ENTRADA DE 32 MM X 3 SAÍDAS DE 25 MM, CONEXÃO POR CRIMPAGEM - FORNECIMENTO E INSTALAÇÃO. AF_02/2023</t>
  </si>
  <si>
    <t>53,43</t>
  </si>
  <si>
    <t>97430</t>
  </si>
  <si>
    <t>97431</t>
  </si>
  <si>
    <t>97432</t>
  </si>
  <si>
    <t>97433</t>
  </si>
  <si>
    <t>97434</t>
  </si>
  <si>
    <t>97435</t>
  </si>
  <si>
    <t>97436</t>
  </si>
  <si>
    <t>97437</t>
  </si>
  <si>
    <t>97438</t>
  </si>
  <si>
    <t>97439</t>
  </si>
  <si>
    <t>97440</t>
  </si>
  <si>
    <t>97442</t>
  </si>
  <si>
    <t>97443</t>
  </si>
  <si>
    <t>110,03</t>
  </si>
  <si>
    <t>97444</t>
  </si>
  <si>
    <t>97446</t>
  </si>
  <si>
    <t>97447</t>
  </si>
  <si>
    <t>97449</t>
  </si>
  <si>
    <t>97450</t>
  </si>
  <si>
    <t>97452</t>
  </si>
  <si>
    <t>97453</t>
  </si>
  <si>
    <t>97454</t>
  </si>
  <si>
    <t>97455</t>
  </si>
  <si>
    <t>97456</t>
  </si>
  <si>
    <t>97457</t>
  </si>
  <si>
    <t>97458</t>
  </si>
  <si>
    <t>97459</t>
  </si>
  <si>
    <t>97460</t>
  </si>
  <si>
    <t>97461</t>
  </si>
  <si>
    <t>97462</t>
  </si>
  <si>
    <t>97464</t>
  </si>
  <si>
    <t>97465</t>
  </si>
  <si>
    <t>97467</t>
  </si>
  <si>
    <t>97468</t>
  </si>
  <si>
    <t>97470</t>
  </si>
  <si>
    <t>97471</t>
  </si>
  <si>
    <t>97474</t>
  </si>
  <si>
    <t>97475</t>
  </si>
  <si>
    <t>97477</t>
  </si>
  <si>
    <t>97478</t>
  </si>
  <si>
    <t>97479</t>
  </si>
  <si>
    <t>97480</t>
  </si>
  <si>
    <t>97481</t>
  </si>
  <si>
    <t>97482</t>
  </si>
  <si>
    <t>97483</t>
  </si>
  <si>
    <t>97484</t>
  </si>
  <si>
    <t>97485</t>
  </si>
  <si>
    <t>97486</t>
  </si>
  <si>
    <t>97487</t>
  </si>
  <si>
    <t>97488</t>
  </si>
  <si>
    <t>97489</t>
  </si>
  <si>
    <t>97490</t>
  </si>
  <si>
    <t>97491</t>
  </si>
  <si>
    <t>87,83</t>
  </si>
  <si>
    <t>97492</t>
  </si>
  <si>
    <t>97493</t>
  </si>
  <si>
    <t>167,22</t>
  </si>
  <si>
    <t>97494</t>
  </si>
  <si>
    <t>97495</t>
  </si>
  <si>
    <t>97496</t>
  </si>
  <si>
    <t>97499</t>
  </si>
  <si>
    <t>97500</t>
  </si>
  <si>
    <t>97502</t>
  </si>
  <si>
    <t>97503</t>
  </si>
  <si>
    <t>97505</t>
  </si>
  <si>
    <t>58,28</t>
  </si>
  <si>
    <t>97506</t>
  </si>
  <si>
    <t>97508</t>
  </si>
  <si>
    <t>97509</t>
  </si>
  <si>
    <t>97511</t>
  </si>
  <si>
    <t>97512</t>
  </si>
  <si>
    <t>97514</t>
  </si>
  <si>
    <t>97515</t>
  </si>
  <si>
    <t>97517</t>
  </si>
  <si>
    <t>97518</t>
  </si>
  <si>
    <t>97519</t>
  </si>
  <si>
    <t>76,15</t>
  </si>
  <si>
    <t>97520</t>
  </si>
  <si>
    <t>97521</t>
  </si>
  <si>
    <t>97522</t>
  </si>
  <si>
    <t>97523</t>
  </si>
  <si>
    <t>97524</t>
  </si>
  <si>
    <t>97525</t>
  </si>
  <si>
    <t>97526</t>
  </si>
  <si>
    <t>97527</t>
  </si>
  <si>
    <t>97528</t>
  </si>
  <si>
    <t>97529</t>
  </si>
  <si>
    <t>97530</t>
  </si>
  <si>
    <t>97531</t>
  </si>
  <si>
    <t>97532</t>
  </si>
  <si>
    <t>97533</t>
  </si>
  <si>
    <t>97534</t>
  </si>
  <si>
    <t>97537</t>
  </si>
  <si>
    <t>97540</t>
  </si>
  <si>
    <t>97541</t>
  </si>
  <si>
    <t>97543</t>
  </si>
  <si>
    <t>97544</t>
  </si>
  <si>
    <t>97546</t>
  </si>
  <si>
    <t>97547</t>
  </si>
  <si>
    <t>97548</t>
  </si>
  <si>
    <t>97549</t>
  </si>
  <si>
    <t>97550</t>
  </si>
  <si>
    <t>97551</t>
  </si>
  <si>
    <t>97552</t>
  </si>
  <si>
    <t>48,93</t>
  </si>
  <si>
    <t>97553</t>
  </si>
  <si>
    <t>97554</t>
  </si>
  <si>
    <t>98602</t>
  </si>
  <si>
    <t>103805</t>
  </si>
  <si>
    <t>103806</t>
  </si>
  <si>
    <t>103807</t>
  </si>
  <si>
    <t>103808</t>
  </si>
  <si>
    <t>30,16</t>
  </si>
  <si>
    <t>103809</t>
  </si>
  <si>
    <t>103810</t>
  </si>
  <si>
    <t>30,71</t>
  </si>
  <si>
    <t>103811</t>
  </si>
  <si>
    <t>103812</t>
  </si>
  <si>
    <t>44,78</t>
  </si>
  <si>
    <t>103813</t>
  </si>
  <si>
    <t>103814</t>
  </si>
  <si>
    <t>10,50</t>
  </si>
  <si>
    <t>103815</t>
  </si>
  <si>
    <t>10,53</t>
  </si>
  <si>
    <t>103816</t>
  </si>
  <si>
    <t>103817</t>
  </si>
  <si>
    <t>103818</t>
  </si>
  <si>
    <t>103819</t>
  </si>
  <si>
    <t>18,58</t>
  </si>
  <si>
    <t>103820</t>
  </si>
  <si>
    <t>103821</t>
  </si>
  <si>
    <t>103822</t>
  </si>
  <si>
    <t>103823</t>
  </si>
  <si>
    <t>103824</t>
  </si>
  <si>
    <t>103825</t>
  </si>
  <si>
    <t>103826</t>
  </si>
  <si>
    <t>103827</t>
  </si>
  <si>
    <t>103828</t>
  </si>
  <si>
    <t>103829</t>
  </si>
  <si>
    <t>103830</t>
  </si>
  <si>
    <t>33,17</t>
  </si>
  <si>
    <t>103831</t>
  </si>
  <si>
    <t>103832</t>
  </si>
  <si>
    <t>103833</t>
  </si>
  <si>
    <t>103834</t>
  </si>
  <si>
    <t>103838</t>
  </si>
  <si>
    <t>103839</t>
  </si>
  <si>
    <t>15,42</t>
  </si>
  <si>
    <t>103840</t>
  </si>
  <si>
    <t>103841</t>
  </si>
  <si>
    <t>103842</t>
  </si>
  <si>
    <t>103843</t>
  </si>
  <si>
    <t>103844</t>
  </si>
  <si>
    <t>103845</t>
  </si>
  <si>
    <t>36,28</t>
  </si>
  <si>
    <t>103846</t>
  </si>
  <si>
    <t>103847</t>
  </si>
  <si>
    <t>103848</t>
  </si>
  <si>
    <t>103849</t>
  </si>
  <si>
    <t>103850</t>
  </si>
  <si>
    <t>103851</t>
  </si>
  <si>
    <t>18,07</t>
  </si>
  <si>
    <t>103852</t>
  </si>
  <si>
    <t>103853</t>
  </si>
  <si>
    <t>103854</t>
  </si>
  <si>
    <t>103855</t>
  </si>
  <si>
    <t>103856</t>
  </si>
  <si>
    <t>103857</t>
  </si>
  <si>
    <t>103858</t>
  </si>
  <si>
    <t>103859</t>
  </si>
  <si>
    <t>103860</t>
  </si>
  <si>
    <t>103861</t>
  </si>
  <si>
    <t>103862</t>
  </si>
  <si>
    <t>103863</t>
  </si>
  <si>
    <t>30,53</t>
  </si>
  <si>
    <t>103864</t>
  </si>
  <si>
    <t>103865</t>
  </si>
  <si>
    <t>103866</t>
  </si>
  <si>
    <t>103867</t>
  </si>
  <si>
    <t>103874</t>
  </si>
  <si>
    <t>103875</t>
  </si>
  <si>
    <t>103876</t>
  </si>
  <si>
    <t>103877</t>
  </si>
  <si>
    <t>103878</t>
  </si>
  <si>
    <t>103879</t>
  </si>
  <si>
    <t>103880</t>
  </si>
  <si>
    <t>103881</t>
  </si>
  <si>
    <t>103882</t>
  </si>
  <si>
    <t>103883</t>
  </si>
  <si>
    <t>103884</t>
  </si>
  <si>
    <t>103885</t>
  </si>
  <si>
    <t>24,68</t>
  </si>
  <si>
    <t>103886</t>
  </si>
  <si>
    <t>103887</t>
  </si>
  <si>
    <t>18,29</t>
  </si>
  <si>
    <t>103888</t>
  </si>
  <si>
    <t>103889</t>
  </si>
  <si>
    <t>103890</t>
  </si>
  <si>
    <t>103891</t>
  </si>
  <si>
    <t>47,10</t>
  </si>
  <si>
    <t>103892</t>
  </si>
  <si>
    <t>103893</t>
  </si>
  <si>
    <t>103894</t>
  </si>
  <si>
    <t>103895</t>
  </si>
  <si>
    <t>103896</t>
  </si>
  <si>
    <t>103897</t>
  </si>
  <si>
    <t>103898</t>
  </si>
  <si>
    <t>103899</t>
  </si>
  <si>
    <t>103900</t>
  </si>
  <si>
    <t>18,69</t>
  </si>
  <si>
    <t>103901</t>
  </si>
  <si>
    <t>103902</t>
  </si>
  <si>
    <t>103903</t>
  </si>
  <si>
    <t>44,26</t>
  </si>
  <si>
    <t>103947</t>
  </si>
  <si>
    <t>103948</t>
  </si>
  <si>
    <t>103949</t>
  </si>
  <si>
    <t>103950</t>
  </si>
  <si>
    <t>9,75</t>
  </si>
  <si>
    <t>103951</t>
  </si>
  <si>
    <t>13,65</t>
  </si>
  <si>
    <t>103952</t>
  </si>
  <si>
    <t>103953</t>
  </si>
  <si>
    <t>103954</t>
  </si>
  <si>
    <t>103955</t>
  </si>
  <si>
    <t>103956</t>
  </si>
  <si>
    <t>103957</t>
  </si>
  <si>
    <t>103958</t>
  </si>
  <si>
    <t>103959</t>
  </si>
  <si>
    <t>103962</t>
  </si>
  <si>
    <t>103964</t>
  </si>
  <si>
    <t>103966</t>
  </si>
  <si>
    <t>103967</t>
  </si>
  <si>
    <t>103968</t>
  </si>
  <si>
    <t>103969</t>
  </si>
  <si>
    <t>103971</t>
  </si>
  <si>
    <t>103972</t>
  </si>
  <si>
    <t>103974</t>
  </si>
  <si>
    <t>103975</t>
  </si>
  <si>
    <t>16,52</t>
  </si>
  <si>
    <t>103976</t>
  </si>
  <si>
    <t>103980</t>
  </si>
  <si>
    <t>103981</t>
  </si>
  <si>
    <t>16,06</t>
  </si>
  <si>
    <t>103982</t>
  </si>
  <si>
    <t>22,36</t>
  </si>
  <si>
    <t>103983</t>
  </si>
  <si>
    <t>103984</t>
  </si>
  <si>
    <t>103985</t>
  </si>
  <si>
    <t>103986</t>
  </si>
  <si>
    <t>103987</t>
  </si>
  <si>
    <t>21,91</t>
  </si>
  <si>
    <t>103988</t>
  </si>
  <si>
    <t>103990</t>
  </si>
  <si>
    <t>103991</t>
  </si>
  <si>
    <t>103992</t>
  </si>
  <si>
    <t>103993</t>
  </si>
  <si>
    <t>103994</t>
  </si>
  <si>
    <t>13,07</t>
  </si>
  <si>
    <t>103995</t>
  </si>
  <si>
    <t>103996</t>
  </si>
  <si>
    <t>103997</t>
  </si>
  <si>
    <t>103998</t>
  </si>
  <si>
    <t>103999</t>
  </si>
  <si>
    <t>104000</t>
  </si>
  <si>
    <t>104001</t>
  </si>
  <si>
    <t>104002</t>
  </si>
  <si>
    <t>104003</t>
  </si>
  <si>
    <t>104004</t>
  </si>
  <si>
    <t>104005</t>
  </si>
  <si>
    <t>104006</t>
  </si>
  <si>
    <t>104007</t>
  </si>
  <si>
    <t>104008</t>
  </si>
  <si>
    <t>104009</t>
  </si>
  <si>
    <t>104011</t>
  </si>
  <si>
    <t>104012</t>
  </si>
  <si>
    <t>104014</t>
  </si>
  <si>
    <t>104015</t>
  </si>
  <si>
    <t>104016</t>
  </si>
  <si>
    <t>104017</t>
  </si>
  <si>
    <t>40,14</t>
  </si>
  <si>
    <t>104018</t>
  </si>
  <si>
    <t>104019</t>
  </si>
  <si>
    <t>104020</t>
  </si>
  <si>
    <t>49,43</t>
  </si>
  <si>
    <t>104022</t>
  </si>
  <si>
    <t>104023</t>
  </si>
  <si>
    <t>104024</t>
  </si>
  <si>
    <t>104025</t>
  </si>
  <si>
    <t>104026</t>
  </si>
  <si>
    <t>104027</t>
  </si>
  <si>
    <t>104028</t>
  </si>
  <si>
    <t>104029</t>
  </si>
  <si>
    <t>104030</t>
  </si>
  <si>
    <t>104159</t>
  </si>
  <si>
    <t>36,54</t>
  </si>
  <si>
    <t>104167</t>
  </si>
  <si>
    <t>104168</t>
  </si>
  <si>
    <t>104169</t>
  </si>
  <si>
    <t>104170</t>
  </si>
  <si>
    <t>104171</t>
  </si>
  <si>
    <t>104172</t>
  </si>
  <si>
    <t>104173</t>
  </si>
  <si>
    <t>104174</t>
  </si>
  <si>
    <t>104175</t>
  </si>
  <si>
    <t>104176</t>
  </si>
  <si>
    <t>104177</t>
  </si>
  <si>
    <t>104178</t>
  </si>
  <si>
    <t>21,14</t>
  </si>
  <si>
    <t>104179</t>
  </si>
  <si>
    <t>104191</t>
  </si>
  <si>
    <t>104192</t>
  </si>
  <si>
    <t>104193</t>
  </si>
  <si>
    <t>104196</t>
  </si>
  <si>
    <t>104197</t>
  </si>
  <si>
    <t>104198</t>
  </si>
  <si>
    <t>104199</t>
  </si>
  <si>
    <t>104200</t>
  </si>
  <si>
    <t>104201</t>
  </si>
  <si>
    <t>104202</t>
  </si>
  <si>
    <t>9,63</t>
  </si>
  <si>
    <t>104317</t>
  </si>
  <si>
    <t>104318</t>
  </si>
  <si>
    <t>104319</t>
  </si>
  <si>
    <t>8,82</t>
  </si>
  <si>
    <t>104320</t>
  </si>
  <si>
    <t>10,61</t>
  </si>
  <si>
    <t>104321</t>
  </si>
  <si>
    <t>104322</t>
  </si>
  <si>
    <t>104323</t>
  </si>
  <si>
    <t>104324</t>
  </si>
  <si>
    <t>104341</t>
  </si>
  <si>
    <t>104343</t>
  </si>
  <si>
    <t>104344</t>
  </si>
  <si>
    <t>104345</t>
  </si>
  <si>
    <t>104346</t>
  </si>
  <si>
    <t>104347</t>
  </si>
  <si>
    <t>45,82</t>
  </si>
  <si>
    <t>104348</t>
  </si>
  <si>
    <t>104350</t>
  </si>
  <si>
    <t>104351</t>
  </si>
  <si>
    <t>104352</t>
  </si>
  <si>
    <t>104353</t>
  </si>
  <si>
    <t>104354</t>
  </si>
  <si>
    <t>104355</t>
  </si>
  <si>
    <t>104356</t>
  </si>
  <si>
    <t>104357</t>
  </si>
  <si>
    <t>18,45</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</si>
  <si>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</si>
  <si>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</si>
  <si>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</si>
  <si>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</si>
  <si>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</si>
  <si>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</si>
  <si>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</si>
  <si>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</si>
  <si>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</si>
  <si>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</si>
  <si>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12,44</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</si>
  <si>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</si>
  <si>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</si>
  <si>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</si>
  <si>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</si>
  <si>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</si>
  <si>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</si>
  <si>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97895</t>
  </si>
  <si>
    <t>97896</t>
  </si>
  <si>
    <t>97897</t>
  </si>
  <si>
    <t>97898</t>
  </si>
  <si>
    <t>97900</t>
  </si>
  <si>
    <t>97901</t>
  </si>
  <si>
    <t>97902</t>
  </si>
  <si>
    <t>97903</t>
  </si>
  <si>
    <t>97904</t>
  </si>
  <si>
    <t>97905</t>
  </si>
  <si>
    <t>97906</t>
  </si>
  <si>
    <t>97907</t>
  </si>
  <si>
    <t>97908</t>
  </si>
  <si>
    <t>98102</t>
  </si>
  <si>
    <t>194,94</t>
  </si>
  <si>
    <t>98104</t>
  </si>
  <si>
    <t>98105</t>
  </si>
  <si>
    <t>98106</t>
  </si>
  <si>
    <t>98107</t>
  </si>
  <si>
    <t>98108</t>
  </si>
  <si>
    <t>99250</t>
  </si>
  <si>
    <t>99251</t>
  </si>
  <si>
    <t>99253</t>
  </si>
  <si>
    <t>99255</t>
  </si>
  <si>
    <t>99257</t>
  </si>
  <si>
    <t>99258</t>
  </si>
  <si>
    <t>99260</t>
  </si>
  <si>
    <t>99262</t>
  </si>
  <si>
    <t>99264</t>
  </si>
  <si>
    <t>102587</t>
  </si>
  <si>
    <t>102588</t>
  </si>
  <si>
    <t>102589</t>
  </si>
  <si>
    <t>102590</t>
  </si>
  <si>
    <t>102591</t>
  </si>
  <si>
    <t>102592</t>
  </si>
  <si>
    <t>102593</t>
  </si>
  <si>
    <t>102594</t>
  </si>
  <si>
    <t>102595</t>
  </si>
  <si>
    <t>102596</t>
  </si>
  <si>
    <t>102597</t>
  </si>
  <si>
    <t>102598</t>
  </si>
  <si>
    <t>102599</t>
  </si>
  <si>
    <t>102600</t>
  </si>
  <si>
    <t>102601</t>
  </si>
  <si>
    <t>102602</t>
  </si>
  <si>
    <t>102603</t>
  </si>
  <si>
    <t>102604</t>
  </si>
  <si>
    <t>102605</t>
  </si>
  <si>
    <t>102606</t>
  </si>
  <si>
    <t>102607</t>
  </si>
  <si>
    <t>102608</t>
  </si>
  <si>
    <t>102609</t>
  </si>
  <si>
    <t>102610</t>
  </si>
  <si>
    <t>CAIXA D´ÁGUA EM POLIETILENO, 3000 LITROS - FORNECIMENTO E INSTALAÇÃO. AF_06/2021</t>
  </si>
  <si>
    <t>102611</t>
  </si>
  <si>
    <t>102612</t>
  </si>
  <si>
    <t>CAIXA D´ÁGUA EM POLIÉSTER REFORÇADO COM FIBRA DE VIDRO, 750 LITROS - FORNECIMENTO E INSTALAÇÃO. AF_06/2021</t>
  </si>
  <si>
    <t>102613</t>
  </si>
  <si>
    <t>102614</t>
  </si>
  <si>
    <t>102615</t>
  </si>
  <si>
    <t>102616</t>
  </si>
  <si>
    <t>CAIXA D´ÁGUA EM POLIÉSTER REFORÇADO COM FIBRA DE VIDRO, 3000 LITROS - FORNECIMENTO E INSTALAÇÃO. AF_06/2021</t>
  </si>
  <si>
    <t>102617</t>
  </si>
  <si>
    <t>102618</t>
  </si>
  <si>
    <t>CAIXA D´ÁGUA EM POLIÉSTER REFORÇADO COM FIBRA DE VIDRO, 7000 LITROS - FORNECIMENTO E INSTALAÇÃO. AF_06/2021</t>
  </si>
  <si>
    <t>102619</t>
  </si>
  <si>
    <t>102620</t>
  </si>
  <si>
    <t>CAIXA D´ÁGUA EM POLIÉSTER REFORÇADO COM FIBRA DE VIDRO, 15000 LITROS - FORNECIMENTO E INSTALAÇÃO. AF_06/2021</t>
  </si>
  <si>
    <t>102621</t>
  </si>
  <si>
    <t>CAIXA D´ÁGUA EM POLIÉSTER REFORÇADO COM FIBRA DE VIDRO, 20000 LITROS - FORNECIMENTO E INSTALAÇÃO. AF_06/2021</t>
  </si>
  <si>
    <t>102622</t>
  </si>
  <si>
    <t>102623</t>
  </si>
  <si>
    <t>89482</t>
  </si>
  <si>
    <t>89491</t>
  </si>
  <si>
    <t>89495</t>
  </si>
  <si>
    <t>89707</t>
  </si>
  <si>
    <t>89708</t>
  </si>
  <si>
    <t>89709</t>
  </si>
  <si>
    <t>89710</t>
  </si>
  <si>
    <t>104326</t>
  </si>
  <si>
    <t>17,11</t>
  </si>
  <si>
    <t>104327</t>
  </si>
  <si>
    <t>104328</t>
  </si>
  <si>
    <t>104329</t>
  </si>
  <si>
    <t>86872</t>
  </si>
  <si>
    <t>86874</t>
  </si>
  <si>
    <t>86875</t>
  </si>
  <si>
    <t>86876</t>
  </si>
  <si>
    <t>86877</t>
  </si>
  <si>
    <t>81,97</t>
  </si>
  <si>
    <t>86878</t>
  </si>
  <si>
    <t>86879</t>
  </si>
  <si>
    <t>86880</t>
  </si>
  <si>
    <t>86881</t>
  </si>
  <si>
    <t>86882</t>
  </si>
  <si>
    <t>86883</t>
  </si>
  <si>
    <t>86884</t>
  </si>
  <si>
    <t>86885</t>
  </si>
  <si>
    <t>86886</t>
  </si>
  <si>
    <t>86887</t>
  </si>
  <si>
    <t>86888</t>
  </si>
  <si>
    <t>86889</t>
  </si>
  <si>
    <t>86893</t>
  </si>
  <si>
    <t>86894</t>
  </si>
  <si>
    <t>86895</t>
  </si>
  <si>
    <t>86899</t>
  </si>
  <si>
    <t>86900</t>
  </si>
  <si>
    <t>86901</t>
  </si>
  <si>
    <t>86902</t>
  </si>
  <si>
    <t>86903</t>
  </si>
  <si>
    <t>86904</t>
  </si>
  <si>
    <t>86905</t>
  </si>
  <si>
    <t>86906</t>
  </si>
  <si>
    <t>86908</t>
  </si>
  <si>
    <t>86909</t>
  </si>
  <si>
    <t>86910</t>
  </si>
  <si>
    <t>86911</t>
  </si>
  <si>
    <t>83,11</t>
  </si>
  <si>
    <t>86913</t>
  </si>
  <si>
    <t>86914</t>
  </si>
  <si>
    <t>86915</t>
  </si>
  <si>
    <t>136,08</t>
  </si>
  <si>
    <t>86916</t>
  </si>
  <si>
    <t>86919</t>
  </si>
  <si>
    <t>86920</t>
  </si>
  <si>
    <t>86921</t>
  </si>
  <si>
    <t>86922</t>
  </si>
  <si>
    <t>86923</t>
  </si>
  <si>
    <t>86924</t>
  </si>
  <si>
    <t>86925</t>
  </si>
  <si>
    <t>86926</t>
  </si>
  <si>
    <t>86927</t>
  </si>
  <si>
    <t>86928</t>
  </si>
  <si>
    <t>86929</t>
  </si>
  <si>
    <t>86930</t>
  </si>
  <si>
    <t>86931</t>
  </si>
  <si>
    <t>86932</t>
  </si>
  <si>
    <t>86933</t>
  </si>
  <si>
    <t>86934</t>
  </si>
  <si>
    <t>86935</t>
  </si>
  <si>
    <t>86936</t>
  </si>
  <si>
    <t>86937</t>
  </si>
  <si>
    <t>86938</t>
  </si>
  <si>
    <t>86939</t>
  </si>
  <si>
    <t>86940</t>
  </si>
  <si>
    <t>86941</t>
  </si>
  <si>
    <t>86942</t>
  </si>
  <si>
    <t>86943</t>
  </si>
  <si>
    <t>86947</t>
  </si>
  <si>
    <t>93396</t>
  </si>
  <si>
    <t>93441</t>
  </si>
  <si>
    <t>93442</t>
  </si>
  <si>
    <t>95469</t>
  </si>
  <si>
    <t>95470</t>
  </si>
  <si>
    <t>95471</t>
  </si>
  <si>
    <t>95472</t>
  </si>
  <si>
    <t>95542</t>
  </si>
  <si>
    <t>95543</t>
  </si>
  <si>
    <t>52,58</t>
  </si>
  <si>
    <t>95544</t>
  </si>
  <si>
    <t>95545</t>
  </si>
  <si>
    <t>95546</t>
  </si>
  <si>
    <t>95547</t>
  </si>
  <si>
    <t>39,15</t>
  </si>
  <si>
    <t>100848</t>
  </si>
  <si>
    <t>100849</t>
  </si>
  <si>
    <t>100851</t>
  </si>
  <si>
    <t>100852</t>
  </si>
  <si>
    <t>100853</t>
  </si>
  <si>
    <t>100854</t>
  </si>
  <si>
    <t>100856</t>
  </si>
  <si>
    <t>100857</t>
  </si>
  <si>
    <t>100858</t>
  </si>
  <si>
    <t>100859</t>
  </si>
  <si>
    <t>100860</t>
  </si>
  <si>
    <t>100861</t>
  </si>
  <si>
    <t>32,92</t>
  </si>
  <si>
    <t>100862</t>
  </si>
  <si>
    <t>100863</t>
  </si>
  <si>
    <t>100864</t>
  </si>
  <si>
    <t>100865</t>
  </si>
  <si>
    <t>100866</t>
  </si>
  <si>
    <t>100867</t>
  </si>
  <si>
    <t>100868</t>
  </si>
  <si>
    <t>100869</t>
  </si>
  <si>
    <t>100870</t>
  </si>
  <si>
    <t>100871</t>
  </si>
  <si>
    <t>100872</t>
  </si>
  <si>
    <t>100873</t>
  </si>
  <si>
    <t>100874</t>
  </si>
  <si>
    <t>100875</t>
  </si>
  <si>
    <t>100878</t>
  </si>
  <si>
    <t>98052</t>
  </si>
  <si>
    <t>98053</t>
  </si>
  <si>
    <t>98054</t>
  </si>
  <si>
    <t>98055</t>
  </si>
  <si>
    <t>98056</t>
  </si>
  <si>
    <t>98057</t>
  </si>
  <si>
    <t>98058</t>
  </si>
  <si>
    <t>98059</t>
  </si>
  <si>
    <t>98060</t>
  </si>
  <si>
    <t>98061</t>
  </si>
  <si>
    <t>98062</t>
  </si>
  <si>
    <t>98063</t>
  </si>
  <si>
    <t>98064</t>
  </si>
  <si>
    <t>98065</t>
  </si>
  <si>
    <t>98066</t>
  </si>
  <si>
    <t>98067</t>
  </si>
  <si>
    <t>98068</t>
  </si>
  <si>
    <t>98069</t>
  </si>
  <si>
    <t>98070</t>
  </si>
  <si>
    <t>98071</t>
  </si>
  <si>
    <t>98072</t>
  </si>
  <si>
    <t>98073</t>
  </si>
  <si>
    <t>98074</t>
  </si>
  <si>
    <t>98075</t>
  </si>
  <si>
    <t>98076</t>
  </si>
  <si>
    <t>98077</t>
  </si>
  <si>
    <t>98078</t>
  </si>
  <si>
    <t>98079</t>
  </si>
  <si>
    <t>98080</t>
  </si>
  <si>
    <t>98081</t>
  </si>
  <si>
    <t>98082</t>
  </si>
  <si>
    <t>98083</t>
  </si>
  <si>
    <t>98084</t>
  </si>
  <si>
    <t>98085</t>
  </si>
  <si>
    <t>98086</t>
  </si>
  <si>
    <t>98087</t>
  </si>
  <si>
    <t>98088</t>
  </si>
  <si>
    <t>98089</t>
  </si>
  <si>
    <t>98090</t>
  </si>
  <si>
    <t>98091</t>
  </si>
  <si>
    <t>98092</t>
  </si>
  <si>
    <t>98093</t>
  </si>
  <si>
    <t>98094</t>
  </si>
  <si>
    <t>98099</t>
  </si>
  <si>
    <t>98100</t>
  </si>
  <si>
    <t>98101</t>
  </si>
  <si>
    <t>98109</t>
  </si>
  <si>
    <t>98110</t>
  </si>
  <si>
    <t>98111</t>
  </si>
  <si>
    <t>98112</t>
  </si>
  <si>
    <t>98114</t>
  </si>
  <si>
    <t>98115</t>
  </si>
  <si>
    <t>89349</t>
  </si>
  <si>
    <t>35,21</t>
  </si>
  <si>
    <t>89351</t>
  </si>
  <si>
    <t>89352</t>
  </si>
  <si>
    <t>89353</t>
  </si>
  <si>
    <t>52,52</t>
  </si>
  <si>
    <t>89354</t>
  </si>
  <si>
    <t>89984</t>
  </si>
  <si>
    <t>89985</t>
  </si>
  <si>
    <t>89986</t>
  </si>
  <si>
    <t>89987</t>
  </si>
  <si>
    <t>90371</t>
  </si>
  <si>
    <t>94489</t>
  </si>
  <si>
    <t>94490</t>
  </si>
  <si>
    <t>94491</t>
  </si>
  <si>
    <t>94492</t>
  </si>
  <si>
    <t>94493</t>
  </si>
  <si>
    <t>94495</t>
  </si>
  <si>
    <t>94496</t>
  </si>
  <si>
    <t>94497</t>
  </si>
  <si>
    <t>94498</t>
  </si>
  <si>
    <t>94499</t>
  </si>
  <si>
    <t>94500</t>
  </si>
  <si>
    <t>94501</t>
  </si>
  <si>
    <t>94792</t>
  </si>
  <si>
    <t>94793</t>
  </si>
  <si>
    <t>94794</t>
  </si>
  <si>
    <t>94795</t>
  </si>
  <si>
    <t>94796</t>
  </si>
  <si>
    <t>34,40</t>
  </si>
  <si>
    <t>94797</t>
  </si>
  <si>
    <t>94798</t>
  </si>
  <si>
    <t>94799</t>
  </si>
  <si>
    <t>94800</t>
  </si>
  <si>
    <t>95248</t>
  </si>
  <si>
    <t>95249</t>
  </si>
  <si>
    <t>95250</t>
  </si>
  <si>
    <t>112,09</t>
  </si>
  <si>
    <t>95251</t>
  </si>
  <si>
    <t>95252</t>
  </si>
  <si>
    <t>95253</t>
  </si>
  <si>
    <t>99619</t>
  </si>
  <si>
    <t>99620</t>
  </si>
  <si>
    <t>99621</t>
  </si>
  <si>
    <t>99622</t>
  </si>
  <si>
    <t>99623</t>
  </si>
  <si>
    <t>99624</t>
  </si>
  <si>
    <t>99625</t>
  </si>
  <si>
    <t>99626</t>
  </si>
  <si>
    <t>99627</t>
  </si>
  <si>
    <t>99628</t>
  </si>
  <si>
    <t>99629</t>
  </si>
  <si>
    <t>99630</t>
  </si>
  <si>
    <t>99631</t>
  </si>
  <si>
    <t>99632</t>
  </si>
  <si>
    <t>99633</t>
  </si>
  <si>
    <t>99634</t>
  </si>
  <si>
    <t>99635</t>
  </si>
  <si>
    <t>103008</t>
  </si>
  <si>
    <t>103009</t>
  </si>
  <si>
    <t>103010</t>
  </si>
  <si>
    <t>103011</t>
  </si>
  <si>
    <t>103012</t>
  </si>
  <si>
    <t>103013</t>
  </si>
  <si>
    <t>103014</t>
  </si>
  <si>
    <t>103015</t>
  </si>
  <si>
    <t>103016</t>
  </si>
  <si>
    <t>103017</t>
  </si>
  <si>
    <t>103018</t>
  </si>
  <si>
    <t>103019</t>
  </si>
  <si>
    <t>103029</t>
  </si>
  <si>
    <t>103036</t>
  </si>
  <si>
    <t>103037</t>
  </si>
  <si>
    <t>103038</t>
  </si>
  <si>
    <t>103039</t>
  </si>
  <si>
    <t>103040</t>
  </si>
  <si>
    <t>80,90</t>
  </si>
  <si>
    <t>103041</t>
  </si>
  <si>
    <t>15,86</t>
  </si>
  <si>
    <t>103042</t>
  </si>
  <si>
    <t>103043</t>
  </si>
  <si>
    <t>103044</t>
  </si>
  <si>
    <t>24,69</t>
  </si>
  <si>
    <t>103045</t>
  </si>
  <si>
    <t>103046</t>
  </si>
  <si>
    <t>18,75</t>
  </si>
  <si>
    <t>103047</t>
  </si>
  <si>
    <t>103048</t>
  </si>
  <si>
    <t>14,82</t>
  </si>
  <si>
    <t>103049</t>
  </si>
  <si>
    <t>103050</t>
  </si>
  <si>
    <t>103051</t>
  </si>
  <si>
    <t>103052</t>
  </si>
  <si>
    <t>95634</t>
  </si>
  <si>
    <t>95635</t>
  </si>
  <si>
    <t>95636</t>
  </si>
  <si>
    <t>95637</t>
  </si>
  <si>
    <t>95638</t>
  </si>
  <si>
    <t>95639</t>
  </si>
  <si>
    <t>95641</t>
  </si>
  <si>
    <t>95642</t>
  </si>
  <si>
    <t>95643</t>
  </si>
  <si>
    <t>95644</t>
  </si>
  <si>
    <t>95645</t>
  </si>
  <si>
    <t>95646</t>
  </si>
  <si>
    <t>95647</t>
  </si>
  <si>
    <t>95648</t>
  </si>
  <si>
    <t>95649</t>
  </si>
  <si>
    <t>95650</t>
  </si>
  <si>
    <t>95651</t>
  </si>
  <si>
    <t>95652</t>
  </si>
  <si>
    <t>95653</t>
  </si>
  <si>
    <t>95654</t>
  </si>
  <si>
    <t>95655</t>
  </si>
  <si>
    <t>95657</t>
  </si>
  <si>
    <t>95658</t>
  </si>
  <si>
    <t>95659</t>
  </si>
  <si>
    <t>95660</t>
  </si>
  <si>
    <t>95661</t>
  </si>
  <si>
    <t>95662</t>
  </si>
  <si>
    <t>95663</t>
  </si>
  <si>
    <t>95664</t>
  </si>
  <si>
    <t>95665</t>
  </si>
  <si>
    <t>95666</t>
  </si>
  <si>
    <t>95667</t>
  </si>
  <si>
    <t>95668</t>
  </si>
  <si>
    <t>95669</t>
  </si>
  <si>
    <t>95670</t>
  </si>
  <si>
    <t>95671</t>
  </si>
  <si>
    <t>95672</t>
  </si>
  <si>
    <t>95673</t>
  </si>
  <si>
    <t>95674</t>
  </si>
  <si>
    <t>179,53</t>
  </si>
  <si>
    <t>95675</t>
  </si>
  <si>
    <t>95676</t>
  </si>
  <si>
    <t>141,75</t>
  </si>
  <si>
    <t>97741</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</si>
  <si>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</si>
  <si>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</si>
  <si>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</si>
  <si>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</si>
  <si>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33,82</t>
  </si>
  <si>
    <t>90438</t>
  </si>
  <si>
    <t>FURO MANUAL EM ALVENARIA, PARA INSTALAÇÕES HIDRÁULICAS, DIÂMETROS MAIORES QUE 75 MM E MENORES OU IGUAIS A 100 MM. AF_09/2023</t>
  </si>
  <si>
    <t>49,40</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</si>
  <si>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</si>
  <si>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</si>
  <si>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</si>
  <si>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</si>
  <si>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</si>
  <si>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</si>
  <si>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</si>
  <si>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</si>
  <si>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</si>
  <si>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</si>
  <si>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</si>
  <si>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</si>
  <si>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</si>
  <si>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</si>
  <si>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</si>
  <si>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</si>
  <si>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</si>
  <si>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</si>
  <si>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</si>
  <si>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</si>
  <si>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</si>
  <si>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</si>
  <si>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</si>
  <si>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</si>
  <si>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</si>
  <si>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</si>
  <si>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90456</t>
  </si>
  <si>
    <t>QUEBRA EM ALVENARIA PARA INSTALAÇÃO DE CAIXA DE TOMADA (4X4 OU 4X2). AF_09/2023</t>
  </si>
  <si>
    <t>90457</t>
  </si>
  <si>
    <t>QUEBRA EM ALVENARIA PARA INSTALAÇÃO DE QUADRO DISTRIBUIÇÃO PEQUENO (19X25 CM). AF_09/2023</t>
  </si>
  <si>
    <t>90458</t>
  </si>
  <si>
    <t>QUEBRA EM ALVENARIA PARA INSTALAÇÃO DE QUADRO DISTRIBUIÇÃO GRANDE (76X40 CM). AF_09/2023</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</si>
  <si>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</si>
  <si>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</si>
  <si>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</si>
  <si>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</si>
  <si>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</si>
  <si>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</si>
  <si>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</si>
  <si>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</si>
  <si>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</si>
  <si>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</si>
  <si>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</si>
  <si>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</si>
  <si>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90467</t>
  </si>
  <si>
    <t>CHUMBAMENTO LINEAR EM ALVENARIA PARA RAMAIS/DISTRIBUIÇÃO DE INSTALAÇÕES HIDRÁULICAS COM DIÂMETROS MAIORES QUE 40 MM E MENORES OU IGUAIS A 75 MM. AF_09/2023</t>
  </si>
  <si>
    <t>20,15</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</si>
  <si>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</si>
  <si>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</si>
  <si>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</si>
  <si>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</si>
  <si>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</si>
  <si>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</si>
  <si>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</si>
  <si>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</si>
  <si>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91167</t>
  </si>
  <si>
    <t>91170</t>
  </si>
  <si>
    <t>91171</t>
  </si>
  <si>
    <t>91172</t>
  </si>
  <si>
    <t>91173</t>
  </si>
  <si>
    <t>3,35</t>
  </si>
  <si>
    <t>91174</t>
  </si>
  <si>
    <t>5,88</t>
  </si>
  <si>
    <t>91175</t>
  </si>
  <si>
    <t>9,16</t>
  </si>
  <si>
    <t>91176</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</si>
  <si>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</si>
  <si>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</si>
  <si>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</si>
  <si>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</si>
  <si>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</si>
  <si>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</si>
  <si>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</si>
  <si>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</si>
  <si>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</si>
  <si>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</si>
  <si>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</si>
  <si>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</si>
  <si>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</si>
  <si>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</si>
  <si>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</si>
  <si>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</si>
  <si>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</si>
  <si>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</si>
  <si>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</si>
  <si>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</si>
  <si>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</si>
  <si>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</si>
  <si>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</si>
  <si>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</si>
  <si>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</si>
  <si>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</si>
  <si>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7,57</t>
  </si>
  <si>
    <t>94480</t>
  </si>
  <si>
    <t>94481</t>
  </si>
  <si>
    <t>94482</t>
  </si>
  <si>
    <t>94483</t>
  </si>
  <si>
    <t>95541</t>
  </si>
  <si>
    <t>FIXAÇÃO DE DUTOS FLEXÍVEIS CIRCULARES,  DIÂMETRO 109 MM OU 4", COM ABRAÇADEIRA METÁLICA FLEXÍVEL FIXADA DIRETAMENTE NA LAJE, SOMENTE MÃO DE OBRA. AF_09/2023</t>
  </si>
  <si>
    <t>96559</t>
  </si>
  <si>
    <t>SUPORTE PARA DUTO EM CHAPA GALVANIZADA BITOLA 26, EM PERFILADO COM COMPRIMENTO DE 35 CM FIXADO EM LAJE, POR METRO DE DUTO FIXADO. AF_09/2023</t>
  </si>
  <si>
    <t>35,83</t>
  </si>
  <si>
    <t>96560</t>
  </si>
  <si>
    <t>SUPORTE PARA DUTO EM CHAPA GALVANIZADA BITOLA 24, EM PERFILADO COM COMPRIMENTO DE 55 CM FIXADO EM LAJE, POR METRO DE DUTO FIXADO. AF_09/2023</t>
  </si>
  <si>
    <t>96562</t>
  </si>
  <si>
    <t>SUPORTE PARA ELETROCALHA LISA OU PERFURADA EM AÇO GALVANIZADO, LARGURA 400 MM, EM PERFILADO COM COMPRIMENTO DE 45 CM FIXADO EM LAJE, POR METRO DE ELETROCALHA FIXADA. AF_09/2023</t>
  </si>
  <si>
    <t>49,45</t>
  </si>
  <si>
    <t>96563</t>
  </si>
  <si>
    <t>SUPORTE PARA ELETROCALHA LISA OU PERFURADA EM AÇO GALVANIZADO, LARGURA 800 MM, EM PERFILADO COM COMPRIMENTO DE 85 CM FIXADO EM LAJE, POR METRO DE ELETROCALHA FIXADA. AF_09/2023</t>
  </si>
  <si>
    <t>100128</t>
  </si>
  <si>
    <t>101802</t>
  </si>
  <si>
    <t>101803</t>
  </si>
  <si>
    <t>101804</t>
  </si>
  <si>
    <t>101805</t>
  </si>
  <si>
    <t>102111</t>
  </si>
  <si>
    <t>102112</t>
  </si>
  <si>
    <t>102113</t>
  </si>
  <si>
    <t>102114</t>
  </si>
  <si>
    <t>102115</t>
  </si>
  <si>
    <t>102116</t>
  </si>
  <si>
    <t>102117</t>
  </si>
  <si>
    <t>102118</t>
  </si>
  <si>
    <t>102119</t>
  </si>
  <si>
    <t>102121</t>
  </si>
  <si>
    <t>102122</t>
  </si>
  <si>
    <t>102123</t>
  </si>
  <si>
    <t>102136</t>
  </si>
  <si>
    <t>102137</t>
  </si>
  <si>
    <t>102138</t>
  </si>
  <si>
    <t>193,04</t>
  </si>
  <si>
    <t>103517</t>
  </si>
  <si>
    <t>103519</t>
  </si>
  <si>
    <t>103520</t>
  </si>
  <si>
    <t>103521</t>
  </si>
  <si>
    <t>103522</t>
  </si>
  <si>
    <t>103523</t>
  </si>
  <si>
    <t>104660</t>
  </si>
  <si>
    <t>CONJUNTO DE PONTOS HIDRÁULICOS DE ÁGUA FRIA PARA BANHEIRO (RAMAL/SUB-RAMAL E DISTRIBUIÇÃO) EM PVC, COM TUBOS, CONEXÕES, REGISTROS, CORTES E FIXAÇÕES EM PRÉDIO COM TUBULAÇÕES EMBUTIDAS COM RASGO. AF_05/2023</t>
  </si>
  <si>
    <t>104661</t>
  </si>
  <si>
    <t>CONJUNTO DE PONTOS HIDRÁULICOS DE ÁGUA FRIA PARA COZINHA (RAMAL/SUB-RAMAL E DISTRIBUIÇÃO) EM PVC, COM TUBOS, CONEXÕES, REGISTROS, CORTES E FIXAÇÕES EM PRÉDIO COM TUBULAÇÕES EMBUTIDAS COM RASGO. AF_05/2023</t>
  </si>
  <si>
    <t>104662</t>
  </si>
  <si>
    <t>CONJUNTO DE PONTOS HIDRÁULICOS DE ÁGUA FRIA PARA ÁREA DE SERVIÇO (RAMAL/SUB-RAMAL E DISTRIBUIÇÃO) EM PVC, COM TUBOS, CONEXÕES, REGISTROS, CORTES E FIXAÇÕES EM PRÉDIO COM TUBULAÇÕES EMBUTIDAS COM RASGO. AF_05/2023</t>
  </si>
  <si>
    <t>104663</t>
  </si>
  <si>
    <t>104664</t>
  </si>
  <si>
    <t>104665</t>
  </si>
  <si>
    <t>104666</t>
  </si>
  <si>
    <t>115,26</t>
  </si>
  <si>
    <t>104671</t>
  </si>
  <si>
    <t>CONJUNTO DE PONTOS HIDRÁULICOS DE ÁGUA QUENTE PARA BANHEIRO (RAMAL/SUB-RAMAL E DISTRIBUIÇÃO) EM CPVC, COM  TUBOS, CONEXÕES, REGISTROS, CORTES E FIXAÇÕES EM PRÉDIO COM TUBULAÇÕES EMBUTIDAS EM RASGO. AF_05/2023</t>
  </si>
  <si>
    <t>104672</t>
  </si>
  <si>
    <t>CONJUNTO DE PONTOS HIDRÁULICOS DE ÁGUA QUENTE PARA COZINHA (RAMAL/SUB-RAMAL E DISTRIBUIÇÃO) EM CPVC, COM  TUBOS, CONEXÕES, REGISTROS, CORTES E FIXAÇÕES EM PRÉDIO COM TUBULAÇÕES EMBUTIDAS EM RASGO. AF_05/2023</t>
  </si>
  <si>
    <t>104673</t>
  </si>
  <si>
    <t>104676</t>
  </si>
  <si>
    <t>104677</t>
  </si>
  <si>
    <t>104678</t>
  </si>
  <si>
    <t>104679</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</si>
  <si>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</si>
  <si>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</si>
  <si>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</si>
  <si>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</si>
  <si>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</si>
  <si>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</si>
  <si>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</si>
  <si>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</si>
  <si>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</si>
  <si>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</si>
  <si>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</si>
  <si>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</si>
  <si>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</si>
  <si>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</si>
  <si>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5,98</t>
  </si>
  <si>
    <t>104781</t>
  </si>
  <si>
    <t>RASGO LINEAR MECANIZADO EM ALVENARIA, PARA RAMAIS/ DISTRIBUIÇÃO DE INSTALAÇÕES HIDRÁULICAS, DIÂMETROS MAIORES QUE 40 MM E MENORES OU IGUAIS A 75 MM. AF_09/2023</t>
  </si>
  <si>
    <t>6,92</t>
  </si>
  <si>
    <t>104782</t>
  </si>
  <si>
    <t>PASSANTE TIPO PEÇA EM FÔRMA DE MADEIRA, FIXADO EM LAJE, PARA PASSAGEM DE NO MÁXIMO 5 TUBOS DE 50 MM DE DIÂMETRO. AF_09/2023</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</si>
  <si>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</si>
  <si>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</si>
  <si>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</si>
  <si>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</si>
  <si>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</si>
  <si>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</si>
  <si>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6,28</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</si>
  <si>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</si>
  <si>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</si>
  <si>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</si>
  <si>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</si>
  <si>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104031</t>
  </si>
  <si>
    <t>104032</t>
  </si>
  <si>
    <t>104033</t>
  </si>
  <si>
    <t>104034</t>
  </si>
  <si>
    <t>104035</t>
  </si>
  <si>
    <t>38,36</t>
  </si>
  <si>
    <t>104036</t>
  </si>
  <si>
    <t>104039</t>
  </si>
  <si>
    <t>104043</t>
  </si>
  <si>
    <t>104044</t>
  </si>
  <si>
    <t>104045</t>
  </si>
  <si>
    <t>104046</t>
  </si>
  <si>
    <t>104047</t>
  </si>
  <si>
    <t>9,39</t>
  </si>
  <si>
    <t>104048</t>
  </si>
  <si>
    <t>104049</t>
  </si>
  <si>
    <t>104050</t>
  </si>
  <si>
    <t>9,28</t>
  </si>
  <si>
    <t>104051</t>
  </si>
  <si>
    <t>104052</t>
  </si>
  <si>
    <t>104053</t>
  </si>
  <si>
    <t>8,67</t>
  </si>
  <si>
    <t>104054</t>
  </si>
  <si>
    <t>104055</t>
  </si>
  <si>
    <t>104056</t>
  </si>
  <si>
    <t>104058</t>
  </si>
  <si>
    <t>104059</t>
  </si>
  <si>
    <t>104060</t>
  </si>
  <si>
    <t>104061</t>
  </si>
  <si>
    <t>104062</t>
  </si>
  <si>
    <t>104063</t>
  </si>
  <si>
    <t>104064</t>
  </si>
  <si>
    <t>104065</t>
  </si>
  <si>
    <t>104072</t>
  </si>
  <si>
    <t>104076</t>
  </si>
  <si>
    <t>104082</t>
  </si>
  <si>
    <t>104083</t>
  </si>
  <si>
    <t>104084</t>
  </si>
  <si>
    <t>104085</t>
  </si>
  <si>
    <t>104086</t>
  </si>
  <si>
    <t>96520</t>
  </si>
  <si>
    <t>96521</t>
  </si>
  <si>
    <t>96522</t>
  </si>
  <si>
    <t>96523</t>
  </si>
  <si>
    <t>96524</t>
  </si>
  <si>
    <t>96525</t>
  </si>
  <si>
    <t>96526</t>
  </si>
  <si>
    <t>96527</t>
  </si>
  <si>
    <t>109,17</t>
  </si>
  <si>
    <t>96528</t>
  </si>
  <si>
    <t>101114</t>
  </si>
  <si>
    <t>101115</t>
  </si>
  <si>
    <t>101116</t>
  </si>
  <si>
    <t>101117</t>
  </si>
  <si>
    <t>101118</t>
  </si>
  <si>
    <t>101119</t>
  </si>
  <si>
    <t>7,94</t>
  </si>
  <si>
    <t>101120</t>
  </si>
  <si>
    <t>101121</t>
  </si>
  <si>
    <t>101122</t>
  </si>
  <si>
    <t>101123</t>
  </si>
  <si>
    <t>101124</t>
  </si>
  <si>
    <t>101125</t>
  </si>
  <si>
    <t>101126</t>
  </si>
  <si>
    <t>101127</t>
  </si>
  <si>
    <t>14,19</t>
  </si>
  <si>
    <t>101128</t>
  </si>
  <si>
    <t>101129</t>
  </si>
  <si>
    <t>101130</t>
  </si>
  <si>
    <t>18,27</t>
  </si>
  <si>
    <t>101131</t>
  </si>
  <si>
    <t>101132</t>
  </si>
  <si>
    <t>101133</t>
  </si>
  <si>
    <t>101134</t>
  </si>
  <si>
    <t>101135</t>
  </si>
  <si>
    <t>15,26</t>
  </si>
  <si>
    <t>101136</t>
  </si>
  <si>
    <t>101137</t>
  </si>
  <si>
    <t>101138</t>
  </si>
  <si>
    <t>101139</t>
  </si>
  <si>
    <t>101140</t>
  </si>
  <si>
    <t>101141</t>
  </si>
  <si>
    <t>16,44</t>
  </si>
  <si>
    <t>101142</t>
  </si>
  <si>
    <t>101143</t>
  </si>
  <si>
    <t>101144</t>
  </si>
  <si>
    <t>101145</t>
  </si>
  <si>
    <t>15,41</t>
  </si>
  <si>
    <t>101146</t>
  </si>
  <si>
    <t>101147</t>
  </si>
  <si>
    <t>101148</t>
  </si>
  <si>
    <t>101149</t>
  </si>
  <si>
    <t>101150</t>
  </si>
  <si>
    <t>101151</t>
  </si>
  <si>
    <t>101152</t>
  </si>
  <si>
    <t>101153</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</si>
  <si>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</si>
  <si>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</si>
  <si>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</si>
  <si>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</si>
  <si>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10,93</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</si>
  <si>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</si>
  <si>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</si>
  <si>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</si>
  <si>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</si>
  <si>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</si>
  <si>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</si>
  <si>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</si>
  <si>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</si>
  <si>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</si>
  <si>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</si>
  <si>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101213</t>
  </si>
  <si>
    <t>ESCAVAÇÃO VERTICAL PARA  EDIFICAÇÃO, COM CARGA, DESCARGA E TRANSPORTE DE SOLO DE 1ª CATEGORIA, COM ESCAVADEIRA HIDRÁULICA (CAÇAMBA: 0,8 M³ / 111 HP), FROTA DE 6 CAMINHÕES BASCULANTES DE 14 M³, DMT DE 4 KM E VELOCIDADE MÉDIA 22 KM/H. AF_05/2020</t>
  </si>
  <si>
    <t>24,71</t>
  </si>
  <si>
    <t>101214</t>
  </si>
  <si>
    <t>ESCAVAÇÃO VERTICAL PARA  EDIFICAÇÃO, COM CARGA, DESCARGA E TRANSPORTE DE SOLO DE 1ª CATEGORIA, COM ESCAVADEIRA HIDRÁULICA (CAÇAMBA: 0,8 M³ / 111 HP), FROTA DE 7 CAMINHÕES BASCULANTES DE 14 M³, DMT DE 6 KM E VELOCIDADE MÉDIA 22 KM/H. AF_05/2020</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</si>
  <si>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</si>
  <si>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</si>
  <si>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</si>
  <si>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</si>
  <si>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</si>
  <si>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</si>
  <si>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20,73</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</si>
  <si>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</si>
  <si>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</si>
  <si>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</si>
  <si>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</si>
  <si>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</si>
  <si>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</si>
  <si>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</si>
  <si>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</si>
  <si>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</si>
  <si>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</si>
  <si>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20,44</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</si>
  <si>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</si>
  <si>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</si>
  <si>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</si>
  <si>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</si>
  <si>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</si>
  <si>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</si>
  <si>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</si>
  <si>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</si>
  <si>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</si>
  <si>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</si>
  <si>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</si>
  <si>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</si>
  <si>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19,94</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</si>
  <si>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</si>
  <si>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</si>
  <si>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</si>
  <si>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</si>
  <si>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</si>
  <si>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</si>
  <si>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</si>
  <si>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</si>
  <si>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</si>
  <si>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</si>
  <si>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</si>
  <si>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</si>
  <si>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</si>
  <si>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</si>
  <si>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</si>
  <si>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</si>
  <si>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</si>
  <si>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</si>
  <si>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</si>
  <si>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</si>
  <si>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</si>
  <si>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</si>
  <si>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</si>
  <si>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</si>
  <si>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</si>
  <si>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</si>
  <si>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</si>
  <si>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</si>
  <si>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</si>
  <si>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</si>
  <si>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</si>
  <si>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</si>
  <si>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</si>
  <si>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</si>
  <si>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</si>
  <si>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</si>
  <si>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</si>
  <si>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</si>
  <si>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</si>
  <si>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</si>
  <si>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</si>
  <si>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</si>
  <si>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</si>
  <si>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</si>
  <si>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</si>
  <si>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</si>
  <si>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</si>
  <si>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</si>
  <si>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</si>
  <si>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</si>
  <si>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</si>
  <si>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</si>
  <si>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</si>
  <si>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</si>
  <si>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</si>
  <si>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</si>
  <si>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</si>
  <si>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</si>
  <si>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</si>
  <si>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</si>
  <si>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</si>
  <si>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</si>
  <si>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</si>
  <si>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</si>
  <si>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</si>
  <si>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</si>
  <si>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</si>
  <si>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</si>
  <si>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19,43</t>
  </si>
  <si>
    <t>101263</t>
  </si>
  <si>
    <t>ESCAVAÇÃO VERTICAL PARA  EDIFICAÇÃO, COM CARGA, DESCARGA E TRANSPORTE DE SOLO DE 1ª CATEGORIA, COM ESCAVADEIRA HIDRÁULICA (CAÇAMBA: 1,2 M³ / 155HP), FROTA DE 7 CAMINHÕES BASCULANTES DE 10 M³, DMT DE 3 KM E VELOCIDADE MÉDIA 20 KM/H. AF_05/2020</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</si>
  <si>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</si>
  <si>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</si>
  <si>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</si>
  <si>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</si>
  <si>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</si>
  <si>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</si>
  <si>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</si>
  <si>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</si>
  <si>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</si>
  <si>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</si>
  <si>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17,68</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</si>
  <si>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</si>
  <si>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</si>
  <si>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</si>
  <si>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</si>
  <si>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22,77</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</si>
  <si>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</si>
  <si>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</si>
  <si>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</si>
  <si>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</si>
  <si>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</si>
  <si>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</si>
  <si>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</si>
  <si>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</si>
  <si>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</si>
  <si>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</si>
  <si>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</si>
  <si>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</si>
  <si>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</si>
  <si>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</si>
  <si>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</si>
  <si>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102355</t>
  </si>
  <si>
    <t>102360</t>
  </si>
  <si>
    <t>102361</t>
  </si>
  <si>
    <t>90082</t>
  </si>
  <si>
    <t>90084</t>
  </si>
  <si>
    <t>90086</t>
  </si>
  <si>
    <t>90087</t>
  </si>
  <si>
    <t>9,54</t>
  </si>
  <si>
    <t>90090</t>
  </si>
  <si>
    <t>90091</t>
  </si>
  <si>
    <t>90092</t>
  </si>
  <si>
    <t>90094</t>
  </si>
  <si>
    <t>5,78</t>
  </si>
  <si>
    <t>90095</t>
  </si>
  <si>
    <t>90098</t>
  </si>
  <si>
    <t>5,15</t>
  </si>
  <si>
    <t>90099</t>
  </si>
  <si>
    <t>16,42</t>
  </si>
  <si>
    <t>90100</t>
  </si>
  <si>
    <t>13,94</t>
  </si>
  <si>
    <t>90101</t>
  </si>
  <si>
    <t>90102</t>
  </si>
  <si>
    <t>90105</t>
  </si>
  <si>
    <t>90106</t>
  </si>
  <si>
    <t>90107</t>
  </si>
  <si>
    <t>90108</t>
  </si>
  <si>
    <t>93358</t>
  </si>
  <si>
    <t>70,29</t>
  </si>
  <si>
    <t>102276</t>
  </si>
  <si>
    <t>102277</t>
  </si>
  <si>
    <t>10,16</t>
  </si>
  <si>
    <t>102278</t>
  </si>
  <si>
    <t>102279</t>
  </si>
  <si>
    <t>102280</t>
  </si>
  <si>
    <t>102281</t>
  </si>
  <si>
    <t>102282</t>
  </si>
  <si>
    <t>102283</t>
  </si>
  <si>
    <t>102284</t>
  </si>
  <si>
    <t>12,28</t>
  </si>
  <si>
    <t>102285</t>
  </si>
  <si>
    <t>102286</t>
  </si>
  <si>
    <t>102287</t>
  </si>
  <si>
    <t>102288</t>
  </si>
  <si>
    <t>102289</t>
  </si>
  <si>
    <t>102290</t>
  </si>
  <si>
    <t>102291</t>
  </si>
  <si>
    <t>7,00</t>
  </si>
  <si>
    <t>102292</t>
  </si>
  <si>
    <t>102293</t>
  </si>
  <si>
    <t>102294</t>
  </si>
  <si>
    <t>6,24</t>
  </si>
  <si>
    <t>102295</t>
  </si>
  <si>
    <t>102296</t>
  </si>
  <si>
    <t>102297</t>
  </si>
  <si>
    <t>102298</t>
  </si>
  <si>
    <t>18,25</t>
  </si>
  <si>
    <t>102299</t>
  </si>
  <si>
    <t>102300</t>
  </si>
  <si>
    <t>102301</t>
  </si>
  <si>
    <t>102302</t>
  </si>
  <si>
    <t>10,06</t>
  </si>
  <si>
    <t>102303</t>
  </si>
  <si>
    <t>8,55</t>
  </si>
  <si>
    <t>102304</t>
  </si>
  <si>
    <t>102305</t>
  </si>
  <si>
    <t>102306</t>
  </si>
  <si>
    <t>102307</t>
  </si>
  <si>
    <t>102308</t>
  </si>
  <si>
    <t>102309</t>
  </si>
  <si>
    <t>102310</t>
  </si>
  <si>
    <t>102311</t>
  </si>
  <si>
    <t>102312</t>
  </si>
  <si>
    <t>102313</t>
  </si>
  <si>
    <t>11,68</t>
  </si>
  <si>
    <t>102314</t>
  </si>
  <si>
    <t>102315</t>
  </si>
  <si>
    <t>102316</t>
  </si>
  <si>
    <t>102317</t>
  </si>
  <si>
    <t>102318</t>
  </si>
  <si>
    <t>102319</t>
  </si>
  <si>
    <t>102320</t>
  </si>
  <si>
    <t>102321</t>
  </si>
  <si>
    <t>102322</t>
  </si>
  <si>
    <t>102323</t>
  </si>
  <si>
    <t>17,42</t>
  </si>
  <si>
    <t>102324</t>
  </si>
  <si>
    <t>102325</t>
  </si>
  <si>
    <t>102326</t>
  </si>
  <si>
    <t>102327</t>
  </si>
  <si>
    <t>102328</t>
  </si>
  <si>
    <t>102329</t>
  </si>
  <si>
    <t>94304</t>
  </si>
  <si>
    <t>ATERRO MECANIZADO DE VALA COM ESCAVADEIRA HIDRÁULICA (CAPACIDADE DA CAÇAMBA: 0,8 M³ / POTÊNCIA: 111 HP), LARGURA ATÉ 2,5 M, PROFUNDIDADE ATÉ 1,5 M, COM SOLO ARGILO-ARENOSO. AF_08/2023</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</si>
  <si>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</si>
  <si>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</si>
  <si>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</si>
  <si>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</si>
  <si>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</si>
  <si>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</si>
  <si>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</si>
  <si>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</si>
  <si>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</si>
  <si>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</si>
  <si>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94327</t>
  </si>
  <si>
    <t>ATERRO MECANIZADO DE VALA COM ESCAVADEIRA HIDRÁULICA (CAPACIDADE DA CAÇAMBA: 0,8 M³/POTÊNCIA: 111 HP), LARGURA ATÉ 2,5 M, PROFUNDIDADE ATÉ 1,5 M, COM AREIA PARA ATERRO. AF_08/2023</t>
  </si>
  <si>
    <t>94329</t>
  </si>
  <si>
    <t>ATERRO MECANIZADO DE VALA COM ESCAVADEIRA HIDRÁULICA (CAPACIDADE DA CAÇAMBA: 0,8 M³/POTÊNCIA: 111 HP), LARGURA ATÉ 2,5 M, PROFUNDIDADE DE 1,5 A 3,0 M, COM AREIA PARA ATERRO. AF_08/2023</t>
  </si>
  <si>
    <t>94333</t>
  </si>
  <si>
    <t>ATERRO MECANIZADO DE VALA COM ESCAVADEIRA HIDRÁULICA (CAPACIDADE DA CAÇAMBA: 0,8 M³/POTÊNCIA: 111 HP), LARGURA ATÉ 2,5 M, PROFUNDIDADE DE 3,0 A 6,0 M, COM AREIA PARA ATERRO. AF_08/2023</t>
  </si>
  <si>
    <t>94339</t>
  </si>
  <si>
    <t>ATERRO MECANIZADO DE VALA COM RETROESCAVADEIRA (CAPACIDADE DA CAÇAMBA DA RETRO: 0,26 M³/POTÊNCIA: 88 HP), LARGURA ATÉ 1,5 M, PROFUNDIDADE ATÉ 1,5 M, COM AREIA PARA ATERRO. AF_08/2023</t>
  </si>
  <si>
    <t>94341</t>
  </si>
  <si>
    <t>ATERRO MECANIZADO DE VALA COM RETROESCAVADEIRA (CAPACIDADE DA CAÇAMBA DA RETRO: 0,26 M³/POTÊNCIA: 88 HP), LARGURA ATÉ 1,5 M, PROFUNDIDADE DE 1,5 A 3,0 M, COM AREIA PARA ATERRO. AF_08/2023</t>
  </si>
  <si>
    <t>94342</t>
  </si>
  <si>
    <t>ATERRO MANUAL DE VALAS COM AREIA PARA ATERRO. AF_08/2023</t>
  </si>
  <si>
    <t>96385</t>
  </si>
  <si>
    <t>96386</t>
  </si>
  <si>
    <t>93367</t>
  </si>
  <si>
    <t>REATERRO MECANIZADO DE VALA COM ESCAVADEIRA HIDRÁULICA (CAPACIDADE DA CAÇAMBA: 0,8 M³/POTÊNCIA: 111 HP), LARGURA DE 1,5 A 2,5 M, PROFUNDIDADE ATÉ 1,5 M, COM SOLO (SEM SUBSTITUIÇÃO) DE 1ª CATEGORIA, COM COMPACTADOR DE SOLOS DE PERCUSSÃO. AF_08/2023</t>
  </si>
  <si>
    <t>93368</t>
  </si>
  <si>
    <t>REATERRO MECANIZADO DE VALA COM ESCAVADEIRA HIDRÁULICA (CAPACIDADE DA CAÇAMBA: 0,8 M³/POTÊNCIA: 111 HP), LARGURA ATÉ 1,5 M, PROFUNDIDADE DE 1,5 A 3,0 M, COM SOLO (SEM SUBSTITUIÇÃO) DE 1ª CATEGORIA, COM COMPACTADOR DE SOLOS DE PERCUSSÃO. AF_08/2023</t>
  </si>
  <si>
    <t>20,42</t>
  </si>
  <si>
    <t>93369</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</si>
  <si>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</si>
  <si>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</si>
  <si>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</si>
  <si>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93378</t>
  </si>
  <si>
    <t>93379</t>
  </si>
  <si>
    <t>93380</t>
  </si>
  <si>
    <t>93381</t>
  </si>
  <si>
    <t>93382</t>
  </si>
  <si>
    <t>REATERRO MANUAL DE VALAS, COM COMPACTADOR DE SOLOS DE PERCUSSÃO. AF_08/2023</t>
  </si>
  <si>
    <t>22,93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</si>
  <si>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</si>
  <si>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</si>
  <si>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</si>
  <si>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</si>
  <si>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</si>
  <si>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</si>
  <si>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12,77</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</si>
  <si>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</si>
  <si>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</si>
  <si>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</si>
  <si>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</si>
  <si>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</si>
  <si>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</si>
  <si>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</si>
  <si>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</si>
  <si>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14,07</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</si>
  <si>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</si>
  <si>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</si>
  <si>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</si>
  <si>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</si>
  <si>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8,64</t>
  </si>
  <si>
    <t>104737</t>
  </si>
  <si>
    <t>REATERRO MANUAL DE VALAS, COM PLACA VIBRATÓRIA. AF_08/2023</t>
  </si>
  <si>
    <t>104738</t>
  </si>
  <si>
    <t>ATERRO MECANIZADO DE VALA COM MINICARREGADEIRA, COM SOLO ARGILO-ARENOSO. AF_08/2023</t>
  </si>
  <si>
    <t>104739</t>
  </si>
  <si>
    <t>ATERRO MECANIZADO DE VALA COM MINICARREGADEIRA, COM AREIA PARA ATERRO. AF_08/2023</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</si>
  <si>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</si>
  <si>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</si>
  <si>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</si>
  <si>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</si>
  <si>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</si>
  <si>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</si>
  <si>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97916</t>
  </si>
  <si>
    <t>2,42</t>
  </si>
  <si>
    <t>97917</t>
  </si>
  <si>
    <t>97918</t>
  </si>
  <si>
    <t>97919</t>
  </si>
  <si>
    <t>101616</t>
  </si>
  <si>
    <t>101617</t>
  </si>
  <si>
    <t>101618</t>
  </si>
  <si>
    <t>101619</t>
  </si>
  <si>
    <t>101620</t>
  </si>
  <si>
    <t>192,99</t>
  </si>
  <si>
    <t>101621</t>
  </si>
  <si>
    <t>101622</t>
  </si>
  <si>
    <t>101623</t>
  </si>
  <si>
    <t>101624</t>
  </si>
  <si>
    <t>101625</t>
  </si>
  <si>
    <t>101159</t>
  </si>
  <si>
    <t>103322</t>
  </si>
  <si>
    <t>103323</t>
  </si>
  <si>
    <t>103324</t>
  </si>
  <si>
    <t>103325</t>
  </si>
  <si>
    <t>103326</t>
  </si>
  <si>
    <t>103327</t>
  </si>
  <si>
    <t>103328</t>
  </si>
  <si>
    <t>103329</t>
  </si>
  <si>
    <t>103330</t>
  </si>
  <si>
    <t>103331</t>
  </si>
  <si>
    <t>78,07</t>
  </si>
  <si>
    <t>103332</t>
  </si>
  <si>
    <t>108,00</t>
  </si>
  <si>
    <t>103333</t>
  </si>
  <si>
    <t>103334</t>
  </si>
  <si>
    <t>103335</t>
  </si>
  <si>
    <t>103350</t>
  </si>
  <si>
    <t>103351</t>
  </si>
  <si>
    <t>103356</t>
  </si>
  <si>
    <t>103357</t>
  </si>
  <si>
    <t>89282</t>
  </si>
  <si>
    <t>ALVENARIA ESTRUTURAL DE BLOCOS CERÂMICOS 14X19X39, (ESPESSURA DE 14 CM), UTILIZANDO PALHETA E ARGAMASSA DE ASSENTAMENTO COM PREPARO EM BETONEIRA. AF_03/2023</t>
  </si>
  <si>
    <t>89283</t>
  </si>
  <si>
    <t>ALVENARIA ESTRUTURAL DE BLOCOS CERÂMICOS 14X19X39, (ESPESSURA DE 14 CM), UTILIZANDO PALHETA E ARGAMASSA DE ASSENTAMENTO COM PREPARO MANUAL. AF_03/2023</t>
  </si>
  <si>
    <t>68,50</t>
  </si>
  <si>
    <t>89290</t>
  </si>
  <si>
    <t>ALVENARIA ESTRUTURAL DE BLOCOS CERÂMICOS 14X19X29, (ESPESSURA DE 14 CM), UTILIZANDO PALHETA E ARGAMASSA DE ASSENTAMENTO COM PREPARO EM BETONEIRA. AF_03/2023</t>
  </si>
  <si>
    <t>89291</t>
  </si>
  <si>
    <t>ALVENARIA ESTRUTURAL DE BLOCOS CERÂMICOS 14X19X29, (ESPESSURA DE 14 CM), UTILIZANDO PALHETA E ARGAMASSA DE ASSENTAMENTO COM PREPARO MANUAL. AF_03/2023</t>
  </si>
  <si>
    <t>89298</t>
  </si>
  <si>
    <t>ALVENARIA ESTRUTURAL DE BLOCOS CERÂMICOS 14X19X39, (ESPESSURA DE 14 CM), UTILIZANDO COLHER DE PEDREIRO E ARGAMASSA DE ASSENTAMENTO COM PREPARO EM BETONEIRA. AF_03/2023</t>
  </si>
  <si>
    <t>89299</t>
  </si>
  <si>
    <t>ALVENARIA ESTRUTURAL DE BLOCOS CERÂMICOS 14X19X39, (ESPESSURA DE 14 CM), UTILIZANDO COLHER DE PEDREIRO E ARGAMASSA DE ASSENTAMENTO COM PREPARO MANUAL. AF_03/2023</t>
  </si>
  <si>
    <t>89306</t>
  </si>
  <si>
    <t>ALVENARIA ESTRUTURAL DE BLOCOS CERÂMICOS 14X19X29, (ESPESSURA DE 14 CM), UTILIZANDO COLHER DE PEDREIRO E ARGAMASSA DE ASSENTAMENTO COM PREPARO EM BETONEIRA. AF_03/2023</t>
  </si>
  <si>
    <t>90,27</t>
  </si>
  <si>
    <t>89307</t>
  </si>
  <si>
    <t>ALVENARIA ESTRUTURAL DE BLOCOS CERÂMICOS 14X19X29, (ESPESSURA DE 14 CM), UTILIZANDO COLHER DE PEDREIRO E ARGAMASSA DE ASSENTAMENTO COM PREPARO MANUAL. AF_03/2023</t>
  </si>
  <si>
    <t>101157</t>
  </si>
  <si>
    <t>101158</t>
  </si>
  <si>
    <t>101162</t>
  </si>
  <si>
    <t>103316</t>
  </si>
  <si>
    <t>103317</t>
  </si>
  <si>
    <t>103318</t>
  </si>
  <si>
    <t>103319</t>
  </si>
  <si>
    <t>103320</t>
  </si>
  <si>
    <t>103321</t>
  </si>
  <si>
    <t>103336</t>
  </si>
  <si>
    <t>103337</t>
  </si>
  <si>
    <t>103338</t>
  </si>
  <si>
    <t>103339</t>
  </si>
  <si>
    <t>103340</t>
  </si>
  <si>
    <t>103341</t>
  </si>
  <si>
    <t>103342</t>
  </si>
  <si>
    <t>103343</t>
  </si>
  <si>
    <t>89453</t>
  </si>
  <si>
    <t>89455</t>
  </si>
  <si>
    <t>97,42</t>
  </si>
  <si>
    <t>89462</t>
  </si>
  <si>
    <t>89464</t>
  </si>
  <si>
    <t>ALVENARIA DE BLOCOS DE CONCRETO ESTRUTURAL 14X19X29 CM (ESPESSURA 14 CM), FBK = 14,0 MPA, UTILIZANDO PALHETA. AF_10/2022</t>
  </si>
  <si>
    <t>89470</t>
  </si>
  <si>
    <t>89472</t>
  </si>
  <si>
    <t>89478</t>
  </si>
  <si>
    <t>89480</t>
  </si>
  <si>
    <t>101161</t>
  </si>
  <si>
    <t>101163</t>
  </si>
  <si>
    <t>101164</t>
  </si>
  <si>
    <t>96358</t>
  </si>
  <si>
    <t>PAREDE COM SISTEMA EM CHAPAS DE GESSO PARA DRYWALL, USO INTERNO, COM DUAS FACES SIMPLES E ESTRUTURA METÁLICA COM GUIAS SIMPLES, SEM VÃOS. AF_07/2023_PS</t>
  </si>
  <si>
    <t>96359</t>
  </si>
  <si>
    <t>PAREDE COM SISTEMA EM CHAPAS DE GESSO PARA DRYWALL, USO INTERNO, COM DUAS FACES SIMPLES E ESTRUTURA METÁLICA COM GUIAS SIMPLES PARA PAREDES COM ÁREA LÍQUIDA MAIOR OU IGUAL A 6 M2, COM VÃOS. AF_07/2023_PS</t>
  </si>
  <si>
    <t>96360</t>
  </si>
  <si>
    <t>PAREDE COM SISTEMA EM CHAPAS DE GESSO PARA DRYWALL, USO INTERNO, COM DUAS FACES SIMPLES E ESTRUTURA METÁLICA COM GUIAS DUPLAS, SEM VÃOS. AF_07/2023_PS</t>
  </si>
  <si>
    <t>96361</t>
  </si>
  <si>
    <t>PAREDE COM SISTEMA EM CHAPAS DE GESSO PARA DRYWALL, USO INTERNO, COM DUAS FACES SIMPLES E ESTRUTURA METÁLICA COM GUIAS DUPLAS PARA PAREDES COM ÁREA LÍQUIDA MAIOR OU IGUAL A 6 M2, COM VÃOS. AF_07/2023_PS</t>
  </si>
  <si>
    <t>96362</t>
  </si>
  <si>
    <t>PAREDE COM SISTEMA EM CHAPAS DE GESSO PARA DRYWALL, USO INTERNO, COM UMA FACE SIMPLES E OUTRA FACE DUPLA E ESTRUTURA METÁLICA COM GUIAS SIMPLES, SEM VÃOS. AF_07/2023_PS</t>
  </si>
  <si>
    <t>96363</t>
  </si>
  <si>
    <t>PAREDE COM SISTEMA EM CHAPAS DE GESSO PARA DRYWALL, USO INTERNO, COM UMA FACE SIMPLES E OUTRA FACE DUPLA E ESTRUTURA METÁLICA COM GUIAS SIMPLES PARA PAREDES COM ÁREA LÍQUIDA MAIOR OU IGUAL A 6 M2, COM VÃOS. AF_07/2023_PS</t>
  </si>
  <si>
    <t>96364</t>
  </si>
  <si>
    <t>PAREDE COM SISTEMA EM CHAPAS DE GESSO PARA DRYWALL, USO INTERNO COM UMA FACE SIMPLES E OUTRA FACE DUPLA E ESTRUTURA METÁLICA COM GUIAS DUPLAS, SEM VÃOS. AF_07/2023_PS</t>
  </si>
  <si>
    <t>149,01</t>
  </si>
  <si>
    <t>96365</t>
  </si>
  <si>
    <t>PAREDE COM SISTEMA EM CHAPAS DE GESSO PARA DRYWALL, USO INTERNO, COM UMA FACE SIMPLES E OUTRA FACE DUPLA E   ESTRUTURA METÁLICA COM GUIAS DUPLAS PARA PAREDES COM ÁREA LÍQUIDA MAIOR OU IGUAL A 6 M2, COM VÃOS. AF_07/2023_PS</t>
  </si>
  <si>
    <t>96366</t>
  </si>
  <si>
    <t>PAREDE COM SISTEMA EM CHAPAS DE GESSO PARA DRYWALL, USO INTERNO, COM DUAS FACES DUPLAS E ESTRUTURA METÁLICA COM GUIAS SIMPLES, SEM VÃOS. AF_07/2023_PS</t>
  </si>
  <si>
    <t>96367</t>
  </si>
  <si>
    <t>PAREDE COM SISTEMA EM CHAPAS DE GESSO PARA DRYWALL, USO INTERNO, COM DUAS FACES DUPLAS E ESTRUTURA METÁLICA COM GUIAS SIMPLES PARA PAREDES COM ÁREA LÍQUIDA MAIOR OU IGUAL A 6 M2, COM VÃOS. AF_07/2023_PS</t>
  </si>
  <si>
    <t>96368</t>
  </si>
  <si>
    <t>PAREDE COM SISTEMA EM CHAPAS DE GESSO PARA DRYWALL, USO INTERNO COM DUAS FACES DUPLAS E ESTRUTURA METÁLICA COM GUIAS DUPLAS, SEM VÃOS. AF_07/2023_PS</t>
  </si>
  <si>
    <t>96369</t>
  </si>
  <si>
    <t>PAREDE COM SISTEMA EM CHAPAS DE GESSO PARA DRYWALL, USO INTERNO, COM DUAS FACES DUPLAS E ESTRUTURA METÁLICA COM GUIAS DUPLAS PARA PAREDES COM ÁREA LÍQUIDA MAIOR OU IGUAL A 6 M2, COM VÃOS. AF_07/2023_PS</t>
  </si>
  <si>
    <t>198,82</t>
  </si>
  <si>
    <t>96370</t>
  </si>
  <si>
    <t>PAREDE COM SISTEMA EM CHAPAS DE GESSO PARA DRYWALL, USO INTERNO, COM UMA FACE SIMPLES E ESTRUTURA METÁLICA COM GUIAS SIMPLES, SEM VÃOS. AF_07/2023_PS</t>
  </si>
  <si>
    <t>96371</t>
  </si>
  <si>
    <t>PAREDE COM SISTEMA EM CHAPAS DE GESSO PARA DRYWALL, USO INTERNO, COM UMA FACE SIMPLES E ESTRUTURA METÁLICA COM GUIAS SIMPLES PARA PAREDES COM ÁREA LÍQUIDA MAIOR OU IGUAL A 6 M2, COM VÃOS. AF_07/2023_PS</t>
  </si>
  <si>
    <t>71,62</t>
  </si>
  <si>
    <t>96373</t>
  </si>
  <si>
    <t>INSTALAÇÃO DE REFORÇO METÁLICO EM PAREDE DRYWALL. AF_07/2023</t>
  </si>
  <si>
    <t>96374</t>
  </si>
  <si>
    <t>INSTALAÇÃO DE REFORÇO DE MADEIRA EM PAREDE DRYWALL. AF_07/2023</t>
  </si>
  <si>
    <t>102235</t>
  </si>
  <si>
    <t>DIVISÓRIA FIXA EM VIDRO TEMPERADO 10 MM, SEM ABERTURA. AF_01/2021_PS</t>
  </si>
  <si>
    <t>102253</t>
  </si>
  <si>
    <t>102254</t>
  </si>
  <si>
    <t>102255</t>
  </si>
  <si>
    <t>102256</t>
  </si>
  <si>
    <t>102257</t>
  </si>
  <si>
    <t>102258</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</si>
  <si>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</si>
  <si>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</si>
  <si>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</si>
  <si>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</si>
  <si>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</si>
  <si>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</si>
  <si>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</si>
  <si>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</si>
  <si>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</si>
  <si>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</si>
  <si>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</si>
  <si>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</si>
  <si>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</si>
  <si>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</si>
  <si>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89,58</t>
  </si>
  <si>
    <t>101154</t>
  </si>
  <si>
    <t>101155</t>
  </si>
  <si>
    <t>101156</t>
  </si>
  <si>
    <t>101814</t>
  </si>
  <si>
    <t>101816</t>
  </si>
  <si>
    <t>101817</t>
  </si>
  <si>
    <t>101819</t>
  </si>
  <si>
    <t>101820</t>
  </si>
  <si>
    <t>101822</t>
  </si>
  <si>
    <t>101823</t>
  </si>
  <si>
    <t>101824</t>
  </si>
  <si>
    <t>101825</t>
  </si>
  <si>
    <t>101826</t>
  </si>
  <si>
    <t>101827</t>
  </si>
  <si>
    <t>101828</t>
  </si>
  <si>
    <t>101829</t>
  </si>
  <si>
    <t>101830</t>
  </si>
  <si>
    <t>101831</t>
  </si>
  <si>
    <t>101832</t>
  </si>
  <si>
    <t>101833</t>
  </si>
  <si>
    <t>101834</t>
  </si>
  <si>
    <t>101835</t>
  </si>
  <si>
    <t>101836</t>
  </si>
  <si>
    <t>101837</t>
  </si>
  <si>
    <t>101838</t>
  </si>
  <si>
    <t>101839</t>
  </si>
  <si>
    <t>101840</t>
  </si>
  <si>
    <t>101841</t>
  </si>
  <si>
    <t>101842</t>
  </si>
  <si>
    <t>101843</t>
  </si>
  <si>
    <t>101844</t>
  </si>
  <si>
    <t>101845</t>
  </si>
  <si>
    <t>101846</t>
  </si>
  <si>
    <t>101847</t>
  </si>
  <si>
    <t>101848</t>
  </si>
  <si>
    <t>101849</t>
  </si>
  <si>
    <t>101850</t>
  </si>
  <si>
    <t>101852</t>
  </si>
  <si>
    <t>101853</t>
  </si>
  <si>
    <t>48,51</t>
  </si>
  <si>
    <t>101855</t>
  </si>
  <si>
    <t>101856</t>
  </si>
  <si>
    <t>101857</t>
  </si>
  <si>
    <t>27,54</t>
  </si>
  <si>
    <t>101858</t>
  </si>
  <si>
    <t>101859</t>
  </si>
  <si>
    <t>25,06</t>
  </si>
  <si>
    <t>101860</t>
  </si>
  <si>
    <t>101861</t>
  </si>
  <si>
    <t>26,80</t>
  </si>
  <si>
    <t>101862</t>
  </si>
  <si>
    <t>101863</t>
  </si>
  <si>
    <t>101864</t>
  </si>
  <si>
    <t>26,63</t>
  </si>
  <si>
    <t>101865</t>
  </si>
  <si>
    <t>101866</t>
  </si>
  <si>
    <t>101867</t>
  </si>
  <si>
    <t>101868</t>
  </si>
  <si>
    <t>101869</t>
  </si>
  <si>
    <t>101870</t>
  </si>
  <si>
    <t>102098</t>
  </si>
  <si>
    <t>102988</t>
  </si>
  <si>
    <t>100576</t>
  </si>
  <si>
    <t>100577</t>
  </si>
  <si>
    <t>96388</t>
  </si>
  <si>
    <t>96389</t>
  </si>
  <si>
    <t>96390</t>
  </si>
  <si>
    <t>85,71</t>
  </si>
  <si>
    <t>96391</t>
  </si>
  <si>
    <t>96392</t>
  </si>
  <si>
    <t>96396</t>
  </si>
  <si>
    <t>96397</t>
  </si>
  <si>
    <t>96398</t>
  </si>
  <si>
    <t>96399</t>
  </si>
  <si>
    <t>96400</t>
  </si>
  <si>
    <t>100564</t>
  </si>
  <si>
    <t>100565</t>
  </si>
  <si>
    <t>100566</t>
  </si>
  <si>
    <t>100567</t>
  </si>
  <si>
    <t>100568</t>
  </si>
  <si>
    <t>100569</t>
  </si>
  <si>
    <t>100570</t>
  </si>
  <si>
    <t>100571</t>
  </si>
  <si>
    <t>100572</t>
  </si>
  <si>
    <t>100573</t>
  </si>
  <si>
    <t>100574</t>
  </si>
  <si>
    <t>100575</t>
  </si>
  <si>
    <t>0,13</t>
  </si>
  <si>
    <t>101767</t>
  </si>
  <si>
    <t>101768</t>
  </si>
  <si>
    <t>92391</t>
  </si>
  <si>
    <t>92392</t>
  </si>
  <si>
    <t>92393</t>
  </si>
  <si>
    <t>92394</t>
  </si>
  <si>
    <t>77,35</t>
  </si>
  <si>
    <t>92395</t>
  </si>
  <si>
    <t>92396</t>
  </si>
  <si>
    <t>92397</t>
  </si>
  <si>
    <t>92398</t>
  </si>
  <si>
    <t>92400</t>
  </si>
  <si>
    <t>92402</t>
  </si>
  <si>
    <t>92403</t>
  </si>
  <si>
    <t>92404</t>
  </si>
  <si>
    <t>92406</t>
  </si>
  <si>
    <t>93679</t>
  </si>
  <si>
    <t>93680</t>
  </si>
  <si>
    <t>93681</t>
  </si>
  <si>
    <t>97104</t>
  </si>
  <si>
    <t>97105</t>
  </si>
  <si>
    <t>97106</t>
  </si>
  <si>
    <t>97107</t>
  </si>
  <si>
    <t>97108</t>
  </si>
  <si>
    <t>97109</t>
  </si>
  <si>
    <t>97111</t>
  </si>
  <si>
    <t>97112</t>
  </si>
  <si>
    <t>97113</t>
  </si>
  <si>
    <t>97114</t>
  </si>
  <si>
    <t>97115</t>
  </si>
  <si>
    <t>97116</t>
  </si>
  <si>
    <t>21,17</t>
  </si>
  <si>
    <t>97117</t>
  </si>
  <si>
    <t>97118</t>
  </si>
  <si>
    <t>97119</t>
  </si>
  <si>
    <t>97120</t>
  </si>
  <si>
    <t>101167</t>
  </si>
  <si>
    <t>101169</t>
  </si>
  <si>
    <t>101170</t>
  </si>
  <si>
    <t>101172</t>
  </si>
  <si>
    <t>103904</t>
  </si>
  <si>
    <t>103905</t>
  </si>
  <si>
    <t>103906</t>
  </si>
  <si>
    <t>103907</t>
  </si>
  <si>
    <t>103908</t>
  </si>
  <si>
    <t>103909</t>
  </si>
  <si>
    <t>103911</t>
  </si>
  <si>
    <t>103912</t>
  </si>
  <si>
    <t>103913</t>
  </si>
  <si>
    <t>103914</t>
  </si>
  <si>
    <t>103915</t>
  </si>
  <si>
    <t>103916</t>
  </si>
  <si>
    <t>103917</t>
  </si>
  <si>
    <t>103918</t>
  </si>
  <si>
    <t>104432</t>
  </si>
  <si>
    <t>104433</t>
  </si>
  <si>
    <t>103689</t>
  </si>
  <si>
    <t>FORNECIMENTO E INSTALAÇÃO DE PLACA DE OBRA COM CHAPA GALVANIZADA E ESTRUTURA DE MADEIRA. AF_03/2022_PS</t>
  </si>
  <si>
    <t>103694</t>
  </si>
  <si>
    <t>103695</t>
  </si>
  <si>
    <t>103696</t>
  </si>
  <si>
    <t>103697</t>
  </si>
  <si>
    <t>95995</t>
  </si>
  <si>
    <t>95996</t>
  </si>
  <si>
    <t>96001</t>
  </si>
  <si>
    <t>96393</t>
  </si>
  <si>
    <t>96394</t>
  </si>
  <si>
    <t>96395</t>
  </si>
  <si>
    <t>88411</t>
  </si>
  <si>
    <t>3,15</t>
  </si>
  <si>
    <t>88412</t>
  </si>
  <si>
    <t>88413</t>
  </si>
  <si>
    <t>4,50</t>
  </si>
  <si>
    <t>88414</t>
  </si>
  <si>
    <t>88415</t>
  </si>
  <si>
    <t>88416</t>
  </si>
  <si>
    <t>88417</t>
  </si>
  <si>
    <t>14,08</t>
  </si>
  <si>
    <t>88420</t>
  </si>
  <si>
    <t>88421</t>
  </si>
  <si>
    <t>88423</t>
  </si>
  <si>
    <t>17,22</t>
  </si>
  <si>
    <t>88424</t>
  </si>
  <si>
    <t>88426</t>
  </si>
  <si>
    <t>88428</t>
  </si>
  <si>
    <t>88429</t>
  </si>
  <si>
    <t>88431</t>
  </si>
  <si>
    <t>88432</t>
  </si>
  <si>
    <t>88484</t>
  </si>
  <si>
    <t>FUNDO SELADOR ACRÍLICO, APLICAÇÃO MANUAL EM TETO, UMA DEMÃO. AF_04/2023</t>
  </si>
  <si>
    <t>88485</t>
  </si>
  <si>
    <t>FUNDO SELADOR ACRÍLICO, APLICAÇÃO MANUAL EM PAREDE, UMA DEMÃO. AF_04/2023</t>
  </si>
  <si>
    <t>88488</t>
  </si>
  <si>
    <t>PINTURA LÁTEX ACRÍLICA PREMIUM, APLICAÇÃO MANUAL EM TETO, DUAS DEMÃOS. AF_04/2023</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</si>
  <si>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</si>
  <si>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</si>
  <si>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</si>
  <si>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</si>
  <si>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</si>
  <si>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</si>
  <si>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88496</t>
  </si>
  <si>
    <t>EMASSAMENTO COM MASSA LÁTEX, APLICAÇÃO EM TETO, DUAS DEMÃOS, LIXAMENTO MANUAL. AF_04/2023</t>
  </si>
  <si>
    <t>88497</t>
  </si>
  <si>
    <t>EMASSAMENTO COM MASSA LÁTEX, APLICAÇÃO EM PAREDE, DUAS DEMÃOS, LIXAMENTO MANUAL. AF_04/2023</t>
  </si>
  <si>
    <t>95305</t>
  </si>
  <si>
    <t>TEXTURA ACRÍLICA, APLICAÇÃO MANUAL EM PAREDE, UMA DEMÃO. AF_04/2023</t>
  </si>
  <si>
    <t>95306</t>
  </si>
  <si>
    <t>TEXTURA ACRÍLICA, APLICAÇÃO MANUAL EM TETO, UMA DEMÃO. AF_04/2023</t>
  </si>
  <si>
    <t>95622</t>
  </si>
  <si>
    <t>95623</t>
  </si>
  <si>
    <t>95624</t>
  </si>
  <si>
    <t>21,07</t>
  </si>
  <si>
    <t>95625</t>
  </si>
  <si>
    <t>23,16</t>
  </si>
  <si>
    <t>95626</t>
  </si>
  <si>
    <t>96126</t>
  </si>
  <si>
    <t>96127</t>
  </si>
  <si>
    <t>96128</t>
  </si>
  <si>
    <t>96129</t>
  </si>
  <si>
    <t>96130</t>
  </si>
  <si>
    <t>20,65</t>
  </si>
  <si>
    <t>96131</t>
  </si>
  <si>
    <t>96132</t>
  </si>
  <si>
    <t>96133</t>
  </si>
  <si>
    <t>96134</t>
  </si>
  <si>
    <t>41,45</t>
  </si>
  <si>
    <t>96135</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</si>
  <si>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</si>
  <si>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</si>
  <si>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</si>
  <si>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</si>
  <si>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</si>
  <si>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</si>
  <si>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</si>
  <si>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</si>
  <si>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9,14</t>
  </si>
  <si>
    <t>102193</t>
  </si>
  <si>
    <t>102194</t>
  </si>
  <si>
    <t>102197</t>
  </si>
  <si>
    <t>102200</t>
  </si>
  <si>
    <t>102201</t>
  </si>
  <si>
    <t>102202</t>
  </si>
  <si>
    <t>102203</t>
  </si>
  <si>
    <t>102204</t>
  </si>
  <si>
    <t>102205</t>
  </si>
  <si>
    <t>102207</t>
  </si>
  <si>
    <t>102208</t>
  </si>
  <si>
    <t>102209</t>
  </si>
  <si>
    <t>102210</t>
  </si>
  <si>
    <t>7,73</t>
  </si>
  <si>
    <t>102213</t>
  </si>
  <si>
    <t>102214</t>
  </si>
  <si>
    <t>20,02</t>
  </si>
  <si>
    <t>102215</t>
  </si>
  <si>
    <t>102217</t>
  </si>
  <si>
    <t>102218</t>
  </si>
  <si>
    <t>102219</t>
  </si>
  <si>
    <t>102220</t>
  </si>
  <si>
    <t>102223</t>
  </si>
  <si>
    <t>102224</t>
  </si>
  <si>
    <t>30,03</t>
  </si>
  <si>
    <t>102225</t>
  </si>
  <si>
    <t>102227</t>
  </si>
  <si>
    <t>102228</t>
  </si>
  <si>
    <t>102229</t>
  </si>
  <si>
    <t>102230</t>
  </si>
  <si>
    <t>102233</t>
  </si>
  <si>
    <t>102234</t>
  </si>
  <si>
    <t>100716</t>
  </si>
  <si>
    <t>100717</t>
  </si>
  <si>
    <t>8,89</t>
  </si>
  <si>
    <t>100718</t>
  </si>
  <si>
    <t>100719</t>
  </si>
  <si>
    <t>100720</t>
  </si>
  <si>
    <t>100721</t>
  </si>
  <si>
    <t>100722</t>
  </si>
  <si>
    <t>100723</t>
  </si>
  <si>
    <t>100724</t>
  </si>
  <si>
    <t>100725</t>
  </si>
  <si>
    <t>100726</t>
  </si>
  <si>
    <t>100727</t>
  </si>
  <si>
    <t>100728</t>
  </si>
  <si>
    <t>100729</t>
  </si>
  <si>
    <t>100730</t>
  </si>
  <si>
    <t>100733</t>
  </si>
  <si>
    <t>100734</t>
  </si>
  <si>
    <t>100735</t>
  </si>
  <si>
    <t>100736</t>
  </si>
  <si>
    <t>100739</t>
  </si>
  <si>
    <t>11,79</t>
  </si>
  <si>
    <t>100740</t>
  </si>
  <si>
    <t>100741</t>
  </si>
  <si>
    <t>24,32</t>
  </si>
  <si>
    <t>100742</t>
  </si>
  <si>
    <t>100743</t>
  </si>
  <si>
    <t>11,51</t>
  </si>
  <si>
    <t>100744</t>
  </si>
  <si>
    <t>100745</t>
  </si>
  <si>
    <t>100746</t>
  </si>
  <si>
    <t>100747</t>
  </si>
  <si>
    <t>100748</t>
  </si>
  <si>
    <t>100749</t>
  </si>
  <si>
    <t>100750</t>
  </si>
  <si>
    <t>100751</t>
  </si>
  <si>
    <t>100752</t>
  </si>
  <si>
    <t>100753</t>
  </si>
  <si>
    <t>100754</t>
  </si>
  <si>
    <t>100757</t>
  </si>
  <si>
    <t>100758</t>
  </si>
  <si>
    <t>100759</t>
  </si>
  <si>
    <t>100760</t>
  </si>
  <si>
    <t>100761</t>
  </si>
  <si>
    <t>100762</t>
  </si>
  <si>
    <t>102488</t>
  </si>
  <si>
    <t>3,12</t>
  </si>
  <si>
    <t>102489</t>
  </si>
  <si>
    <t>102491</t>
  </si>
  <si>
    <t>102492</t>
  </si>
  <si>
    <t>23,13</t>
  </si>
  <si>
    <t>102494</t>
  </si>
  <si>
    <t>102496</t>
  </si>
  <si>
    <t>102497</t>
  </si>
  <si>
    <t>102498</t>
  </si>
  <si>
    <t>102499</t>
  </si>
  <si>
    <t>102500</t>
  </si>
  <si>
    <t>102501</t>
  </si>
  <si>
    <t>102504</t>
  </si>
  <si>
    <t>102505</t>
  </si>
  <si>
    <t>102506</t>
  </si>
  <si>
    <t>102507</t>
  </si>
  <si>
    <t>102508</t>
  </si>
  <si>
    <t>102509</t>
  </si>
  <si>
    <t>24,13</t>
  </si>
  <si>
    <t>102512</t>
  </si>
  <si>
    <t>102513</t>
  </si>
  <si>
    <t>41,26</t>
  </si>
  <si>
    <t>102520</t>
  </si>
  <si>
    <t>101749</t>
  </si>
  <si>
    <t>101750</t>
  </si>
  <si>
    <t>101729</t>
  </si>
  <si>
    <t>101746</t>
  </si>
  <si>
    <t>101751</t>
  </si>
  <si>
    <t>87246</t>
  </si>
  <si>
    <t>REVESTIMENTO CERÂMICO PARA PISO COM PLACAS TIPO ESMALTADA EXTRA DE DIMENSÕES 35X35 CM APLICADA EM AMBIENTES DE ÁREA MENOR QUE 5 M2. AF_02/2023_PE</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</si>
  <si>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</si>
  <si>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</si>
  <si>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</si>
  <si>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</si>
  <si>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87249</t>
  </si>
  <si>
    <t>REVESTIMENTO CERÂMICO PARA PISO COM PLACAS TIPO ESMALTADA EXTRA DE DIMENSÕES 45X45 CM APLICADA EM AMBIENTES DE ÁREA MENOR QUE 5 M2. AF_02/2023_PE</t>
  </si>
  <si>
    <t>87250</t>
  </si>
  <si>
    <t>REVESTIMENTO CERÂMICO PARA PISO COM PLACAS TIPO ESMALTADA EXTRA DE DIMENSÕES 45X45 CM APLICADA EM AMBIENTES DE ÁREA ENTRE 5 M2 E 10 M2. AF_02/2023_PE</t>
  </si>
  <si>
    <t>87251</t>
  </si>
  <si>
    <t>REVESTIMENTO CERÂMICO PARA PISO COM PLACAS TIPO ESMALTADA EXTRA DE DIMENSÕES 45X45 CM APLICADA EM AMBIENTES DE ÁREA MAIOR QUE 10 M2. AF_02/2023_PE</t>
  </si>
  <si>
    <t>87255</t>
  </si>
  <si>
    <t>REVESTIMENTO CERÂMICO PARA PISO COM PLACAS TIPO ESMALTADA EXTRA DE DIMENSÕES 60X60 CM APLICADA EM AMBIENTES DE ÁREA MENOR QUE 5 M2. AF_02/2023_PE</t>
  </si>
  <si>
    <t>87256</t>
  </si>
  <si>
    <t>REVESTIMENTO CERÂMICO PARA PISO COM PLACAS TIPO ESMALTADA EXTRA DE DIMENSÕES 60X60 CM APLICADA EM AMBIENTES DE ÁREA ENTRE 5 M2 E 10 M2. AF_02/2023_PE</t>
  </si>
  <si>
    <t>87257</t>
  </si>
  <si>
    <t>REVESTIMENTO CERÂMICO PARA PISO COM PLACAS TIPO ESMALTADA EXTRA DE DIMENSÕES 60X60 CM APLICADA EM AMBIENTES DE ÁREA MAIOR QUE 10 M2. AF_02/2023_PE</t>
  </si>
  <si>
    <t>87258</t>
  </si>
  <si>
    <t>REVESTIMENTO CERÂMICO PARA PISO COM PLACAS TIPO PORCELANATO DE DIMENSÕES 45X45 CM APLICADA EM AMBIENTES DE ÁREA MENOR QUE 5 M². AF_02/2023_PE</t>
  </si>
  <si>
    <t>87259</t>
  </si>
  <si>
    <t>REVESTIMENTO CERÂMICO PARA PISO COM PLACAS TIPO PORCELANATO DE DIMENSÕES 45X45 CM APLICADA EM AMBIENTES DE ÁREA ENTRE 5 M² E 10 M². AF_02/2023_PE</t>
  </si>
  <si>
    <t>131,93</t>
  </si>
  <si>
    <t>87260</t>
  </si>
  <si>
    <t>REVESTIMENTO CERÂMICO PARA PISO COM PLACAS TIPO PORCELANATO DE DIMENSÕES 45X45 CM APLICADA EM AMBIENTES DE ÁREA MAIOR QUE 10 M². AF_02/2023_PE</t>
  </si>
  <si>
    <t>87261</t>
  </si>
  <si>
    <t>REVESTIMENTO CERÂMICO PARA PISO COM PLACAS TIPO PORCELANATO DE DIMENSÕES 60X60 CM APLICADA EM AMBIENTES DE ÁREA MENOR QUE 5 M². AF_02/2023_PE</t>
  </si>
  <si>
    <t>87262</t>
  </si>
  <si>
    <t>REVESTIMENTO CERÂMICO PARA PISO COM PLACAS TIPO PORCELANATO DE DIMENSÕES 60X60 CM APLICADA EM AMBIENTES DE ÁREA ENTRE 5 M² E 10 M². AF_02/2023_PE</t>
  </si>
  <si>
    <t>87263</t>
  </si>
  <si>
    <t>REVESTIMENTO CERÂMICO PARA PISO COM PLACAS TIPO PORCELANATO DE DIMENSÕES 60X60 CM APLICADA EM AMBIENTES DE ÁREA MAIOR QUE 10 M². AF_02/2023_PE</t>
  </si>
  <si>
    <t>93389</t>
  </si>
  <si>
    <t>REVESTIMENTO CERÂMICO PARA PISO COM PLACAS TIPO ESMALTADA PADRÃO POPULAR DE DIMENSÕES 35X35 CM APLICADA EM AMBIENTES DE ÁREA MENOR QUE 5 M2. AF_02/2023_PE</t>
  </si>
  <si>
    <t>93390</t>
  </si>
  <si>
    <t>REVESTIMENTO CERÂMICO PARA PISO COM PLACAS TIPO ESMALTADA PADRÃO POPULAR DE DIMENSÕES 35X35 CM APLICADA EM AMBIENTES DE ÁREA ENTRE 5 M2 E 10 M2. AF_02/2023_PE</t>
  </si>
  <si>
    <t>93391</t>
  </si>
  <si>
    <t>REVESTIMENTO CERÂMICO PARA PISO COM PLACAS TIPO ESMALTADA PADRÃO POPULAR DE DIMENSÕES 35X35 CM APLICADA EM AMBIENTES DE ÁREA MAIOR QUE 10 M2. AF_02/2023_PE</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</si>
  <si>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</si>
  <si>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</si>
  <si>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</si>
  <si>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</si>
  <si>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104595</t>
  </si>
  <si>
    <t>REVESTIMENTO CERÂMICO PARA PISO COM PLACAS TIPO ESMALTADA EXTRA DE DIMENSÕES 80X80 CM APLICADA EM AMBIENTES DE ÁREA MAIOR QUE 10 M². AF_02/2023_PE</t>
  </si>
  <si>
    <t>104596</t>
  </si>
  <si>
    <t>REVESTIMENTO CERÂMICO PARA PISO COM PLACAS TIPO PORCELANATO DE DIMENSÕES 80X80 CM APLICADA EM AMBIENTES DE ÁREA MENOR QUE 5 M². AF_02/2023_PE</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</si>
  <si>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</si>
  <si>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</si>
  <si>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</si>
  <si>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</si>
  <si>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104599</t>
  </si>
  <si>
    <t>REVESTIMENTO CERÂMICO PARA PISO COM PLACAS TIPO ESMALTADA EXTRA DE DIMENSÕES 35X35 CM APLICADA EM DIAGONAL EM AMBIENTES DE ÁREA MENOR QUE 5 M². AF_02/2023_PE</t>
  </si>
  <si>
    <t>104600</t>
  </si>
  <si>
    <t>REVESTIMENTO CERÂMICO PARA PISO COM PLACAS TIPO ESMALTADA PADRÃO POPULAR DE DIMENSÕES 35X35 CM APLICADA EM DIAGONAL EM AMBIENTES DE ÁREA MENOR QUE 5 M². AF_02/2023_PE</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</si>
  <si>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</si>
  <si>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</si>
  <si>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</si>
  <si>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</si>
  <si>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</si>
  <si>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</si>
  <si>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104604</t>
  </si>
  <si>
    <t>REVESTIMENTO CERÂMICO PARA PISO COM PLACAS TIPO ESMALTADA PADRÃO POPULAR DE DIMENSÕES 35X35 CM APLICADA EM DIAGONAL EM AMBIENTES DE ÁREA MAIOR QUE 10 M². AF_02/2023_PE</t>
  </si>
  <si>
    <t>104605</t>
  </si>
  <si>
    <t>REVESTIMENTO CERÂMICO PARA PISO COM PLACAS TIPO ESMALTADA EXTRA DE DIMENSÕES 45X45 CM APLICADA EM DIAGONAL EM AMBIENTES DE ÁREA MENOR QUE 5 M². AF_02/2023_PE</t>
  </si>
  <si>
    <t>104606</t>
  </si>
  <si>
    <t>REVESTIMENTO CERÂMICO PARA PISO COM PLACAS TIPO ESMALTADA EXTRA DE DIMENSÕES 45X45 CM APLICADA EM DIAGONAL EM AMBIENTES DE ÁREA ENTRE 5 M² E 10 M². AF_02/2023_PE</t>
  </si>
  <si>
    <t>104607</t>
  </si>
  <si>
    <t>REVESTIMENTO CERÂMICO PARA PISO COM PLACAS TIPO ESMALTADA EXTRA DE DIMENSÕES 45X45 CM APLICADA EM DIAGONAL EM AMBIENTES DE ÁREA MAIOR QUE 10 M². AF_02/2023_PE</t>
  </si>
  <si>
    <t>104608</t>
  </si>
  <si>
    <t>REVESTIMENTO CERÂMICO PARA PISO COM PLACAS TIPO PORCELANATO DE DIMENSÕES 45X45 CM APLICADA EM DIAGONAL EM AMBIENTES DE ÁREA MENOR QUE 5 M². AF_02/2023_PE</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</si>
  <si>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</si>
  <si>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</si>
  <si>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</si>
  <si>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</si>
  <si>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98671</t>
  </si>
  <si>
    <t>98672</t>
  </si>
  <si>
    <t>98678</t>
  </si>
  <si>
    <t>98679</t>
  </si>
  <si>
    <t>98680</t>
  </si>
  <si>
    <t>98681</t>
  </si>
  <si>
    <t>33,02</t>
  </si>
  <si>
    <t>98682</t>
  </si>
  <si>
    <t>98685</t>
  </si>
  <si>
    <t>98686</t>
  </si>
  <si>
    <t>98688</t>
  </si>
  <si>
    <t>98689</t>
  </si>
  <si>
    <t>101090</t>
  </si>
  <si>
    <t>101091</t>
  </si>
  <si>
    <t>101725</t>
  </si>
  <si>
    <t>101726</t>
  </si>
  <si>
    <t>101731</t>
  </si>
  <si>
    <t>101732</t>
  </si>
  <si>
    <t>83,47</t>
  </si>
  <si>
    <t>101094</t>
  </si>
  <si>
    <t>101727</t>
  </si>
  <si>
    <t>101733</t>
  </si>
  <si>
    <t>101734</t>
  </si>
  <si>
    <t>101735</t>
  </si>
  <si>
    <t>101736</t>
  </si>
  <si>
    <t>101737</t>
  </si>
  <si>
    <t>101748</t>
  </si>
  <si>
    <t>104162</t>
  </si>
  <si>
    <t>101092</t>
  </si>
  <si>
    <t>101093</t>
  </si>
  <si>
    <t>98695</t>
  </si>
  <si>
    <t>74,51</t>
  </si>
  <si>
    <t>98697</t>
  </si>
  <si>
    <t>101738</t>
  </si>
  <si>
    <t>31,82</t>
  </si>
  <si>
    <t>101739</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</si>
  <si>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</si>
  <si>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</si>
  <si>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</si>
  <si>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</si>
  <si>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</si>
  <si>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</si>
  <si>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96467</t>
  </si>
  <si>
    <t>RODAPÉ CERÂMICO DE 7CM DE ALTURA COM PLACAS TIPO ESMALTADA COMERCIAL DE DIMENSÕES 35X35CM (PADRAO POPULAR). AF_02/2023</t>
  </si>
  <si>
    <t>101740</t>
  </si>
  <si>
    <t>101741</t>
  </si>
  <si>
    <t>94990</t>
  </si>
  <si>
    <t>94991</t>
  </si>
  <si>
    <t>EXECUÇÃO DE PASSEIO (CALÇADA) OU PISO DE CONCRETO COM CONCRETO MOLDADO IN LOCO, USINADO C20, ACABAMENTO CONVENCIONAL, NÃO ARMADO. AF_08/2022</t>
  </si>
  <si>
    <t>94992</t>
  </si>
  <si>
    <t>94993</t>
  </si>
  <si>
    <t>94994</t>
  </si>
  <si>
    <t>94995</t>
  </si>
  <si>
    <t>101747</t>
  </si>
  <si>
    <t>104626</t>
  </si>
  <si>
    <t>EXECUÇÃO DE PASSEIO (CALÇADA) OU PISO DE CONCRETO COM CONCRETO MOLDADO IN LOCO, USINADO C25, ACABAMENTO CONVENCIONAL, NÃO ARMADO. AF_03/2023</t>
  </si>
  <si>
    <t>104658</t>
  </si>
  <si>
    <t>87620</t>
  </si>
  <si>
    <t>87622</t>
  </si>
  <si>
    <t>87623</t>
  </si>
  <si>
    <t>87624</t>
  </si>
  <si>
    <t>87630</t>
  </si>
  <si>
    <t>87632</t>
  </si>
  <si>
    <t>87633</t>
  </si>
  <si>
    <t>87634</t>
  </si>
  <si>
    <t>87640</t>
  </si>
  <si>
    <t>87642</t>
  </si>
  <si>
    <t>87643</t>
  </si>
  <si>
    <t>87644</t>
  </si>
  <si>
    <t>87680</t>
  </si>
  <si>
    <t>87682</t>
  </si>
  <si>
    <t>87683</t>
  </si>
  <si>
    <t>87684</t>
  </si>
  <si>
    <t>87690</t>
  </si>
  <si>
    <t>87692</t>
  </si>
  <si>
    <t>87693</t>
  </si>
  <si>
    <t>87694</t>
  </si>
  <si>
    <t>87700</t>
  </si>
  <si>
    <t>87702</t>
  </si>
  <si>
    <t>87703</t>
  </si>
  <si>
    <t>87704</t>
  </si>
  <si>
    <t>87735</t>
  </si>
  <si>
    <t>87737</t>
  </si>
  <si>
    <t>41,82</t>
  </si>
  <si>
    <t>87738</t>
  </si>
  <si>
    <t>87739</t>
  </si>
  <si>
    <t>87745</t>
  </si>
  <si>
    <t>48,29</t>
  </si>
  <si>
    <t>87747</t>
  </si>
  <si>
    <t>87748</t>
  </si>
  <si>
    <t>87749</t>
  </si>
  <si>
    <t>87755</t>
  </si>
  <si>
    <t>87757</t>
  </si>
  <si>
    <t>87758</t>
  </si>
  <si>
    <t>87759</t>
  </si>
  <si>
    <t>87765</t>
  </si>
  <si>
    <t>87767</t>
  </si>
  <si>
    <t>87768</t>
  </si>
  <si>
    <t>87769</t>
  </si>
  <si>
    <t>88470</t>
  </si>
  <si>
    <t>88471</t>
  </si>
  <si>
    <t>88472</t>
  </si>
  <si>
    <t>88476</t>
  </si>
  <si>
    <t>88477</t>
  </si>
  <si>
    <t>88478</t>
  </si>
  <si>
    <t>39,35</t>
  </si>
  <si>
    <t>90930</t>
  </si>
  <si>
    <t>90932</t>
  </si>
  <si>
    <t>90933</t>
  </si>
  <si>
    <t>90934</t>
  </si>
  <si>
    <t>90940</t>
  </si>
  <si>
    <t>90942</t>
  </si>
  <si>
    <t>90943</t>
  </si>
  <si>
    <t>90944</t>
  </si>
  <si>
    <t>90950</t>
  </si>
  <si>
    <t>90952</t>
  </si>
  <si>
    <t>90953</t>
  </si>
  <si>
    <t>90954</t>
  </si>
  <si>
    <t>41,23</t>
  </si>
  <si>
    <t>102803</t>
  </si>
  <si>
    <t>101742</t>
  </si>
  <si>
    <t>87878</t>
  </si>
  <si>
    <t>87879</t>
  </si>
  <si>
    <t>87881</t>
  </si>
  <si>
    <t>87882</t>
  </si>
  <si>
    <t>87884</t>
  </si>
  <si>
    <t>87885</t>
  </si>
  <si>
    <t>7,72</t>
  </si>
  <si>
    <t>87886</t>
  </si>
  <si>
    <t>13,92</t>
  </si>
  <si>
    <t>87887</t>
  </si>
  <si>
    <t>87888</t>
  </si>
  <si>
    <t>87889</t>
  </si>
  <si>
    <t>87891</t>
  </si>
  <si>
    <t>87892</t>
  </si>
  <si>
    <t>87893</t>
  </si>
  <si>
    <t>87894</t>
  </si>
  <si>
    <t>87896</t>
  </si>
  <si>
    <t>87897</t>
  </si>
  <si>
    <t>87899</t>
  </si>
  <si>
    <t>87900</t>
  </si>
  <si>
    <t>87902</t>
  </si>
  <si>
    <t>87903</t>
  </si>
  <si>
    <t>87904</t>
  </si>
  <si>
    <t>87905</t>
  </si>
  <si>
    <t>7,19</t>
  </si>
  <si>
    <t>87907</t>
  </si>
  <si>
    <t>5,99</t>
  </si>
  <si>
    <t>87908</t>
  </si>
  <si>
    <t>87910</t>
  </si>
  <si>
    <t>87911</t>
  </si>
  <si>
    <t>104410</t>
  </si>
  <si>
    <t>104411</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</si>
  <si>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</si>
  <si>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</si>
  <si>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</si>
  <si>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</si>
  <si>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23,02</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</si>
  <si>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</si>
  <si>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</si>
  <si>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</si>
  <si>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</si>
  <si>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87415</t>
  </si>
  <si>
    <t>APLICAÇÃO MANUAL DE GESSO DESEMPENADO (SEM TALISCAS) EM TETO DE AMBIENTES DE ÁREA ENTRE 5M² E 10M², ESPESSURA DE 1,0CM. AF_03/2023</t>
  </si>
  <si>
    <t>87416</t>
  </si>
  <si>
    <t>APLICAÇÃO MANUAL DE GESSO DESEMPENADO (SEM TALISCAS) EM TETO DE AMBIENTES DE ÁREA MENOR QUE 5M², ESPESSURA DE 1,0CM. AF_03/2023</t>
  </si>
  <si>
    <t>87418</t>
  </si>
  <si>
    <t>APLICAÇÃO MANUAL DE GESSO DESEMPENADO (SEM TALISCAS) EM PAREDES, ESPESSURA DE 0,5CM. AF_03/2023</t>
  </si>
  <si>
    <t>87421</t>
  </si>
  <si>
    <t>APLICAÇÃO MANUAL DE GESSO DESEMPENADO (SEM TALISCAS) EM PAREDES, ESPESSURA DE 1,0CM. AF_03/2023</t>
  </si>
  <si>
    <t>87424</t>
  </si>
  <si>
    <t>APLICAÇÃO MANUAL DE GESSO SARRAFEADO (COM TALISCAS) EM PAREDES, ESPESSURA DE 1,0CM. AF_03/2023</t>
  </si>
  <si>
    <t>36,02</t>
  </si>
  <si>
    <t>87427</t>
  </si>
  <si>
    <t>APLICAÇÃO MANUAL DE GESSO SARRAFEADO (COM TALISCAS) EM PAREDES, ESPESSURA DE 1,5CM. AF_03/2023</t>
  </si>
  <si>
    <t>42,86</t>
  </si>
  <si>
    <t>87430</t>
  </si>
  <si>
    <t>APLICAÇÃO DE GESSO PROJETADO COM EQUIPAMENTO DE PROJEÇÃO EM PAREDES, DESEMPENADO (SEM TALISCAS), ESPESSURA DE 0,5CM. AF_03/2023</t>
  </si>
  <si>
    <t>18,14</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</si>
  <si>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</si>
  <si>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</si>
  <si>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</si>
  <si>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</si>
  <si>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87439</t>
  </si>
  <si>
    <t>APLICAÇÃO DE GESSO PROJETADO COM EQUIPAMENTO DE PROJEÇÃO EM PAREDES, SARRAFEADO (COM TALISCAS), ESPESSURA DE 1,5CM. AF_03/2023</t>
  </si>
  <si>
    <t>87527</t>
  </si>
  <si>
    <t>87528</t>
  </si>
  <si>
    <t>87529</t>
  </si>
  <si>
    <t>87530</t>
  </si>
  <si>
    <t>87531</t>
  </si>
  <si>
    <t>87532</t>
  </si>
  <si>
    <t>87535</t>
  </si>
  <si>
    <t>87536</t>
  </si>
  <si>
    <t>87539</t>
  </si>
  <si>
    <t>65,47</t>
  </si>
  <si>
    <t>87543</t>
  </si>
  <si>
    <t>87545</t>
  </si>
  <si>
    <t>87546</t>
  </si>
  <si>
    <t>87547</t>
  </si>
  <si>
    <t>87548</t>
  </si>
  <si>
    <t>24,29</t>
  </si>
  <si>
    <t>87549</t>
  </si>
  <si>
    <t>87550</t>
  </si>
  <si>
    <t>87553</t>
  </si>
  <si>
    <t>87554</t>
  </si>
  <si>
    <t>87557</t>
  </si>
  <si>
    <t>87561</t>
  </si>
  <si>
    <t>87775</t>
  </si>
  <si>
    <t>48,88</t>
  </si>
  <si>
    <t>87777</t>
  </si>
  <si>
    <t>87778</t>
  </si>
  <si>
    <t>87779</t>
  </si>
  <si>
    <t>87781</t>
  </si>
  <si>
    <t>65,90</t>
  </si>
  <si>
    <t>87783</t>
  </si>
  <si>
    <t>87784</t>
  </si>
  <si>
    <t>87786</t>
  </si>
  <si>
    <t>87787</t>
  </si>
  <si>
    <t>87788</t>
  </si>
  <si>
    <t>81,01</t>
  </si>
  <si>
    <t>87791</t>
  </si>
  <si>
    <t>87792</t>
  </si>
  <si>
    <t>36,68</t>
  </si>
  <si>
    <t>87794</t>
  </si>
  <si>
    <t>87795</t>
  </si>
  <si>
    <t>61,59</t>
  </si>
  <si>
    <t>87797</t>
  </si>
  <si>
    <t>87799</t>
  </si>
  <si>
    <t>87800</t>
  </si>
  <si>
    <t>87801</t>
  </si>
  <si>
    <t>87803</t>
  </si>
  <si>
    <t>87804</t>
  </si>
  <si>
    <t>87805</t>
  </si>
  <si>
    <t>87807</t>
  </si>
  <si>
    <t>64,96</t>
  </si>
  <si>
    <t>87808</t>
  </si>
  <si>
    <t>87809</t>
  </si>
  <si>
    <t>87811</t>
  </si>
  <si>
    <t>87812</t>
  </si>
  <si>
    <t>87813</t>
  </si>
  <si>
    <t>87815</t>
  </si>
  <si>
    <t>87816</t>
  </si>
  <si>
    <t>87817</t>
  </si>
  <si>
    <t>87819</t>
  </si>
  <si>
    <t>87820</t>
  </si>
  <si>
    <t>87821</t>
  </si>
  <si>
    <t>87823</t>
  </si>
  <si>
    <t>EMBOÇO OU MASSA ÚNICA EM ARGAMASSA TRAÇO 1:2:8, PREPARO MANUAL, APLICADA MANUALMENTE EM SUPERFÍCIES EXTERNAS DA SACADA, ESPESSURA MAIOR OU IGUAL A 50 MM, SEM USO DE TELA METÁLICA DE REFORÇO CONTRA FISSURAÇÃO. AF_08/2022</t>
  </si>
  <si>
    <t>87824</t>
  </si>
  <si>
    <t>87825</t>
  </si>
  <si>
    <t>87827</t>
  </si>
  <si>
    <t>87828</t>
  </si>
  <si>
    <t>87829</t>
  </si>
  <si>
    <t>87831</t>
  </si>
  <si>
    <t>81,06</t>
  </si>
  <si>
    <t>87832</t>
  </si>
  <si>
    <t>116,53</t>
  </si>
  <si>
    <t>87838</t>
  </si>
  <si>
    <t>87839</t>
  </si>
  <si>
    <t>87840</t>
  </si>
  <si>
    <t>87841</t>
  </si>
  <si>
    <t>109,46</t>
  </si>
  <si>
    <t>87850</t>
  </si>
  <si>
    <t>87851</t>
  </si>
  <si>
    <t>87852</t>
  </si>
  <si>
    <t>87853</t>
  </si>
  <si>
    <t>90406</t>
  </si>
  <si>
    <t>45,53</t>
  </si>
  <si>
    <t>90408</t>
  </si>
  <si>
    <t>104203</t>
  </si>
  <si>
    <t>104204</t>
  </si>
  <si>
    <t>104205</t>
  </si>
  <si>
    <t>104206</t>
  </si>
  <si>
    <t>104207</t>
  </si>
  <si>
    <t>104208</t>
  </si>
  <si>
    <t>104209</t>
  </si>
  <si>
    <t>104210</t>
  </si>
  <si>
    <t>104211</t>
  </si>
  <si>
    <t>104212</t>
  </si>
  <si>
    <t>104213</t>
  </si>
  <si>
    <t>104214</t>
  </si>
  <si>
    <t>104215</t>
  </si>
  <si>
    <t>104216</t>
  </si>
  <si>
    <t>104217</t>
  </si>
  <si>
    <t>104218</t>
  </si>
  <si>
    <t>104219</t>
  </si>
  <si>
    <t>104220</t>
  </si>
  <si>
    <t>49,65</t>
  </si>
  <si>
    <t>104221</t>
  </si>
  <si>
    <t>104222</t>
  </si>
  <si>
    <t>61,68</t>
  </si>
  <si>
    <t>104223</t>
  </si>
  <si>
    <t>104224</t>
  </si>
  <si>
    <t>104225</t>
  </si>
  <si>
    <t>104226</t>
  </si>
  <si>
    <t>104227</t>
  </si>
  <si>
    <t>104228</t>
  </si>
  <si>
    <t>104229</t>
  </si>
  <si>
    <t>104230</t>
  </si>
  <si>
    <t>104231</t>
  </si>
  <si>
    <t>104232</t>
  </si>
  <si>
    <t>104233</t>
  </si>
  <si>
    <t>104234</t>
  </si>
  <si>
    <t>104235</t>
  </si>
  <si>
    <t>104236</t>
  </si>
  <si>
    <t>104237</t>
  </si>
  <si>
    <t>104238</t>
  </si>
  <si>
    <t>104239</t>
  </si>
  <si>
    <t>104240</t>
  </si>
  <si>
    <t>104241</t>
  </si>
  <si>
    <t>104242</t>
  </si>
  <si>
    <t>56,61</t>
  </si>
  <si>
    <t>104243</t>
  </si>
  <si>
    <t>104244</t>
  </si>
  <si>
    <t>104245</t>
  </si>
  <si>
    <t>57,92</t>
  </si>
  <si>
    <t>104246</t>
  </si>
  <si>
    <t>104247</t>
  </si>
  <si>
    <t>102,38</t>
  </si>
  <si>
    <t>104248</t>
  </si>
  <si>
    <t>104249</t>
  </si>
  <si>
    <t>104250</t>
  </si>
  <si>
    <t>63,93</t>
  </si>
  <si>
    <t>104251</t>
  </si>
  <si>
    <t>104252</t>
  </si>
  <si>
    <t>104253</t>
  </si>
  <si>
    <t>104254</t>
  </si>
  <si>
    <t>104255</t>
  </si>
  <si>
    <t>104256</t>
  </si>
  <si>
    <t>104257</t>
  </si>
  <si>
    <t>104258</t>
  </si>
  <si>
    <t>104259</t>
  </si>
  <si>
    <t>104260</t>
  </si>
  <si>
    <t>88,15</t>
  </si>
  <si>
    <t>104261</t>
  </si>
  <si>
    <t>104262</t>
  </si>
  <si>
    <t>104263</t>
  </si>
  <si>
    <t>104264</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</si>
  <si>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</si>
  <si>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</si>
  <si>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</si>
  <si>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</si>
  <si>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27,49</t>
  </si>
  <si>
    <t>104629</t>
  </si>
  <si>
    <t>APLICAÇÃO MANUAL DE GESSO DESEMPENADO (SEM TALISCAS) EM TETO DE AMBIENTES COM PAREDES EM PÉ DIREITO DUPLO E ÁREA MENOR QUE 5M², ESPESSURA DE 0,5CM. AF_03/2023</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</si>
  <si>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</si>
  <si>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</si>
  <si>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</si>
  <si>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</si>
  <si>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</si>
  <si>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</si>
  <si>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</si>
  <si>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</si>
  <si>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24,38</t>
  </si>
  <si>
    <t>104634</t>
  </si>
  <si>
    <t>APLICAÇÃO MANUAL DE GESSO DESEMPENADO (SEM TALISCAS) EM PAREDES COM PÉ DIREITO DUPLO, ESPESSURA DE 1,0CM. AF_03/2023</t>
  </si>
  <si>
    <t>36,31</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</si>
  <si>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</si>
  <si>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</si>
  <si>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</si>
  <si>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</si>
  <si>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57,80</t>
  </si>
  <si>
    <t>87244</t>
  </si>
  <si>
    <t>REVESTIMENTO CERÂMICO PARA PAREDES EXTERNAS EM PASTILHAS DE PORCELANA 5 X 5 CM (PLACAS DE 30 X 30 CM), ALINHADAS A PRUMO. AF_02/2023</t>
  </si>
  <si>
    <t>87245</t>
  </si>
  <si>
    <t>REVESTIMENTO CERÂMICO PARA PAREDES EXTERNAS EM PASTILHAS DE PORCELANA 5 X 5 CM (PLACAS DE 30 X 30 CM), ALINHADAS A PRUMO, APLICADO EM SUPERFÍCIES INTERNAS DE SACADA. AF_02/2023</t>
  </si>
  <si>
    <t>87265</t>
  </si>
  <si>
    <t>REVESTIMENTO CERÂMICO PARA PAREDES INTERNAS COM PLACAS TIPO ESMALTADA EXTRA DE DIMENSÕES 20X20 CM APLICADAS NA ALTURA INTEIRA DAS PAREDES.  AF_02/2023_PE</t>
  </si>
  <si>
    <t>87267</t>
  </si>
  <si>
    <t>REVESTIMENTO CERÂMICO PARA PAREDES INTERNAS COM PLACAS TIPO ESMALTADA EXTRA DE DIMENSÕES 20X20 CM APLICADAS A MEIA ALTURA DAS PAREDES. AF_02/2023_PE</t>
  </si>
  <si>
    <t>87269</t>
  </si>
  <si>
    <t>REVESTIMENTO CERÂMICO PARA PAREDES INTERNAS COM PLACAS TIPO ESMALTADA EXTRA DE DIMENSÕES 25X35 CM APLICADAS NA ALTURA INTEIRA DAS PAREDES. AF_02/2023_PE</t>
  </si>
  <si>
    <t>87271</t>
  </si>
  <si>
    <t>REVESTIMENTO CERÂMICO PARA PAREDES INTERNAS COM PLACAS TIPO ESMALTADA EXTRA DE DIMENSÕES 25X35 CM APLICADAS A MEIA ALTURA DAS PAREDES. AF_02/2023_PE</t>
  </si>
  <si>
    <t>87273</t>
  </si>
  <si>
    <t>REVESTIMENTO CERÂMICO PARA PAREDES INTERNAS COM PLACAS TIPO ESMALTADA EXTRA  DE DIMENSÕES 33X45 CM APLICADAS NA ALTURA INTEIRA DAS PAREDES. AF_02/2023_PE</t>
  </si>
  <si>
    <t>87275</t>
  </si>
  <si>
    <t>REVESTIMENTO CERÂMICO PARA PAREDES INTERNAS COM PLACAS TIPO ESMALTADA EXTRA DE DIMENSÕES 33X45 CM APLICADAS A MEIA ALTURA DAS PAREDES. AF_02/2023_PE</t>
  </si>
  <si>
    <t>68,30</t>
  </si>
  <si>
    <t>88788</t>
  </si>
  <si>
    <t>REVESTIMENTO CERÂMICO PARA PAREDES EXTERNAS EM PASTILHAS DE PORCELANA 2,5 X 2,5 CM (PLACAS DE 30 X 30 CM), ALINHADAS A PRUMO. AF_02/2023</t>
  </si>
  <si>
    <t>88789</t>
  </si>
  <si>
    <t>REVESTIMENTO CERÂMICO PARA PAREDES EXTERNAS EM PASTILHAS DE PORCELANA 2,5 X 2,5 CM (PLACAS DE 30 X 30 CM), ALINHADAS A PRUMO, APLICADO EM SUPERFÍCIES INTERNAS DE SACADA. AF_02/2023</t>
  </si>
  <si>
    <t>56,90</t>
  </si>
  <si>
    <t>93393</t>
  </si>
  <si>
    <t>REVESTIMENTO CERÂMICO PARA PAREDES INTERNAS COM PLACAS TIPO ESMALTADA PADRÃO POPULAR DE DIMENSÕES 20X20 CM, ARGAMASSA TIPO AC I, APLICADAS NA ALTURA INTEIRA DAS PAREDES. AF_02/2023_PE</t>
  </si>
  <si>
    <t>93395</t>
  </si>
  <si>
    <t>REVESTIMENTO CERÂMICO PARA PAREDES INTERNAS COM PLACAS TIPO ESMALTADA PADRÃO POPULAR DE DIMENSÕES 20X20 CM, ARGAMASSA TIPO AC I, APLICADAS A MEIA ALTURA DAS PAREDES. AF_02/2023_PE</t>
  </si>
  <si>
    <t>99195</t>
  </si>
  <si>
    <t>REVESTIMENTO CERÂMICO PARA PAREDES INTERNAS COM PLACAS TIPO ESMALTADA PADRÃO POPULAR DE DIMENSÕES 20X20 CM, ARGAMASSA TIPO AC III, APLICADAS NA ALTURA INTEIRA DAS PAREDES.  AF_02/2023_PE</t>
  </si>
  <si>
    <t>99198</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</si>
  <si>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</si>
  <si>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</si>
  <si>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</si>
  <si>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</si>
  <si>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</si>
  <si>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</si>
  <si>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</si>
  <si>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</si>
  <si>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</si>
  <si>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</si>
  <si>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</si>
  <si>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</si>
  <si>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</si>
  <si>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</si>
  <si>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</si>
  <si>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</si>
  <si>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</si>
  <si>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</si>
  <si>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RODAPÉ CERÂMICO DE 7CM DE ALTURA COM PLACAS TIPO ESMALTADA EXTRA DE DIMENSÕES 80X80CM. AF_02/2023</t>
  </si>
  <si>
    <t>101965</t>
  </si>
  <si>
    <t>101966</t>
  </si>
  <si>
    <t>101979</t>
  </si>
  <si>
    <t>41,12</t>
  </si>
  <si>
    <t>96112</t>
  </si>
  <si>
    <t>FORRO EM MADEIRA PINUS, PARA AMBIENTES RESIDENCIAIS, INCLUSIVE ESTRUTURA UNIDIRECIONAL DE FIXAÇÃO. AF_08/2023</t>
  </si>
  <si>
    <t>96122</t>
  </si>
  <si>
    <t>ACABAMENTOS PARA FORRO (RODA-FORRO EM MADEIRA PINUS). AF_08/2023</t>
  </si>
  <si>
    <t>104756</t>
  </si>
  <si>
    <t>FORRO EM MADEIRA PINUS, PARA AMBIENTES RESIDENCIAIS E COMERCIAIS, INCLUSIVE ESTRUTURA BIDIRECIONAL DE FIXAÇÃO. AF_08/2023</t>
  </si>
  <si>
    <t>96109</t>
  </si>
  <si>
    <t>FORRO EM PLACAS DE GESSO, PARA AMBIENTES RESIDENCIAIS. AF_08/2023_PS</t>
  </si>
  <si>
    <t>96110</t>
  </si>
  <si>
    <t>FORRO EM DRYWALL PARA AMBIENTES RESIDENCIAIS, INCLUSIVE ESTRUTURA UNIDIRECIONAL DE FIXAÇÃO. AF_08/2023_PS</t>
  </si>
  <si>
    <t>96113</t>
  </si>
  <si>
    <t>FORRO EM PLACAS DE GESSO, PARA AMBIENTES COMERCIAIS. AF_08/2023_PS</t>
  </si>
  <si>
    <t>96114</t>
  </si>
  <si>
    <t>FORRO EM DRYWALL, PARA AMBIENTES COMERCIAIS, INCLUSIVE ESTRUTURA BIRECIONAL DE FIXAÇÃO. AF_08/2023_PS</t>
  </si>
  <si>
    <t>96120</t>
  </si>
  <si>
    <t>ACABAMENTOS PARA FORRO (MOLDURA DE GESSO). AF_08/2023</t>
  </si>
  <si>
    <t>96123</t>
  </si>
  <si>
    <t>ACABAMENTOS PARA FORRO (MOLDURA EM DRYWALL, COM LARGURA DE 15 CM). AF_08/2023_PS</t>
  </si>
  <si>
    <t>99054</t>
  </si>
  <si>
    <t>ACABAMENTOS PARA FORRO (SANCA DE GESSO, MONTADA NA OBRA). AF_08/2023_PS</t>
  </si>
  <si>
    <t>96111</t>
  </si>
  <si>
    <t>FORRO EM RÉGUAS DE PVC, FRISADO, PARA AMBIENTES RESIDENCIAIS, INCLUSIVE ESTRUTURA UNIDIRECIONAL DE FIXAÇÃO. AF_08/2023_PS</t>
  </si>
  <si>
    <t>96116</t>
  </si>
  <si>
    <t>FORRO EM RÉGUAS DE PVC, FRISADO, PARA AMBIENTES COMERCIAIS, INCLUSIVE ESTRUTURA BIDIRECIONAL DE FIXAÇÃO. AF_08/2023_PS</t>
  </si>
  <si>
    <t>96121</t>
  </si>
  <si>
    <t>ACABAMENTOS PARA FORRO (RODA-FORRO EM PERFIL METÁLICO E PLÁSTICO). AF_08/2023</t>
  </si>
  <si>
    <t>12,73</t>
  </si>
  <si>
    <t>96485</t>
  </si>
  <si>
    <t>FORRO EM RÉGUAS DE PVC, LISO, PARA AMBIENTES RESIDENCIAIS, INCLUSIVE ESTRUTURA UNIDIRECIONAL DE FIXAÇÃO. AF_08/2023_PS</t>
  </si>
  <si>
    <t>96486</t>
  </si>
  <si>
    <t>FORRO EM RÉGUAS DE PVC, LISO, PARA AMBIENTES COMERCIAIS, INCLUSIVE ESTRUTURA BIDIRECIONAL DE FIXAÇÃO. AF_08/2023_PS</t>
  </si>
  <si>
    <t>91515</t>
  </si>
  <si>
    <t>91519</t>
  </si>
  <si>
    <t>91520</t>
  </si>
  <si>
    <t>91522</t>
  </si>
  <si>
    <t>2,83</t>
  </si>
  <si>
    <t>91525</t>
  </si>
  <si>
    <t>104412</t>
  </si>
  <si>
    <t>104413</t>
  </si>
  <si>
    <t>104414</t>
  </si>
  <si>
    <t>104415</t>
  </si>
  <si>
    <t>104416</t>
  </si>
  <si>
    <t>104417</t>
  </si>
  <si>
    <t>104418</t>
  </si>
  <si>
    <t>104419</t>
  </si>
  <si>
    <t>104420</t>
  </si>
  <si>
    <t>104421</t>
  </si>
  <si>
    <t>12,40</t>
  </si>
  <si>
    <t>104422</t>
  </si>
  <si>
    <t>104423</t>
  </si>
  <si>
    <t>19,77</t>
  </si>
  <si>
    <t>104424</t>
  </si>
  <si>
    <t>104425</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</si>
  <si>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</si>
  <si>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</si>
  <si>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</si>
  <si>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</si>
  <si>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</si>
  <si>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</si>
  <si>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</si>
  <si>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</si>
  <si>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</si>
  <si>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</si>
  <si>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</si>
  <si>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</si>
  <si>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</si>
  <si>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</si>
  <si>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</si>
  <si>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</si>
  <si>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</si>
  <si>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</si>
  <si>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</si>
  <si>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</si>
  <si>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</si>
  <si>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</si>
  <si>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</si>
  <si>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</si>
  <si>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</si>
  <si>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</si>
  <si>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</si>
  <si>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</si>
  <si>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</si>
  <si>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</si>
  <si>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</si>
  <si>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</si>
  <si>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</si>
  <si>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</si>
  <si>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</si>
  <si>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</si>
  <si>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</si>
  <si>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</si>
  <si>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</si>
  <si>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</si>
  <si>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</si>
  <si>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</si>
  <si>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</si>
  <si>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</si>
  <si>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</si>
  <si>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</si>
  <si>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</si>
  <si>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</si>
  <si>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</si>
  <si>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</si>
  <si>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</si>
  <si>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</si>
  <si>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</si>
  <si>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</si>
  <si>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</si>
  <si>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</si>
  <si>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</si>
  <si>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</si>
  <si>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</si>
  <si>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</si>
  <si>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</si>
  <si>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</si>
  <si>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</si>
  <si>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</si>
  <si>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</si>
  <si>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</si>
  <si>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</si>
  <si>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</si>
  <si>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</si>
  <si>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</si>
  <si>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</si>
  <si>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</si>
  <si>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</si>
  <si>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</si>
  <si>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</si>
  <si>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</si>
  <si>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</si>
  <si>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</si>
  <si>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</si>
  <si>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</si>
  <si>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</si>
  <si>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</si>
  <si>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</si>
  <si>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</si>
  <si>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</si>
  <si>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</si>
  <si>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</si>
  <si>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</si>
  <si>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</si>
  <si>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</si>
  <si>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</si>
  <si>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</si>
  <si>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</si>
  <si>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</si>
  <si>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</si>
  <si>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</si>
  <si>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</si>
  <si>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</si>
  <si>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</si>
  <si>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</si>
  <si>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</si>
  <si>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</si>
  <si>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</si>
  <si>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</si>
  <si>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</si>
  <si>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</si>
  <si>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</si>
  <si>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</si>
  <si>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87407</t>
  </si>
  <si>
    <t>87408</t>
  </si>
  <si>
    <t>87410</t>
  </si>
  <si>
    <t>88626</t>
  </si>
  <si>
    <t>88627</t>
  </si>
  <si>
    <t>88628</t>
  </si>
  <si>
    <t>88629</t>
  </si>
  <si>
    <t>88630</t>
  </si>
  <si>
    <t>88631</t>
  </si>
  <si>
    <t>88715</t>
  </si>
  <si>
    <t>100464</t>
  </si>
  <si>
    <t>100465</t>
  </si>
  <si>
    <t>100466</t>
  </si>
  <si>
    <t>100468</t>
  </si>
  <si>
    <t>100469</t>
  </si>
  <si>
    <t>100470</t>
  </si>
  <si>
    <t>100472</t>
  </si>
  <si>
    <t>100473</t>
  </si>
  <si>
    <t>100474</t>
  </si>
  <si>
    <t>100475</t>
  </si>
  <si>
    <t>100477</t>
  </si>
  <si>
    <t>100478</t>
  </si>
  <si>
    <t>100479</t>
  </si>
  <si>
    <t>100480</t>
  </si>
  <si>
    <t>100481</t>
  </si>
  <si>
    <t>597,56</t>
  </si>
  <si>
    <t>100483</t>
  </si>
  <si>
    <t>100484</t>
  </si>
  <si>
    <t>100485</t>
  </si>
  <si>
    <t>100486</t>
  </si>
  <si>
    <t>100487</t>
  </si>
  <si>
    <t>100488</t>
  </si>
  <si>
    <t>100489</t>
  </si>
  <si>
    <t>100490</t>
  </si>
  <si>
    <t>100491</t>
  </si>
  <si>
    <t>100492</t>
  </si>
  <si>
    <t>92121</t>
  </si>
  <si>
    <t>92122</t>
  </si>
  <si>
    <t>92123</t>
  </si>
  <si>
    <t>100195</t>
  </si>
  <si>
    <t>100196</t>
  </si>
  <si>
    <t>100197</t>
  </si>
  <si>
    <t>100198</t>
  </si>
  <si>
    <t>100199</t>
  </si>
  <si>
    <t>100200</t>
  </si>
  <si>
    <t>100201</t>
  </si>
  <si>
    <t>100202</t>
  </si>
  <si>
    <t>0,77</t>
  </si>
  <si>
    <t>100203</t>
  </si>
  <si>
    <t>100204</t>
  </si>
  <si>
    <t>100205</t>
  </si>
  <si>
    <t>100206</t>
  </si>
  <si>
    <t>100207</t>
  </si>
  <si>
    <t>100208</t>
  </si>
  <si>
    <t>100209</t>
  </si>
  <si>
    <t>8,03</t>
  </si>
  <si>
    <t>100210</t>
  </si>
  <si>
    <t>100211</t>
  </si>
  <si>
    <t>100212</t>
  </si>
  <si>
    <t>100213</t>
  </si>
  <si>
    <t>100214</t>
  </si>
  <si>
    <t>100215</t>
  </si>
  <si>
    <t>100216</t>
  </si>
  <si>
    <t>100217</t>
  </si>
  <si>
    <t>100218</t>
  </si>
  <si>
    <t>100219</t>
  </si>
  <si>
    <t>100220</t>
  </si>
  <si>
    <t>100221</t>
  </si>
  <si>
    <t>100222</t>
  </si>
  <si>
    <t>100223</t>
  </si>
  <si>
    <t>100224</t>
  </si>
  <si>
    <t>100225</t>
  </si>
  <si>
    <t>100226</t>
  </si>
  <si>
    <t>100227</t>
  </si>
  <si>
    <t>100228</t>
  </si>
  <si>
    <t>100229</t>
  </si>
  <si>
    <t>100230</t>
  </si>
  <si>
    <t>100231</t>
  </si>
  <si>
    <t>100232</t>
  </si>
  <si>
    <t>100233</t>
  </si>
  <si>
    <t>0,15</t>
  </si>
  <si>
    <t>100234</t>
  </si>
  <si>
    <t>100235</t>
  </si>
  <si>
    <t>100236</t>
  </si>
  <si>
    <t>2,30</t>
  </si>
  <si>
    <t>100237</t>
  </si>
  <si>
    <t>100238</t>
  </si>
  <si>
    <t>100239</t>
  </si>
  <si>
    <t>100240</t>
  </si>
  <si>
    <t>100241</t>
  </si>
  <si>
    <t>100242</t>
  </si>
  <si>
    <t>100243</t>
  </si>
  <si>
    <t>100244</t>
  </si>
  <si>
    <t>100245</t>
  </si>
  <si>
    <t>6,62</t>
  </si>
  <si>
    <t>100246</t>
  </si>
  <si>
    <t>100247</t>
  </si>
  <si>
    <t>100248</t>
  </si>
  <si>
    <t>10,87</t>
  </si>
  <si>
    <t>100249</t>
  </si>
  <si>
    <t>100250</t>
  </si>
  <si>
    <t>3,67</t>
  </si>
  <si>
    <t>100251</t>
  </si>
  <si>
    <t>100252</t>
  </si>
  <si>
    <t>100253</t>
  </si>
  <si>
    <t>100254</t>
  </si>
  <si>
    <t>100255</t>
  </si>
  <si>
    <t>100256</t>
  </si>
  <si>
    <t>100257</t>
  </si>
  <si>
    <t>100258</t>
  </si>
  <si>
    <t>100259</t>
  </si>
  <si>
    <t>100260</t>
  </si>
  <si>
    <t>100261</t>
  </si>
  <si>
    <t>100262</t>
  </si>
  <si>
    <t>100263</t>
  </si>
  <si>
    <t>100264</t>
  </si>
  <si>
    <t>100265</t>
  </si>
  <si>
    <t>100266</t>
  </si>
  <si>
    <t>100267</t>
  </si>
  <si>
    <t>100268</t>
  </si>
  <si>
    <t>100269</t>
  </si>
  <si>
    <t>100270</t>
  </si>
  <si>
    <t>100271</t>
  </si>
  <si>
    <t>100272</t>
  </si>
  <si>
    <t>100273</t>
  </si>
  <si>
    <t>100274</t>
  </si>
  <si>
    <t>100275</t>
  </si>
  <si>
    <t>100276</t>
  </si>
  <si>
    <t>100277</t>
  </si>
  <si>
    <t>100278</t>
  </si>
  <si>
    <t>100279</t>
  </si>
  <si>
    <t>100280</t>
  </si>
  <si>
    <t>100281</t>
  </si>
  <si>
    <t>100282</t>
  </si>
  <si>
    <t>100283</t>
  </si>
  <si>
    <t>100284</t>
  </si>
  <si>
    <t>100285</t>
  </si>
  <si>
    <t>34,83</t>
  </si>
  <si>
    <t>100286</t>
  </si>
  <si>
    <t>100287</t>
  </si>
  <si>
    <t>99802</t>
  </si>
  <si>
    <t>99803</t>
  </si>
  <si>
    <t>99804</t>
  </si>
  <si>
    <t>4,49</t>
  </si>
  <si>
    <t>99805</t>
  </si>
  <si>
    <t>99806</t>
  </si>
  <si>
    <t>99807</t>
  </si>
  <si>
    <t>99808</t>
  </si>
  <si>
    <t>99809</t>
  </si>
  <si>
    <t>4,90</t>
  </si>
  <si>
    <t>99810</t>
  </si>
  <si>
    <t>99811</t>
  </si>
  <si>
    <t>99812</t>
  </si>
  <si>
    <t>99813</t>
  </si>
  <si>
    <t>99814</t>
  </si>
  <si>
    <t>99815</t>
  </si>
  <si>
    <t>99816</t>
  </si>
  <si>
    <t>99817</t>
  </si>
  <si>
    <t>99818</t>
  </si>
  <si>
    <t>99819</t>
  </si>
  <si>
    <t>14,05</t>
  </si>
  <si>
    <t>99820</t>
  </si>
  <si>
    <t>99821</t>
  </si>
  <si>
    <t>99822</t>
  </si>
  <si>
    <t>99823</t>
  </si>
  <si>
    <t>99824</t>
  </si>
  <si>
    <t>99825</t>
  </si>
  <si>
    <t>3,45</t>
  </si>
  <si>
    <t>99826</t>
  </si>
  <si>
    <t>97013</t>
  </si>
  <si>
    <t>97014</t>
  </si>
  <si>
    <t>97015</t>
  </si>
  <si>
    <t>97016</t>
  </si>
  <si>
    <t>97017</t>
  </si>
  <si>
    <t>97018</t>
  </si>
  <si>
    <t>97031</t>
  </si>
  <si>
    <t>97032</t>
  </si>
  <si>
    <t>69,74</t>
  </si>
  <si>
    <t>97033</t>
  </si>
  <si>
    <t>97034</t>
  </si>
  <si>
    <t>97039</t>
  </si>
  <si>
    <t>97040</t>
  </si>
  <si>
    <t>97041</t>
  </si>
  <si>
    <t>97046</t>
  </si>
  <si>
    <t>97047</t>
  </si>
  <si>
    <t>97048</t>
  </si>
  <si>
    <t>97054</t>
  </si>
  <si>
    <t>97062</t>
  </si>
  <si>
    <t>97063</t>
  </si>
  <si>
    <t>97064</t>
  </si>
  <si>
    <t>97065</t>
  </si>
  <si>
    <t>97066</t>
  </si>
  <si>
    <t>97067</t>
  </si>
  <si>
    <t>97621</t>
  </si>
  <si>
    <t>DEMOLIÇÃO DE ALVENARIA DE BLOCO FURADO, DE FORMA MANUAL, COM REAPROVEITAMENTO. AF_09/2023</t>
  </si>
  <si>
    <t>97,79</t>
  </si>
  <si>
    <t>97622</t>
  </si>
  <si>
    <t>DEMOLIÇÃO DE ALVENARIA DE BLOCO FURADO, DE FORMA MANUAL, SEM REAPROVEITAMENTO. AF_09/2023</t>
  </si>
  <si>
    <t>97623</t>
  </si>
  <si>
    <t>DEMOLIÇÃO DE ALVENARIA DE TIJOLO MACIÇO, DE FORMA MANUAL, COM REAPROVEITAMENTO. AF_09/2023</t>
  </si>
  <si>
    <t>97624</t>
  </si>
  <si>
    <t>DEMOLIÇÃO DE ALVENARIA DE TIJOLO MACIÇO, DE FORMA MANUAL, SEM REAPROVEITAMENTO. AF_09/2023</t>
  </si>
  <si>
    <t>97625</t>
  </si>
  <si>
    <t>DEMOLIÇÃO DE ALVENARIA PARA QUALQUER TIPO DE BLOCO, DE FORMA MECANIZADA, SEM REAPROVEITAMENTO. AF_09/2023</t>
  </si>
  <si>
    <t>97626</t>
  </si>
  <si>
    <t>DEMOLIÇÃO DE PILARES E VIGAS EM CONCRETO ARMADO, DE FORMA MANUAL, SEM REAPROVEITAMENTO. AF_09/2023</t>
  </si>
  <si>
    <t>97627</t>
  </si>
  <si>
    <t>DEMOLIÇÃO DE PILARES E VIGAS EM CONCRETO ARMADO, DE FORMA MECANIZADA COM MARTELETE, SEM REAPROVEITAMENTO. AF_09/2023</t>
  </si>
  <si>
    <t>97628</t>
  </si>
  <si>
    <t>DEMOLIÇÃO DE LAJES, EM CONCRETO ARMADO, DE FORMA MANUAL, SEM REAPROVEITAMENTO. AF_09/2023</t>
  </si>
  <si>
    <t>97629</t>
  </si>
  <si>
    <t>DEMOLIÇÃO DE LAJES, EM CONCRETO ARMADO, DE FORMA MECANIZADA COM MARTELETE, SEM REAPROVEITAMENTO. AF_09/2023</t>
  </si>
  <si>
    <t>97631</t>
  </si>
  <si>
    <t>DEMOLIÇÃO DE ARGAMASSAS, DE FORMA MANUAL, SEM REAPROVEITAMENTO. AF_09/2023</t>
  </si>
  <si>
    <t>97632</t>
  </si>
  <si>
    <t>DEMOLIÇÃO DE RODAPÉ CERÂMICO, DE FORMA MANUAL, SEM REAPROVEITAMENTO. AF_09/2023</t>
  </si>
  <si>
    <t>97633</t>
  </si>
  <si>
    <t>DEMOLIÇÃO DE REVESTIMENTO CERÂMICO, DE FORMA MANUAL, SEM REAPROVEITAMENTO. AF_09/2023</t>
  </si>
  <si>
    <t>97634</t>
  </si>
  <si>
    <t>DEMOLIÇÃO DE REVESTIMENTO CERÂMICO, DE FORMA MECANIZADA COM MARTELETE, SEM REAPROVEITAMENTO. AF_09/2023</t>
  </si>
  <si>
    <t>97635</t>
  </si>
  <si>
    <t>REMOÇÃO DE PISO DE BLOCO INTERTRAVADO OU DE PEDRA PORTUGUESA, DE FORMA MANUAL, COM REAPROVEITAMENTO. AF_09/2023</t>
  </si>
  <si>
    <t>97636</t>
  </si>
  <si>
    <t>DEMOLIÇÃO PARCIAL DE PAVIMENTO ASFÁLTICO, DE FORMA MECANIZADA, SEM REAPROVEITAMENTO. AF_09/2023</t>
  </si>
  <si>
    <t>21,94</t>
  </si>
  <si>
    <t>97637</t>
  </si>
  <si>
    <t>REMOÇÃO DE TAPUME/ CHAPAS METÁLICAS E DE MADEIRA, DE FORMA MANUAL, SEM REAPROVEITAMENTO. AF_09/2023</t>
  </si>
  <si>
    <t>97638</t>
  </si>
  <si>
    <t>REMOÇÃO DE CHAPAS E PERFIS DE DRYWALL, DE FORMA MANUAL, SEM REAPROVEITAMENTO. AF_09/2023</t>
  </si>
  <si>
    <t>7,67</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</si>
  <si>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</si>
  <si>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</si>
  <si>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</si>
  <si>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</si>
  <si>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</si>
  <si>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</si>
  <si>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97642</t>
  </si>
  <si>
    <t>REMOÇÃO DE TRAMA METÁLICA OU DE MADEIRA PARA FORRO, DE FORMA MANUAL, SEM REAPROVEITAMENTO. AF_09/2023</t>
  </si>
  <si>
    <t>97643</t>
  </si>
  <si>
    <t>REMOÇÃO DE PISO DE MADEIRA (ASSOALHO E BARROTE), DE FORMA MANUAL, SEM REAPROVEITAMENTO. AF_09/2023</t>
  </si>
  <si>
    <t>97644</t>
  </si>
  <si>
    <t>REMOÇÃO DE PORTAS, DE FORMA MANUAL, SEM REAPROVEITAMENTO. AF_09/2023</t>
  </si>
  <si>
    <t>8,11</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</si>
  <si>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</si>
  <si>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</si>
  <si>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</si>
  <si>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</si>
  <si>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</si>
  <si>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</si>
  <si>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</si>
  <si>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</si>
  <si>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97650</t>
  </si>
  <si>
    <t>REMOÇÃO DE TRAMA DE MADEIRA PARA COBERTURA, DE FORMA MANUAL, SEM REAPROVEITAMENTO. AF_09/2023</t>
  </si>
  <si>
    <t>97651</t>
  </si>
  <si>
    <t>REMOÇÃO DE TESOURAS DE MADEIRA, COM VÃO MENOR QUE 8M, DE FORMA MANUAL, SEM REAPROVEITAMENTO. AF_09/2023</t>
  </si>
  <si>
    <t>97652</t>
  </si>
  <si>
    <t>REMOÇÃO DE TESOURAS DE MADEIRA, COM VÃO MAIOR OU IGUAL A 8M, DE FORMA MANUAL, SEM REAPROVEITAMENTO. AF_09/2023</t>
  </si>
  <si>
    <t>97653</t>
  </si>
  <si>
    <t>REMOÇÃO DE TESOURAS DE MADEIRA, COM VÃO MENOR QUE 8M, DE FORMA MECANIZADA, COM REAPROVEITAMENTO. AF_09/2023</t>
  </si>
  <si>
    <t>97654</t>
  </si>
  <si>
    <t>REMOÇÃO DE TESOURAS DE MADEIRA, COM VÃO MAIOR OU IGUAL A 8M, DE FORMA MECANIZADA, COM REAPROVEITAMENTO. AF_09/2023</t>
  </si>
  <si>
    <t>97655</t>
  </si>
  <si>
    <t>REMOÇÃO DE TRAMA METÁLICA PARA COBERTURA, DE FORMA MANUAL, SEM REAPROVEITAMENTO. AF_09/2023</t>
  </si>
  <si>
    <t>97656</t>
  </si>
  <si>
    <t>REMOÇÃO DE TESOURAS METÁLICAS, COM VÃO MENOR QUE 8M, DE FORMA MANUAL, SEM REAPROVEITAMENTO. AF_09/2023</t>
  </si>
  <si>
    <t>97657</t>
  </si>
  <si>
    <t>REMOÇÃO DE TESOURAS METÁLICAS, COM VÃO MAIOR OU IGUAL A 8M, DE FORMA MANUAL, SEM REAPROVEITAMENTO. AF_09/2023</t>
  </si>
  <si>
    <t>97658</t>
  </si>
  <si>
    <t>REMOÇÃO DE TESOURAS METÁLICAS, COM VÃO MENOR QUE 8M, DE FORMA MECANIZADA, COM REAPROVEITAMENTO. AF_09/2023</t>
  </si>
  <si>
    <t>97659</t>
  </si>
  <si>
    <t>REMOÇÃO DE TESOURAS METÁLICAS, COM VÃO MAIOR OU IGUAL A 8M, DE FORMA MECANIZADA, COM REAPROVEITAMENTO. AF_09/2023</t>
  </si>
  <si>
    <t>97660</t>
  </si>
  <si>
    <t>REMOÇÃO DE INTERRUPTORES/TOMADAS ELÉTRICAS, DE FORMA MANUAL, SEM REAPROVEITAMENTO. AF_09/2023</t>
  </si>
  <si>
    <t>97661</t>
  </si>
  <si>
    <t>REMOÇÃO DE CABOS ELÉTRICOS, COM SEÇÃO DE 10 MM², FORMA MANUAL, SEM REAPROVEITAMENTO. AF_09/2023</t>
  </si>
  <si>
    <t>97662</t>
  </si>
  <si>
    <t>REMOÇÃO DE TUBULAÇÕES (TUBOS E CONEXÕES) DE ÁGUA FRIA, DE FORMA MANUAL, SEM REAPROVEITAMENTO. AF_09/2023</t>
  </si>
  <si>
    <t>97663</t>
  </si>
  <si>
    <t>REMOÇÃO DE LOUÇAS, DE FORMA MANUAL, SEM REAPROVEITAMENTO. AF_09/2023</t>
  </si>
  <si>
    <t>97664</t>
  </si>
  <si>
    <t>REMOÇÃO DE ACESSÓRIOS, DE FORMA MANUAL, SEM REAPROVEITAMENTO. AF_09/2023</t>
  </si>
  <si>
    <t>97665</t>
  </si>
  <si>
    <t>REMOÇÃO DE LUMINÁRIAS, DE FORMA MANUAL, SEM REAPROVEITAMENTO. AF_09/2023</t>
  </si>
  <si>
    <t>97666</t>
  </si>
  <si>
    <t>REMOÇÃO DE METAIS SANITÁRIOS, DE FORMA MANUAL, SEM REAPROVEITAMENTO. AF_09/2023</t>
  </si>
  <si>
    <t>104789</t>
  </si>
  <si>
    <t>DEMOLIÇÃO DE PISO DE CONCRETO SIMPLES, DE FORMA MANUAL, SEM REAPROVEITAMENTO. AF_09/2023</t>
  </si>
  <si>
    <t>104790</t>
  </si>
  <si>
    <t>DEMOLIÇÃO DE PISO DE CONCRETO SIMPLES, DE FORMA MECANIZADA COM MARTELETE, SEM REAPROVEITAMENTO. AF_09/2023</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</si>
  <si>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</si>
  <si>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</si>
  <si>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</si>
  <si>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</si>
  <si>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</si>
  <si>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</si>
  <si>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</si>
  <si>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</si>
  <si>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</si>
  <si>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</si>
  <si>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</si>
  <si>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</si>
  <si>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</si>
  <si>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</si>
  <si>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</si>
  <si>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</si>
  <si>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12,57</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</si>
  <si>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</si>
  <si>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</si>
  <si>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</si>
  <si>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</si>
  <si>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</si>
  <si>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</si>
  <si>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</si>
  <si>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</si>
  <si>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</si>
  <si>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</si>
  <si>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95967</t>
  </si>
  <si>
    <t>99059</t>
  </si>
  <si>
    <t>99060</t>
  </si>
  <si>
    <t>99061</t>
  </si>
  <si>
    <t>99062</t>
  </si>
  <si>
    <t>99063</t>
  </si>
  <si>
    <t>5,49</t>
  </si>
  <si>
    <t>93588</t>
  </si>
  <si>
    <t>3,06</t>
  </si>
  <si>
    <t>93589</t>
  </si>
  <si>
    <t>93590</t>
  </si>
  <si>
    <t>93591</t>
  </si>
  <si>
    <t>93592</t>
  </si>
  <si>
    <t>93593</t>
  </si>
  <si>
    <t>93594</t>
  </si>
  <si>
    <t>93595</t>
  </si>
  <si>
    <t>93596</t>
  </si>
  <si>
    <t>93597</t>
  </si>
  <si>
    <t>93598</t>
  </si>
  <si>
    <t>93599</t>
  </si>
  <si>
    <t>95425</t>
  </si>
  <si>
    <t>95426</t>
  </si>
  <si>
    <t>95427</t>
  </si>
  <si>
    <t>95428</t>
  </si>
  <si>
    <t>95429</t>
  </si>
  <si>
    <t>95430</t>
  </si>
  <si>
    <t>95875</t>
  </si>
  <si>
    <t>95876</t>
  </si>
  <si>
    <t>95877</t>
  </si>
  <si>
    <t>95878</t>
  </si>
  <si>
    <t>95879</t>
  </si>
  <si>
    <t>95880</t>
  </si>
  <si>
    <t>1,24</t>
  </si>
  <si>
    <t>97912</t>
  </si>
  <si>
    <t>97913</t>
  </si>
  <si>
    <t>97914</t>
  </si>
  <si>
    <t>97915</t>
  </si>
  <si>
    <t>100937</t>
  </si>
  <si>
    <t>100938</t>
  </si>
  <si>
    <t>100939</t>
  </si>
  <si>
    <t>6,54</t>
  </si>
  <si>
    <t>100940</t>
  </si>
  <si>
    <t>100941</t>
  </si>
  <si>
    <t>100942</t>
  </si>
  <si>
    <t>100943</t>
  </si>
  <si>
    <t>100944</t>
  </si>
  <si>
    <t>100945</t>
  </si>
  <si>
    <t>100946</t>
  </si>
  <si>
    <t>100947</t>
  </si>
  <si>
    <t>100948</t>
  </si>
  <si>
    <t>100949</t>
  </si>
  <si>
    <t>100950</t>
  </si>
  <si>
    <t>100951</t>
  </si>
  <si>
    <t>100952</t>
  </si>
  <si>
    <t>100953</t>
  </si>
  <si>
    <t>100954</t>
  </si>
  <si>
    <t>100955</t>
  </si>
  <si>
    <t>4,80</t>
  </si>
  <si>
    <t>100956</t>
  </si>
  <si>
    <t>100957</t>
  </si>
  <si>
    <t>100958</t>
  </si>
  <si>
    <t>100959</t>
  </si>
  <si>
    <t>11,44</t>
  </si>
  <si>
    <t>100960</t>
  </si>
  <si>
    <t>100961</t>
  </si>
  <si>
    <t>100962</t>
  </si>
  <si>
    <t>2,82</t>
  </si>
  <si>
    <t>100963</t>
  </si>
  <si>
    <t>100964</t>
  </si>
  <si>
    <t>100973</t>
  </si>
  <si>
    <t>100974</t>
  </si>
  <si>
    <t>100975</t>
  </si>
  <si>
    <t>100965</t>
  </si>
  <si>
    <t>100966</t>
  </si>
  <si>
    <t>1,51</t>
  </si>
  <si>
    <t>100969</t>
  </si>
  <si>
    <t>100970</t>
  </si>
  <si>
    <t>102330</t>
  </si>
  <si>
    <t>1,41</t>
  </si>
  <si>
    <t>102331</t>
  </si>
  <si>
    <t>102332</t>
  </si>
  <si>
    <t>102333</t>
  </si>
  <si>
    <t>101019</t>
  </si>
  <si>
    <t>101479</t>
  </si>
  <si>
    <t>102568</t>
  </si>
  <si>
    <t>100976</t>
  </si>
  <si>
    <t>100977</t>
  </si>
  <si>
    <t>7,59</t>
  </si>
  <si>
    <t>100978</t>
  </si>
  <si>
    <t>100979</t>
  </si>
  <si>
    <t>100980</t>
  </si>
  <si>
    <t>100981</t>
  </si>
  <si>
    <t>100982</t>
  </si>
  <si>
    <t>100983</t>
  </si>
  <si>
    <t>100984</t>
  </si>
  <si>
    <t>100985</t>
  </si>
  <si>
    <t>100986</t>
  </si>
  <si>
    <t>100987</t>
  </si>
  <si>
    <t>100988</t>
  </si>
  <si>
    <t>100989</t>
  </si>
  <si>
    <t>100990</t>
  </si>
  <si>
    <t>100991</t>
  </si>
  <si>
    <t>100992</t>
  </si>
  <si>
    <t>100993</t>
  </si>
  <si>
    <t>100994</t>
  </si>
  <si>
    <t>100995</t>
  </si>
  <si>
    <t>100996</t>
  </si>
  <si>
    <t>100997</t>
  </si>
  <si>
    <t>6,19</t>
  </si>
  <si>
    <t>100998</t>
  </si>
  <si>
    <t>100999</t>
  </si>
  <si>
    <t>101000</t>
  </si>
  <si>
    <t>101001</t>
  </si>
  <si>
    <t>4,85</t>
  </si>
  <si>
    <t>101002</t>
  </si>
  <si>
    <t>101003</t>
  </si>
  <si>
    <t>101004</t>
  </si>
  <si>
    <t>101005</t>
  </si>
  <si>
    <t>101006</t>
  </si>
  <si>
    <t>101007</t>
  </si>
  <si>
    <t>101008</t>
  </si>
  <si>
    <t>101009</t>
  </si>
  <si>
    <t>101010</t>
  </si>
  <si>
    <t>26,50</t>
  </si>
  <si>
    <t>101013</t>
  </si>
  <si>
    <t>101014</t>
  </si>
  <si>
    <t>101015</t>
  </si>
  <si>
    <t>101016</t>
  </si>
  <si>
    <t>37,46</t>
  </si>
  <si>
    <t>101017</t>
  </si>
  <si>
    <t>101018</t>
  </si>
  <si>
    <t>101463</t>
  </si>
  <si>
    <t>101464</t>
  </si>
  <si>
    <t>101465</t>
  </si>
  <si>
    <t>101466</t>
  </si>
  <si>
    <t>101467</t>
  </si>
  <si>
    <t>17,24</t>
  </si>
  <si>
    <t>101468</t>
  </si>
  <si>
    <t>101469</t>
  </si>
  <si>
    <t>101470</t>
  </si>
  <si>
    <t>101471</t>
  </si>
  <si>
    <t>101472</t>
  </si>
  <si>
    <t>101473</t>
  </si>
  <si>
    <t>101474</t>
  </si>
  <si>
    <t>101475</t>
  </si>
  <si>
    <t>101476</t>
  </si>
  <si>
    <t>101477</t>
  </si>
  <si>
    <t>101478</t>
  </si>
  <si>
    <t>101480</t>
  </si>
  <si>
    <t>101481</t>
  </si>
  <si>
    <t>101482</t>
  </si>
  <si>
    <t>101483</t>
  </si>
  <si>
    <t>101484</t>
  </si>
  <si>
    <t>101485</t>
  </si>
  <si>
    <t>101486</t>
  </si>
  <si>
    <t>101487</t>
  </si>
  <si>
    <t>101488</t>
  </si>
  <si>
    <t>101188</t>
  </si>
  <si>
    <t>101189</t>
  </si>
  <si>
    <t>101190</t>
  </si>
  <si>
    <t>101191</t>
  </si>
  <si>
    <t>101192</t>
  </si>
  <si>
    <t>101193</t>
  </si>
  <si>
    <t>101194</t>
  </si>
  <si>
    <t>101197</t>
  </si>
  <si>
    <t>101198</t>
  </si>
  <si>
    <t>101199</t>
  </si>
  <si>
    <t>101200</t>
  </si>
  <si>
    <t>101201</t>
  </si>
  <si>
    <t>101202</t>
  </si>
  <si>
    <t>101203</t>
  </si>
  <si>
    <t>101204</t>
  </si>
  <si>
    <t>101205</t>
  </si>
  <si>
    <t>102362</t>
  </si>
  <si>
    <t>102363</t>
  </si>
  <si>
    <t>102364</t>
  </si>
  <si>
    <t>98509</t>
  </si>
  <si>
    <t>98510</t>
  </si>
  <si>
    <t>98511</t>
  </si>
  <si>
    <t>98516</t>
  </si>
  <si>
    <t>98519</t>
  </si>
  <si>
    <t>98520</t>
  </si>
  <si>
    <t>98521</t>
  </si>
  <si>
    <t>98522</t>
  </si>
  <si>
    <t>98524</t>
  </si>
  <si>
    <t>98503</t>
  </si>
  <si>
    <t>98504</t>
  </si>
  <si>
    <t>98505</t>
  </si>
  <si>
    <t>103946</t>
  </si>
  <si>
    <t>103185</t>
  </si>
  <si>
    <t>103186</t>
  </si>
  <si>
    <t>103187</t>
  </si>
  <si>
    <t>103188</t>
  </si>
  <si>
    <t>103189</t>
  </si>
  <si>
    <t>103190</t>
  </si>
  <si>
    <t>103191</t>
  </si>
  <si>
    <t>103192</t>
  </si>
  <si>
    <t>103193</t>
  </si>
  <si>
    <t>103194</t>
  </si>
  <si>
    <t>103195</t>
  </si>
  <si>
    <t>103205</t>
  </si>
  <si>
    <t>103206</t>
  </si>
  <si>
    <t>103207</t>
  </si>
  <si>
    <t>103208</t>
  </si>
  <si>
    <t>103209</t>
  </si>
  <si>
    <t>103210</t>
  </si>
  <si>
    <t>103304</t>
  </si>
  <si>
    <t>103307</t>
  </si>
  <si>
    <t>103310</t>
  </si>
  <si>
    <t>103314</t>
  </si>
  <si>
    <t>103315</t>
  </si>
  <si>
    <t>103769</t>
  </si>
  <si>
    <t>98525</t>
  </si>
  <si>
    <t>0,39</t>
  </si>
  <si>
    <t>98526</t>
  </si>
  <si>
    <t>98527</t>
  </si>
  <si>
    <t>98528</t>
  </si>
  <si>
    <t>98529</t>
  </si>
  <si>
    <t>98530</t>
  </si>
  <si>
    <t>98531</t>
  </si>
  <si>
    <t>98532</t>
  </si>
  <si>
    <t>98533</t>
  </si>
  <si>
    <t>98534</t>
  </si>
  <si>
    <t>98535</t>
  </si>
  <si>
    <t>88238</t>
  </si>
  <si>
    <t>88239</t>
  </si>
  <si>
    <t>19,52</t>
  </si>
  <si>
    <t>88240</t>
  </si>
  <si>
    <t>88241</t>
  </si>
  <si>
    <t>88242</t>
  </si>
  <si>
    <t>18,21</t>
  </si>
  <si>
    <t>88243</t>
  </si>
  <si>
    <t>88245</t>
  </si>
  <si>
    <t>88246</t>
  </si>
  <si>
    <t>88247</t>
  </si>
  <si>
    <t>88248</t>
  </si>
  <si>
    <t>88249</t>
  </si>
  <si>
    <t>88250</t>
  </si>
  <si>
    <t>88251</t>
  </si>
  <si>
    <t>88252</t>
  </si>
  <si>
    <t>88253</t>
  </si>
  <si>
    <t>18,85</t>
  </si>
  <si>
    <t>88255</t>
  </si>
  <si>
    <t>88256</t>
  </si>
  <si>
    <t>88257</t>
  </si>
  <si>
    <t>22,08</t>
  </si>
  <si>
    <t>88260</t>
  </si>
  <si>
    <t>88261</t>
  </si>
  <si>
    <t>88262</t>
  </si>
  <si>
    <t>88263</t>
  </si>
  <si>
    <t>22,66</t>
  </si>
  <si>
    <t>88264</t>
  </si>
  <si>
    <t>88266</t>
  </si>
  <si>
    <t>88267</t>
  </si>
  <si>
    <t>88269</t>
  </si>
  <si>
    <t>88270</t>
  </si>
  <si>
    <t>88272</t>
  </si>
  <si>
    <t>88273</t>
  </si>
  <si>
    <t>88274</t>
  </si>
  <si>
    <t>88275</t>
  </si>
  <si>
    <t>88277</t>
  </si>
  <si>
    <t>88278</t>
  </si>
  <si>
    <t>28,30</t>
  </si>
  <si>
    <t>88279</t>
  </si>
  <si>
    <t>88281</t>
  </si>
  <si>
    <t>88282</t>
  </si>
  <si>
    <t>88283</t>
  </si>
  <si>
    <t>88284</t>
  </si>
  <si>
    <t>MOTORISTA DE VEÍCULO LEVE COM ENCARGOS COMPLEMENTARES</t>
  </si>
  <si>
    <t>88286</t>
  </si>
  <si>
    <t>88288</t>
  </si>
  <si>
    <t>23,52</t>
  </si>
  <si>
    <t>88291</t>
  </si>
  <si>
    <t>88292</t>
  </si>
  <si>
    <t>88293</t>
  </si>
  <si>
    <t>88294</t>
  </si>
  <si>
    <t>88295</t>
  </si>
  <si>
    <t>88296</t>
  </si>
  <si>
    <t>88297</t>
  </si>
  <si>
    <t>29,66</t>
  </si>
  <si>
    <t>88298</t>
  </si>
  <si>
    <t>88299</t>
  </si>
  <si>
    <t>88300</t>
  </si>
  <si>
    <t>88301</t>
  </si>
  <si>
    <t>88302</t>
  </si>
  <si>
    <t>88303</t>
  </si>
  <si>
    <t>88304</t>
  </si>
  <si>
    <t>88306</t>
  </si>
  <si>
    <t>88307</t>
  </si>
  <si>
    <t>88308</t>
  </si>
  <si>
    <t>88309</t>
  </si>
  <si>
    <t>88310</t>
  </si>
  <si>
    <t>88311</t>
  </si>
  <si>
    <t>88312</t>
  </si>
  <si>
    <t>88313</t>
  </si>
  <si>
    <t>88314</t>
  </si>
  <si>
    <t>88315</t>
  </si>
  <si>
    <t>88316</t>
  </si>
  <si>
    <t>17,77</t>
  </si>
  <si>
    <t>88317</t>
  </si>
  <si>
    <t>88318</t>
  </si>
  <si>
    <t>31,85</t>
  </si>
  <si>
    <t>88321</t>
  </si>
  <si>
    <t>37,72</t>
  </si>
  <si>
    <t>88322</t>
  </si>
  <si>
    <t>88323</t>
  </si>
  <si>
    <t>88324</t>
  </si>
  <si>
    <t>88325</t>
  </si>
  <si>
    <t>88377</t>
  </si>
  <si>
    <t>88441</t>
  </si>
  <si>
    <t>25,87</t>
  </si>
  <si>
    <t>90766</t>
  </si>
  <si>
    <t>90767</t>
  </si>
  <si>
    <t>21,16</t>
  </si>
  <si>
    <t>90768</t>
  </si>
  <si>
    <t>90769</t>
  </si>
  <si>
    <t>90770</t>
  </si>
  <si>
    <t>90772</t>
  </si>
  <si>
    <t>90775</t>
  </si>
  <si>
    <t>90776</t>
  </si>
  <si>
    <t>90777</t>
  </si>
  <si>
    <t>90778</t>
  </si>
  <si>
    <t>90779</t>
  </si>
  <si>
    <t>90780</t>
  </si>
  <si>
    <t>90781</t>
  </si>
  <si>
    <t>93558</t>
  </si>
  <si>
    <t>93561</t>
  </si>
  <si>
    <t>93563</t>
  </si>
  <si>
    <t>93564</t>
  </si>
  <si>
    <t>93565</t>
  </si>
  <si>
    <t>93566</t>
  </si>
  <si>
    <t>93567</t>
  </si>
  <si>
    <t>93568</t>
  </si>
  <si>
    <t>93569</t>
  </si>
  <si>
    <t>93570</t>
  </si>
  <si>
    <t>93571</t>
  </si>
  <si>
    <t>93572</t>
  </si>
  <si>
    <t>94295</t>
  </si>
  <si>
    <t>94296</t>
  </si>
  <si>
    <t>95308</t>
  </si>
  <si>
    <t>95309</t>
  </si>
  <si>
    <t>95310</t>
  </si>
  <si>
    <t>95311</t>
  </si>
  <si>
    <t>95312</t>
  </si>
  <si>
    <t>95313</t>
  </si>
  <si>
    <t>95314</t>
  </si>
  <si>
    <t>95315</t>
  </si>
  <si>
    <t>95316</t>
  </si>
  <si>
    <t>95317</t>
  </si>
  <si>
    <t>95318</t>
  </si>
  <si>
    <t>95319</t>
  </si>
  <si>
    <t>95320</t>
  </si>
  <si>
    <t>95321</t>
  </si>
  <si>
    <t>95322</t>
  </si>
  <si>
    <t>95323</t>
  </si>
  <si>
    <t>95324</t>
  </si>
  <si>
    <t>95325</t>
  </si>
  <si>
    <t>95328</t>
  </si>
  <si>
    <t>95329</t>
  </si>
  <si>
    <t>95330</t>
  </si>
  <si>
    <t>95331</t>
  </si>
  <si>
    <t>95332</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</si>
  <si>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</si>
  <si>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</si>
  <si>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</si>
  <si>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</si>
  <si>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</si>
  <si>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</si>
  <si>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</si>
  <si>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</si>
  <si>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</si>
  <si>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</si>
  <si>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</si>
  <si>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</si>
  <si>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</si>
  <si>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</si>
  <si>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</si>
  <si>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</si>
  <si>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</si>
  <si>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</si>
  <si>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</si>
  <si>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</si>
  <si>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</si>
  <si>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</si>
  <si>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</si>
  <si>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</si>
  <si>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</si>
  <si>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</si>
  <si>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</si>
  <si>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</si>
  <si>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</si>
  <si>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</si>
  <si>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</si>
  <si>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</si>
  <si>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</si>
  <si>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</si>
  <si>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</si>
  <si>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</si>
  <si>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</si>
  <si>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</si>
  <si>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</si>
  <si>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</si>
  <si>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</si>
  <si>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</si>
  <si>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</si>
  <si>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</si>
  <si>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95383</t>
  </si>
  <si>
    <t>95384</t>
  </si>
  <si>
    <t>95385</t>
  </si>
  <si>
    <t>95386</t>
  </si>
  <si>
    <t>95387</t>
  </si>
  <si>
    <t>95389</t>
  </si>
  <si>
    <t>95390</t>
  </si>
  <si>
    <t>95392</t>
  </si>
  <si>
    <t>95393</t>
  </si>
  <si>
    <t>95394</t>
  </si>
  <si>
    <t>95395</t>
  </si>
  <si>
    <t>95396</t>
  </si>
  <si>
    <t>95398</t>
  </si>
  <si>
    <t>95400</t>
  </si>
  <si>
    <t>95401</t>
  </si>
  <si>
    <t>95402</t>
  </si>
  <si>
    <t>95403</t>
  </si>
  <si>
    <t>1,52</t>
  </si>
  <si>
    <t>95404</t>
  </si>
  <si>
    <t>95405</t>
  </si>
  <si>
    <t>95406</t>
  </si>
  <si>
    <t>95408</t>
  </si>
  <si>
    <t>14,77</t>
  </si>
  <si>
    <t>95411</t>
  </si>
  <si>
    <t>26,84</t>
  </si>
  <si>
    <t>95413</t>
  </si>
  <si>
    <t>95414</t>
  </si>
  <si>
    <t>95415</t>
  </si>
  <si>
    <t>95416</t>
  </si>
  <si>
    <t>95417</t>
  </si>
  <si>
    <t>95418</t>
  </si>
  <si>
    <t>95419</t>
  </si>
  <si>
    <t>95420</t>
  </si>
  <si>
    <t>95421</t>
  </si>
  <si>
    <t>95422</t>
  </si>
  <si>
    <t>95423</t>
  </si>
  <si>
    <t>95424</t>
  </si>
  <si>
    <t>100288</t>
  </si>
  <si>
    <t>100289</t>
  </si>
  <si>
    <t>100291</t>
  </si>
  <si>
    <t>100293</t>
  </si>
  <si>
    <t>100295</t>
  </si>
  <si>
    <t>100298</t>
  </si>
  <si>
    <t>100299</t>
  </si>
  <si>
    <t>100301</t>
  </si>
  <si>
    <t>100303</t>
  </si>
  <si>
    <t>100307</t>
  </si>
  <si>
    <t>100308</t>
  </si>
  <si>
    <t>100309</t>
  </si>
  <si>
    <t>100315</t>
  </si>
  <si>
    <t>100321</t>
  </si>
  <si>
    <t>100533</t>
  </si>
  <si>
    <t>100534</t>
  </si>
  <si>
    <t>100535</t>
  </si>
  <si>
    <t>100536</t>
  </si>
  <si>
    <t>73,72</t>
  </si>
  <si>
    <t>101286</t>
  </si>
  <si>
    <t>101287</t>
  </si>
  <si>
    <t>101288</t>
  </si>
  <si>
    <t>28,02</t>
  </si>
  <si>
    <t>101289</t>
  </si>
  <si>
    <t>101290</t>
  </si>
  <si>
    <t>28,52</t>
  </si>
  <si>
    <t>101291</t>
  </si>
  <si>
    <t>101292</t>
  </si>
  <si>
    <t>101293</t>
  </si>
  <si>
    <t>29,55</t>
  </si>
  <si>
    <t>101294</t>
  </si>
  <si>
    <t>101295</t>
  </si>
  <si>
    <t>101296</t>
  </si>
  <si>
    <t>101297</t>
  </si>
  <si>
    <t>101298</t>
  </si>
  <si>
    <t>101299</t>
  </si>
  <si>
    <t>101300</t>
  </si>
  <si>
    <t>101301</t>
  </si>
  <si>
    <t>101302</t>
  </si>
  <si>
    <t>101303</t>
  </si>
  <si>
    <t>62,37</t>
  </si>
  <si>
    <t>101304</t>
  </si>
  <si>
    <t>41,02</t>
  </si>
  <si>
    <t>101305</t>
  </si>
  <si>
    <t>101307</t>
  </si>
  <si>
    <t>101308</t>
  </si>
  <si>
    <t>101309</t>
  </si>
  <si>
    <t>101310</t>
  </si>
  <si>
    <t>43,86</t>
  </si>
  <si>
    <t>101311</t>
  </si>
  <si>
    <t>101312</t>
  </si>
  <si>
    <t>101313</t>
  </si>
  <si>
    <t>101315</t>
  </si>
  <si>
    <t>101316</t>
  </si>
  <si>
    <t>101320</t>
  </si>
  <si>
    <t>101322</t>
  </si>
  <si>
    <t>101323</t>
  </si>
  <si>
    <t>101324</t>
  </si>
  <si>
    <t>101325</t>
  </si>
  <si>
    <t>101326</t>
  </si>
  <si>
    <t>14,15</t>
  </si>
  <si>
    <t>101328</t>
  </si>
  <si>
    <t>101329</t>
  </si>
  <si>
    <t>41,29</t>
  </si>
  <si>
    <t>101330</t>
  </si>
  <si>
    <t>37,87</t>
  </si>
  <si>
    <t>101331</t>
  </si>
  <si>
    <t>40,09</t>
  </si>
  <si>
    <t>101332</t>
  </si>
  <si>
    <t>101333</t>
  </si>
  <si>
    <t>101334</t>
  </si>
  <si>
    <t>101336</t>
  </si>
  <si>
    <t>53,29</t>
  </si>
  <si>
    <t>101337</t>
  </si>
  <si>
    <t>101338</t>
  </si>
  <si>
    <t>101339</t>
  </si>
  <si>
    <t>101340</t>
  </si>
  <si>
    <t>101341</t>
  </si>
  <si>
    <t>101342</t>
  </si>
  <si>
    <t>30,88</t>
  </si>
  <si>
    <t>101343</t>
  </si>
  <si>
    <t>101344</t>
  </si>
  <si>
    <t>101345</t>
  </si>
  <si>
    <t>101346</t>
  </si>
  <si>
    <t>101347</t>
  </si>
  <si>
    <t>101348</t>
  </si>
  <si>
    <t>101349</t>
  </si>
  <si>
    <t>101350</t>
  </si>
  <si>
    <t>101351</t>
  </si>
  <si>
    <t>101352</t>
  </si>
  <si>
    <t>101353</t>
  </si>
  <si>
    <t>24,94</t>
  </si>
  <si>
    <t>101355</t>
  </si>
  <si>
    <t>101356</t>
  </si>
  <si>
    <t>101357</t>
  </si>
  <si>
    <t>101358</t>
  </si>
  <si>
    <t>101359</t>
  </si>
  <si>
    <t>101360</t>
  </si>
  <si>
    <t>101361</t>
  </si>
  <si>
    <t>101363</t>
  </si>
  <si>
    <t>101364</t>
  </si>
  <si>
    <t>101365</t>
  </si>
  <si>
    <t>101366</t>
  </si>
  <si>
    <t>40,30</t>
  </si>
  <si>
    <t>101368</t>
  </si>
  <si>
    <t>101369</t>
  </si>
  <si>
    <t>101370</t>
  </si>
  <si>
    <t>101371</t>
  </si>
  <si>
    <t>101372</t>
  </si>
  <si>
    <t>101374</t>
  </si>
  <si>
    <t>101375</t>
  </si>
  <si>
    <t>101376</t>
  </si>
  <si>
    <t>101377</t>
  </si>
  <si>
    <t>101378</t>
  </si>
  <si>
    <t>101379</t>
  </si>
  <si>
    <t>101380</t>
  </si>
  <si>
    <t>101381</t>
  </si>
  <si>
    <t>101382</t>
  </si>
  <si>
    <t>101383</t>
  </si>
  <si>
    <t>101384</t>
  </si>
  <si>
    <t>101385</t>
  </si>
  <si>
    <t>101386</t>
  </si>
  <si>
    <t>101387</t>
  </si>
  <si>
    <t>101388</t>
  </si>
  <si>
    <t>101389</t>
  </si>
  <si>
    <t>101390</t>
  </si>
  <si>
    <t>101391</t>
  </si>
  <si>
    <t>101392</t>
  </si>
  <si>
    <t>101394</t>
  </si>
  <si>
    <t>101395</t>
  </si>
  <si>
    <t>101396</t>
  </si>
  <si>
    <t>101397</t>
  </si>
  <si>
    <t>101398</t>
  </si>
  <si>
    <t>101399</t>
  </si>
  <si>
    <t>101401</t>
  </si>
  <si>
    <t>101402</t>
  </si>
  <si>
    <t>101407</t>
  </si>
  <si>
    <t>101408</t>
  </si>
  <si>
    <t>101409</t>
  </si>
  <si>
    <t>101410</t>
  </si>
  <si>
    <t>101412</t>
  </si>
  <si>
    <t>101413</t>
  </si>
  <si>
    <t>101414</t>
  </si>
  <si>
    <t>101415</t>
  </si>
  <si>
    <t>101416</t>
  </si>
  <si>
    <t>101417</t>
  </si>
  <si>
    <t>101418</t>
  </si>
  <si>
    <t>101419</t>
  </si>
  <si>
    <t>101420</t>
  </si>
  <si>
    <t>101421</t>
  </si>
  <si>
    <t>101422</t>
  </si>
  <si>
    <t>101424</t>
  </si>
  <si>
    <t>101425</t>
  </si>
  <si>
    <t>101426</t>
  </si>
  <si>
    <t>101427</t>
  </si>
  <si>
    <t>101428</t>
  </si>
  <si>
    <t>101429</t>
  </si>
  <si>
    <t>101430</t>
  </si>
  <si>
    <t>101431</t>
  </si>
  <si>
    <t>101432</t>
  </si>
  <si>
    <t>101433</t>
  </si>
  <si>
    <t>101434</t>
  </si>
  <si>
    <t>101435</t>
  </si>
  <si>
    <t>101436</t>
  </si>
  <si>
    <t>101437</t>
  </si>
  <si>
    <t>101438</t>
  </si>
  <si>
    <t>101439</t>
  </si>
  <si>
    <t>101440</t>
  </si>
  <si>
    <t>101441</t>
  </si>
  <si>
    <t>101443</t>
  </si>
  <si>
    <t>101444</t>
  </si>
  <si>
    <t>101445</t>
  </si>
  <si>
    <t>101446</t>
  </si>
  <si>
    <t>101447</t>
  </si>
  <si>
    <t>101448</t>
  </si>
  <si>
    <t>101449</t>
  </si>
  <si>
    <t>101451</t>
  </si>
  <si>
    <t>101452</t>
  </si>
  <si>
    <t>101453</t>
  </si>
  <si>
    <t>101454</t>
  </si>
  <si>
    <t>101456</t>
  </si>
  <si>
    <t>101457</t>
  </si>
  <si>
    <t>101458</t>
  </si>
  <si>
    <t>101459</t>
  </si>
  <si>
    <t>101460</t>
  </si>
  <si>
    <t>MOBILIZAÇÃO E DESMOBILIZAÇÃO DE OBRA</t>
  </si>
  <si>
    <t>OBRAS EM CENTRO URBANO OU REGIÃO LIMÍTROFE</t>
  </si>
  <si>
    <t>OBRA DISTANTE DE CENTRO URBANO</t>
  </si>
  <si>
    <t>LIMPEZA DO TERRENO</t>
  </si>
  <si>
    <t>m2</t>
  </si>
  <si>
    <t>un</t>
  </si>
  <si>
    <t>DESMATAMENTO E DESTOCAMENTO</t>
  </si>
  <si>
    <t>SUPRESSÃO DE ÁRVORE</t>
  </si>
  <si>
    <t>REMOÇÃO DE TELHADO</t>
  </si>
  <si>
    <t>m</t>
  </si>
  <si>
    <t>REMOÇÃO MANUAL DE TELHA EM FIBROCIMENTO, TIPO CALHA ESTRUTURAL, COM REAPROVEITAMENTO, INCLUSIVE IÇAMENTO, AFASTAMENTO E EMPILHAMENTO, EXCLUSIVE TRANSPORTE E RETIRADA DO MATERIAL REMOVIDO NÃO REAPROVEITÁVEL</t>
  </si>
  <si>
    <t>DEMOLIÇÃO E REMOÇÃO DE INSTALAÇÃO</t>
  </si>
  <si>
    <t>DEMOLIÇÃO DE FORRO</t>
  </si>
  <si>
    <t>REMOÇÃO DE FORRO</t>
  </si>
  <si>
    <t>REMOÇÃO DE ESQUADRIA</t>
  </si>
  <si>
    <t>cj</t>
  </si>
  <si>
    <t>DEMOLIÇÃO DE IMPERMEABILIZAÇÃO</t>
  </si>
  <si>
    <t>REMOÇÃO DE LOUÇA E ACESSÓRIOS</t>
  </si>
  <si>
    <t>DEMOLIÇÃO E REMOÇÃO DE DIVISÓRIA E BANCADA</t>
  </si>
  <si>
    <t>DEMOLIÇÃO DE ALVENARIA</t>
  </si>
  <si>
    <t>m3</t>
  </si>
  <si>
    <t>DEMOLIÇÃO DE CONCRETO</t>
  </si>
  <si>
    <t>REMOÇÃO DE PADRÃO CONCESSIONÁRIA</t>
  </si>
  <si>
    <t>DEMOLIÇÃO E REMOÇÃO DE PAVIMENTAÇÃO</t>
  </si>
  <si>
    <t>REMOÇÃO MANUAL DE PAVIMENTAÇÃO INTERTRAVADA OU SEXTAVADO EM PRÉ-MOLDADO DE CONCRETO, COM REAPROVEITAMENTO, INCLUSIVE AFASTAMENTO E EMPILHAMENTO, EXCLUSIVE TRANSPORTE E RETIRADA DO MATERIAL REMOVIDO NÃO REAPROVEITÁVEL</t>
  </si>
  <si>
    <t>DEMOLIÇÃO E REMOÇÃO DE REVESTIMENTO</t>
  </si>
  <si>
    <t>DEMOLIÇÃO E REMOÇÃO DE PISO</t>
  </si>
  <si>
    <t>REMOÇÃO DE CERCA E ALAMBRADO</t>
  </si>
  <si>
    <t>REMOÇÃO DE VIDRO</t>
  </si>
  <si>
    <t>REMOÇÃO DE ITEM ESCOLAR</t>
  </si>
  <si>
    <t>INSTALAÇÕES PROVISÓRIAS</t>
  </si>
  <si>
    <t>INSTALAÇÃO PROVISÓRIA ÁGUA E ENERGIA</t>
  </si>
  <si>
    <t>ED-31745</t>
  </si>
  <si>
    <t xml:space="preserve">LIGAÇÃO DE ESGOTO PARA BARRACÃO DE OBRA EM CANTEIRO, EXCLUSIVE FOSSA SÉPTICA </t>
  </si>
  <si>
    <t>ESCRITÓRIO DE OBRA</t>
  </si>
  <si>
    <t>mês</t>
  </si>
  <si>
    <t>LOCAÇÃO DA OBRA</t>
  </si>
  <si>
    <t>PORTÃO PARA TAPUME FIXO DE PROTEÇÃO COM FECHAMENTO DE OBRA EM CHAPA DE COMPENSADO, ESP. 12MM, COM MÓDULO NA DIMENSÃO DE (110X220)CM, INCLUSIVE FERRAGENS E PINTURA LÁTEX (PVA) COM DUAS (2) DEMÃOS</t>
  </si>
  <si>
    <t>TAPUME DE PROTEÇÃO PARA TRANSEUNTE EM TELA DE POLIETILENO, COM MÓDULO NA DIMENSÃO DE (150X150)CM, INCLUSIVE PONTALETE COM BASE DE APOIO EM CONCRETO MAGRO, FORNECIMENTO E MOVIMENTAÇÃO</t>
  </si>
  <si>
    <t>ED-29823</t>
  </si>
  <si>
    <t>TAPUME FIXO DE PROTEÇÃO PARA FECHAMENTO DE OBRA EM TELHA METÁLICA GALVANIZADA, TIPO TRAPEZOIDAL, ESP. 0,5MM, COM MÓDULO NA DIMENSÃO DE (300X220)CM, COM REAPROVEITAMENTO, EXCLUSIVE PINTURA ESMALTE, INCLUSIVE PONTALETE E FIXAÇÃO</t>
  </si>
  <si>
    <t>TAPUME REMOVÍVEL DE PROTEÇÃO PARA FECHAMENTO DE OBRA EM TELA GALVANIZADA, COM TRAMA LOSANGULAR DE 2"X2", FIO BWG 14, COM MÓDULO NA DIMENSÃO DE (300X220)CM, INCLUSIVE PONTALETE COM BASE DE APOIO EM CONCRETO MAGRO</t>
  </si>
  <si>
    <t>PROTEÇÃO DE TRANSEUNTE</t>
  </si>
  <si>
    <t xml:space="preserve">PROTEÇÃO PARA TRANSEUNTE OU ISOLAMENTO DE ÁREA COM FITA ZEBRADA AMARELA, INCLUSIVE PONTALETE COM BASE DE APOIO EM CONCRETO MAGRO, ALTURA DE 150CM, FORNECIMENTO E MOVIMENTAÇÃO
</t>
  </si>
  <si>
    <t>ANDAIME</t>
  </si>
  <si>
    <t>ANDAIME EM CAVALETE METÁLICO PARA FORRO OU SERVIÇO EM ALTURA INTERNO, COM CHAPA DE COMPENSADO E TÁBUA, COM REAPROVEITAMENTO, INCLUSIVE MONTAGEM/DESMONTAGEM E REMANEJAMENTO</t>
  </si>
  <si>
    <t>mxmês</t>
  </si>
  <si>
    <t>m2xmês</t>
  </si>
  <si>
    <t>BANDEJA DE PROTEÇÃO/SALVA VIDAS</t>
  </si>
  <si>
    <t>TERRAPLENAGEM/TRABALHOS EM TERRA</t>
  </si>
  <si>
    <t>REGULARIZAÇÃO E COMPACTAÇÃO DE SOLO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</si>
  <si>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</si>
  <si>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</si>
  <si>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</si>
  <si>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</si>
  <si>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</si>
  <si>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</si>
  <si>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</si>
  <si>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</si>
  <si>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</si>
  <si>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</si>
  <si>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</si>
  <si>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</si>
  <si>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</si>
  <si>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</si>
  <si>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</si>
  <si>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</si>
  <si>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</si>
  <si>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</si>
  <si>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</si>
  <si>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</si>
  <si>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</si>
  <si>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COMPACTAÇÃO DE FUNDO DE VALA</t>
  </si>
  <si>
    <t>APILOAMENTO MANUAL EM FUNDO DE VALA COM SOQUETE, EXCLUSIVE ESCAVAÇÃO</t>
  </si>
  <si>
    <t>APILOAMENTO MECANIZADO EM FUNDO DE VALA COM PLACA VIBRATÓRIA, EXCLUSIVE ESCAVAÇÃO</t>
  </si>
  <si>
    <t>ATERRO E REATERRO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</si>
  <si>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</si>
  <si>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</si>
  <si>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</si>
  <si>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</si>
  <si>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</si>
  <si>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</si>
  <si>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</si>
  <si>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</si>
  <si>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</si>
  <si>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</si>
  <si>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</si>
  <si>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</si>
  <si>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</si>
  <si>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</si>
  <si>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</si>
  <si>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</si>
  <si>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</si>
  <si>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</si>
  <si>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</si>
  <si>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</si>
  <si>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</si>
  <si>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</si>
  <si>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</si>
  <si>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</si>
  <si>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</si>
  <si>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</si>
  <si>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</si>
  <si>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</si>
  <si>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</si>
  <si>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</si>
  <si>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</si>
  <si>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</si>
  <si>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</si>
  <si>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</si>
  <si>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</si>
  <si>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</si>
  <si>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</si>
  <si>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</si>
  <si>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</si>
  <si>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</si>
  <si>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</si>
  <si>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</si>
  <si>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</si>
  <si>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</si>
  <si>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</si>
  <si>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</si>
  <si>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</si>
  <si>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</si>
  <si>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</si>
  <si>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</si>
  <si>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</si>
  <si>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</si>
  <si>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</si>
  <si>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</si>
  <si>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</si>
  <si>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</si>
  <si>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</si>
  <si>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</si>
  <si>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</si>
  <si>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</si>
  <si>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</si>
  <si>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</si>
  <si>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</si>
  <si>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</si>
  <si>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</si>
  <si>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</si>
  <si>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</si>
  <si>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</si>
  <si>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</si>
  <si>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</si>
  <si>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</si>
  <si>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</si>
  <si>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</si>
  <si>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</si>
  <si>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</si>
  <si>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</si>
  <si>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</si>
  <si>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</si>
  <si>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</si>
  <si>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</si>
  <si>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</si>
  <si>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</si>
  <si>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</si>
  <si>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</si>
  <si>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</si>
  <si>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</si>
  <si>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</si>
  <si>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</si>
  <si>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</si>
  <si>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</si>
  <si>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</si>
  <si>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</si>
  <si>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CONCRETO USINADO</t>
  </si>
  <si>
    <t>FORNECIMENTO DE CONCRETO ESTRUTURAL, USINADO BOMBEADO, COM FCK 20MPA, INCLUSIVE LANÇAMENTO, ADENSAMENTO E ACABAMENTO (FUNDAÇÃO)</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</si>
  <si>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</si>
  <si>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</si>
  <si>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</si>
  <si>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</si>
  <si>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</si>
  <si>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</si>
  <si>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</si>
  <si>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</si>
  <si>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</si>
  <si>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</si>
  <si>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</si>
  <si>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</si>
  <si>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</si>
  <si>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CONCRETO PREPARADO EM OBRA</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</si>
  <si>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</si>
  <si>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</si>
  <si>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</si>
  <si>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</si>
  <si>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</si>
  <si>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</si>
  <si>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</si>
  <si>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</si>
  <si>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</si>
  <si>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</si>
  <si>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ESTRUTURAS DE CONTENÇÕES</t>
  </si>
  <si>
    <t>CONCRETO CICLÓPICO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</si>
  <si>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</si>
  <si>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</si>
  <si>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</si>
  <si>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BRITA E CONCRETO</t>
  </si>
  <si>
    <t>LASTRO DE AREIA, INCLUSIVE ADENSAMENTO E APILOAMENTO MANUAL</t>
  </si>
  <si>
    <t>LASTRO DE BRITA COM PEDRA BRITADA NÚMERO 2 E 3, INCLUSIVE ADENSAMENTO E APILOAMENTO MANUAL</t>
  </si>
  <si>
    <t>ENROCAMENTO</t>
  </si>
  <si>
    <t>ENROCAMENTO MANUAL COM PEDRA DE MÃO ARRUMADA, INCLUSIVE FORNECIMENTO, EXCLUSIVE REJUNTAMENTO COM ARGAMASSA</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</si>
  <si>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</si>
  <si>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</si>
  <si>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</si>
  <si>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</si>
  <si>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</si>
  <si>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</si>
  <si>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</si>
  <si>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</si>
  <si>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</si>
  <si>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</si>
  <si>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</si>
  <si>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</si>
  <si>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</si>
  <si>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</si>
  <si>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</si>
  <si>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</si>
  <si>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</si>
  <si>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</si>
  <si>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</si>
  <si>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</si>
  <si>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</si>
  <si>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</si>
  <si>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</si>
  <si>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</si>
  <si>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</si>
  <si>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</si>
  <si>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</si>
  <si>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</si>
  <si>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</si>
  <si>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</si>
  <si>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</si>
  <si>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</si>
  <si>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</si>
  <si>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</si>
  <si>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</si>
  <si>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</si>
  <si>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</si>
  <si>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</si>
  <si>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</si>
  <si>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</si>
  <si>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</si>
  <si>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</si>
  <si>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</si>
  <si>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</si>
  <si>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</si>
  <si>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</si>
  <si>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</si>
  <si>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</si>
  <si>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</si>
  <si>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</si>
  <si>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</si>
  <si>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</si>
  <si>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</si>
  <si>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</si>
  <si>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</si>
  <si>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</si>
  <si>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</si>
  <si>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</si>
  <si>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</si>
  <si>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</si>
  <si>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</si>
  <si>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</si>
  <si>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</si>
  <si>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</si>
  <si>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</si>
  <si>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</si>
  <si>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</si>
  <si>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</si>
  <si>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</si>
  <si>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</si>
  <si>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</si>
  <si>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</si>
  <si>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</si>
  <si>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</si>
  <si>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</si>
  <si>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</si>
  <si>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</si>
  <si>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</si>
  <si>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</si>
  <si>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</si>
  <si>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</si>
  <si>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</si>
  <si>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</si>
  <si>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</si>
  <si>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</si>
  <si>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</si>
  <si>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</si>
  <si>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</si>
  <si>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</si>
  <si>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</si>
  <si>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</si>
  <si>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</si>
  <si>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</si>
  <si>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</si>
  <si>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</si>
  <si>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</si>
  <si>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</si>
  <si>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</si>
  <si>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</si>
  <si>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</si>
  <si>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</si>
  <si>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</si>
  <si>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</si>
  <si>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</si>
  <si>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</si>
  <si>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</si>
  <si>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</si>
  <si>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</si>
  <si>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</si>
  <si>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</si>
  <si>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CONCRETO AUTO ADENSÁVEL (CAA)</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</si>
  <si>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</si>
  <si>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</si>
  <si>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</si>
  <si>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</si>
  <si>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</si>
  <si>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</si>
  <si>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</si>
  <si>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</si>
  <si>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</si>
  <si>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</si>
  <si>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</si>
  <si>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</si>
  <si>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</si>
  <si>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</si>
  <si>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</si>
  <si>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</si>
  <si>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ESTRUTURA METÁLICA</t>
  </si>
  <si>
    <t>LAJE PRÉ-MOLDADA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</si>
  <si>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</si>
  <si>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</si>
  <si>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</si>
  <si>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</si>
  <si>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</si>
  <si>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</si>
  <si>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</si>
  <si>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</si>
  <si>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</si>
  <si>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</si>
  <si>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</si>
  <si>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</si>
  <si>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</si>
  <si>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</si>
  <si>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</si>
  <si>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</si>
  <si>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</si>
  <si>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</si>
  <si>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</si>
  <si>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ESCORAMENTO</t>
  </si>
  <si>
    <t>POLIMENTO E NÍVEL ZERO EM CONCRETO</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</si>
  <si>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</si>
  <si>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</si>
  <si>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</si>
  <si>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</si>
  <si>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APLICAÇÃO DE GRAUTE FLUIDO INDUSTRIALIZADO, PARA ANCORAGENS E/OU RECUPERAÇÃO EM PEÇAS ESTRUTURAIS E USO EM GERAL, INCLUSIVE PREPARO EM BETONEIRA E LANÇAMENTO</t>
  </si>
  <si>
    <t>RECUPERAÇÃO E REFORCO DE ESTRUTURA DE CONCRETO</t>
  </si>
  <si>
    <t>ANCORAGEM DE BARRAS DE AÇO COM CHUMBADOR QUÍMICO À BASE DE RESINA POLIÉSTER, EXCLUSIVE FORNECIMENTO DE BARRA</t>
  </si>
  <si>
    <t>dm3</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</si>
  <si>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</si>
  <si>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</si>
  <si>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</si>
  <si>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</si>
  <si>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</si>
  <si>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</si>
  <si>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ALVENARIAS E DIVISÓRIAS</t>
  </si>
  <si>
    <t>ALVENARIA DE TIJOLO LAMINADO</t>
  </si>
  <si>
    <t>ALVENARIA DE TIJOLO MACIÇO</t>
  </si>
  <si>
    <t>ALVENARIA DE TIJOLO CERÂMICO</t>
  </si>
  <si>
    <t>ALVENARIA DE BLOCO DE CONCRETO (VEDAÇÃO)</t>
  </si>
  <si>
    <t>ALVENARIA DE BLOCO DE CONCRETO (ESTRUTURAL)</t>
  </si>
  <si>
    <t>ELEMENTO VAZADO</t>
  </si>
  <si>
    <t>ALVENARIA DE BLOCO DE VIDRO</t>
  </si>
  <si>
    <t xml:space="preserve">ENCUNHAMENTO DE ALVENARIA </t>
  </si>
  <si>
    <t>VERGA E CONTRA-VERGA</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</si>
  <si>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</si>
  <si>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</si>
  <si>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PAREDE DE GESSO ACARTONADO</t>
  </si>
  <si>
    <t>DIVISÓRIA COMPENSADO NAVAL</t>
  </si>
  <si>
    <t>DIVISÓRIA EM PEDRA</t>
  </si>
  <si>
    <t>ESQUADRIAS E FERRAGENS</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</si>
  <si>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</si>
  <si>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</si>
  <si>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</si>
  <si>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</si>
  <si>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</si>
  <si>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</si>
  <si>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</si>
  <si>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</si>
  <si>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</si>
  <si>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</si>
  <si>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</si>
  <si>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</si>
  <si>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</si>
  <si>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</si>
  <si>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</si>
  <si>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</si>
  <si>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</si>
  <si>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</si>
  <si>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</si>
  <si>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ED-29486</t>
  </si>
  <si>
    <t>ED-29487</t>
  </si>
  <si>
    <t>ED-29477</t>
  </si>
  <si>
    <t>ED-29478</t>
  </si>
  <si>
    <t>ED-29479</t>
  </si>
  <si>
    <t>ED-29480</t>
  </si>
  <si>
    <t>VISOR PARA PORTA</t>
  </si>
  <si>
    <t>FERRAGEM E ACESSÓRIOS</t>
  </si>
  <si>
    <t>PORTA CORTA-FOGO</t>
  </si>
  <si>
    <t>VEDAÇÃO E CALAFETAGEM</t>
  </si>
  <si>
    <t>PORTA EM AÇO DE ENROLAR</t>
  </si>
  <si>
    <t>COBERTURAS E PROTEÇÕES</t>
  </si>
  <si>
    <t>ESTRUTURA DE MADEIRA PARA COBERTURA</t>
  </si>
  <si>
    <t>ESTRUTURA METÁLICA PARA COBERTURA</t>
  </si>
  <si>
    <t>COBERTURA COM TELHA FIBROCIMENTO</t>
  </si>
  <si>
    <t>COBERTURA COM TELHA METÁLICA</t>
  </si>
  <si>
    <t>COBERTURA COM TELHA CERÂMICA</t>
  </si>
  <si>
    <t>CUMEEIRA E ESPIGÃO</t>
  </si>
  <si>
    <t>CALHA GALVANIZADA</t>
  </si>
  <si>
    <t>RUFO GALVANIZADO</t>
  </si>
  <si>
    <t>CHAPINS GALVANIZADOS</t>
  </si>
  <si>
    <t>FECHAMENTO DE ONDA DE TELHA</t>
  </si>
  <si>
    <t>GRELHA E RALO</t>
  </si>
  <si>
    <t>DISPOSITIVO DE DRENAGEM</t>
  </si>
  <si>
    <t>MANTA ALUMINIZADA</t>
  </si>
  <si>
    <t>IMPERMEABILIZAÇÃO E ISOLAMENTO TÉRMICO</t>
  </si>
  <si>
    <t>IMPERMEABILIZAÇÃO DE FUNDAÇÃO</t>
  </si>
  <si>
    <t>ARGAMASSA COM ADITIVO</t>
  </si>
  <si>
    <t>CAMADA DE REGULARIZAÇÃO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</si>
  <si>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</si>
  <si>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</si>
  <si>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</si>
  <si>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</si>
  <si>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</si>
  <si>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</si>
  <si>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</si>
  <si>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</si>
  <si>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</si>
  <si>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</si>
  <si>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</si>
  <si>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</si>
  <si>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</si>
  <si>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</si>
  <si>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</si>
  <si>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</si>
  <si>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</si>
  <si>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EMULSÃO ASFÁTICA</t>
  </si>
  <si>
    <t>IMPERMEABILIZAÇÃO de alicerce com tinta betuminosa em parede de 1 1/2 tijolo</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</si>
  <si>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</si>
  <si>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</si>
  <si>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</si>
  <si>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</si>
  <si>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</si>
  <si>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</si>
  <si>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</si>
  <si>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</si>
  <si>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</si>
  <si>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</si>
  <si>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</si>
  <si>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</si>
  <si>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</si>
  <si>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</si>
  <si>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</si>
  <si>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</si>
  <si>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</si>
  <si>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</si>
  <si>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</si>
  <si>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</si>
  <si>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</si>
  <si>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</si>
  <si>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</si>
  <si>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</si>
  <si>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</si>
  <si>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</si>
  <si>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</si>
  <si>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</si>
  <si>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</si>
  <si>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</si>
  <si>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</si>
  <si>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</si>
  <si>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</si>
  <si>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</si>
  <si>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</si>
  <si>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PEITORIL DE CONCRETO</t>
  </si>
  <si>
    <t>SOLEIRA DE ARDÓSIA</t>
  </si>
  <si>
    <t>SOLEIRA DE GRANITINA E MARMORITE</t>
  </si>
  <si>
    <t>SOLEIRA DE GRANITO</t>
  </si>
  <si>
    <t>SOLEIRA EM GRANITO, NA COR CINZA ANDORINHA, ESP. 2CM, INCLUSIVE REJUNTAMENTO</t>
  </si>
  <si>
    <t>SOLEIRA EM GRANITO, NA COR CINZA ANDORINHA, ESP. 3CM, INCLUSIVE REJUNTAMENTO</t>
  </si>
  <si>
    <t>SOLEIRA DE MÁRMORE</t>
  </si>
  <si>
    <t>REVESTIMENTOS</t>
  </si>
  <si>
    <t xml:space="preserve">REVESTIMENTO DE ARGAMASSA </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</si>
  <si>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</si>
  <si>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</si>
  <si>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</si>
  <si>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</si>
  <si>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</si>
  <si>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</si>
  <si>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</si>
  <si>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</si>
  <si>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</si>
  <si>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</si>
  <si>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</si>
  <si>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</si>
  <si>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</si>
  <si>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</si>
  <si>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</si>
  <si>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INTERNO DE GESSO</t>
  </si>
  <si>
    <t>REVESTIMENTO NATADO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</si>
  <si>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</si>
  <si>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</si>
  <si>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REVESTIMENTO EM CERÂMICA</t>
  </si>
  <si>
    <t>REVESTIMENTO EM FAIXA E FILETE</t>
  </si>
  <si>
    <t>REVESTIMENTO COM LADRILHO</t>
  </si>
  <si>
    <t>REVESTIMENTO DE MÁRMORE E GRANITO</t>
  </si>
  <si>
    <t>REVESTIMENTO EM LAMINADO E MADEIRA</t>
  </si>
  <si>
    <t>REVESTIMENTO ESPECIAL</t>
  </si>
  <si>
    <t>FORROS</t>
  </si>
  <si>
    <t>FORRO DE GESSO</t>
  </si>
  <si>
    <t>FORRO DE MADEIRA</t>
  </si>
  <si>
    <t>FORRO DE PVC</t>
  </si>
  <si>
    <t>RODAFORRO, MOLDURA E ACESSÓRIOS</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</si>
  <si>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</si>
  <si>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</si>
  <si>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</si>
  <si>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</si>
  <si>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</si>
  <si>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</si>
  <si>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</si>
  <si>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</si>
  <si>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</si>
  <si>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</si>
  <si>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</si>
  <si>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</si>
  <si>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</si>
  <si>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</si>
  <si>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</si>
  <si>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</si>
  <si>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</si>
  <si>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</si>
  <si>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</si>
  <si>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</si>
  <si>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</si>
  <si>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</si>
  <si>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</si>
  <si>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</si>
  <si>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</si>
  <si>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</si>
  <si>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</si>
  <si>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</si>
  <si>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</si>
  <si>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</si>
  <si>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</si>
  <si>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</si>
  <si>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</si>
  <si>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</si>
  <si>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</si>
  <si>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</si>
  <si>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</si>
  <si>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</si>
  <si>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</si>
  <si>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</si>
  <si>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</si>
  <si>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</si>
  <si>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</si>
  <si>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</si>
  <si>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</si>
  <si>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</si>
  <si>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</si>
  <si>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</si>
  <si>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</si>
  <si>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PEÇA ESPECIAL DE SERRALHERIA</t>
  </si>
  <si>
    <t>ALÇAPÃO METÁLICO</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</si>
  <si>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</si>
  <si>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</si>
  <si>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</si>
  <si>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ESCADA DE MARINHEIRO</t>
  </si>
  <si>
    <t>BATE-MACA</t>
  </si>
  <si>
    <t>PINTURA</t>
  </si>
  <si>
    <t>LIXAMENTO PARA PINTURA</t>
  </si>
  <si>
    <t>SELADOR PAREDE</t>
  </si>
  <si>
    <t>MASSA CORRIDA (PVA E ACRÍLICA)</t>
  </si>
  <si>
    <t>PINTURA LÁTEX (PVA)</t>
  </si>
  <si>
    <t>PINTURA ACRÍLICA</t>
  </si>
  <si>
    <t>PINTURA A CAL</t>
  </si>
  <si>
    <t>MASSA CORRIDA SOBRE MADEIRA</t>
  </si>
  <si>
    <t>PINTURA PRESERVATIVA PARA MADEIRA</t>
  </si>
  <si>
    <t>PINTURA VERNIZ SOBRE MADEIRA</t>
  </si>
  <si>
    <t>PINTURA ESMALTE SOBRE MADEIRA</t>
  </si>
  <si>
    <t>CERA EM ESQUADRIA DE MADEIRA</t>
  </si>
  <si>
    <t>PINTURA ESMALTE</t>
  </si>
  <si>
    <t>PINTURA ESMALTE SOBRE FERRO</t>
  </si>
  <si>
    <t>PINTURA ESMALTE SINTÉTICO EM SUPERFÍCIES METÁLICAS, DUAS (2) DEMÃOS, INCLUSIVE UMA (1) DEMÃO DE FUNDO ANTICORROSIVO</t>
  </si>
  <si>
    <t>PINTURA EPÓXI EM PAREDE</t>
  </si>
  <si>
    <t>PINTURA EPÓXI EM PISO</t>
  </si>
  <si>
    <t>PINTURA E VERNIZ EM CONCRETO</t>
  </si>
  <si>
    <t>REVESTIMENTO TEXTURIZADO</t>
  </si>
  <si>
    <t>PINTURA EM ESTRUTURA METÁLICA</t>
  </si>
  <si>
    <t>PINTURA ESPECIAL</t>
  </si>
  <si>
    <t>PINTURA COM TINTA A BASE DE BORRACHA CLORADA EM FAIXAS DE DEMARCAÇÃO DE PISO, DUAS (2) DEMÃOS, FAIXA COM LARGURA DE 5 CM, APLICAÇÃO MECÂNICA</t>
  </si>
  <si>
    <t>PINTURA PARA VAGA DE GARAGEM</t>
  </si>
  <si>
    <t>PINTURA COM TINTA A BASE DE BORRACHA CLORADA EM FAIXAS DE DEMARCAÇÃO DE QUADRA, DUAS (2) DEMÃOS, FAIXA COM LARGURA DE 5 CM, APLICAÇÃO MECÂNICA</t>
  </si>
  <si>
    <t>LOUÇAS, METAIS E ACESSÓRIOS</t>
  </si>
  <si>
    <t xml:space="preserve">BOJO EM AÇO INOX </t>
  </si>
  <si>
    <t>CUBA</t>
  </si>
  <si>
    <t>TORNEIRA</t>
  </si>
  <si>
    <t>ED-29152</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</si>
  <si>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</si>
  <si>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</si>
  <si>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</si>
  <si>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ED-29992</t>
  </si>
  <si>
    <t>TORNEIRA METÁLICA PARA BEBEDOURO, FECHAMENTO AUTOMÁTICO, ACABAMENTO CROMADO,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</si>
  <si>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</si>
  <si>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</si>
  <si>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LIGAÇÃO FLEXÍVEL</t>
  </si>
  <si>
    <t>VÁLVULA</t>
  </si>
  <si>
    <t>SIFÃO</t>
  </si>
  <si>
    <t>BACIA SANITÁRIA</t>
  </si>
  <si>
    <t>MICTÓRIO</t>
  </si>
  <si>
    <t>VÁLVULA E CAIXA DE DESCARGA</t>
  </si>
  <si>
    <t>BEBEDOURO ELÉTRICO</t>
  </si>
  <si>
    <t>DUCHA HIGIÊNICA</t>
  </si>
  <si>
    <t>CHUVEIRO</t>
  </si>
  <si>
    <t>COMPLEMENTO DE LOUÇA</t>
  </si>
  <si>
    <t>DISPENSADOR</t>
  </si>
  <si>
    <t>EQUIPAMENTO PARA ACESSIBILIDADE (PMR/PCR)</t>
  </si>
  <si>
    <t>BANCADAS E PRATELEIRAS</t>
  </si>
  <si>
    <t>BANCADA EM AÇO INOX</t>
  </si>
  <si>
    <t>BANCADA EM ARDÓSIA</t>
  </si>
  <si>
    <t>BANCADA EM GRANITO</t>
  </si>
  <si>
    <t>BANCADA EM MÁRMORE</t>
  </si>
  <si>
    <t>ACABAMENTO, FURO E COLAGEM DE BOJO</t>
  </si>
  <si>
    <t>TESTEIRA E RODABANCADA EM GRANITO</t>
  </si>
  <si>
    <t>TESTEIRA E RODABANCADA EM MÁRMORE</t>
  </si>
  <si>
    <t>BANCADA EM CONCRETO</t>
  </si>
  <si>
    <t>PRATELEIRA DE ARDÓSIA</t>
  </si>
  <si>
    <t>PRATELEIRA DE GRANITO</t>
  </si>
  <si>
    <t>PRATELEIRA DE MÁRMORE</t>
  </si>
  <si>
    <t>PRATELEIRAS DE MADEIRA</t>
  </si>
  <si>
    <t>PRATELEIRA DE CONCRETO</t>
  </si>
  <si>
    <t>CABO DE COBRE FLEXÍVEL (450/750V)</t>
  </si>
  <si>
    <t>CABO DE COBRE FLEXÍVEL (0,6/1KV)</t>
  </si>
  <si>
    <t>CORDOALHA</t>
  </si>
  <si>
    <t>CAIXA EM PVC LIGAÇÃO E PASSAGEM</t>
  </si>
  <si>
    <t>CAIXA ESTANQUE AQUATIC 4x2"</t>
  </si>
  <si>
    <t>CAIXA METÁLICA DE LIGAÇÃO E PASSAGEM</t>
  </si>
  <si>
    <t>CAIXA DE PASSAGEM 15 x 15 CM EM CHAPA DE FERRO COM TAMPA CEGA</t>
  </si>
  <si>
    <t>CAIXA DE PASSAGEM EM ALVENARIA</t>
  </si>
  <si>
    <t>CAIXA DE PASSAGEM PARA TELEFONIA</t>
  </si>
  <si>
    <t>ED-49186</t>
  </si>
  <si>
    <t>CAIXA DE TELEFONIA, NÚMERO 6, DIMENSÃO (100X100)CM, EM CHAPA DE AÇO GALVANIZADO, TIPO EMBUTIR COM FECHO, INCLUSIVE ACESSÓRIOS E INSTALAÇÃO</t>
  </si>
  <si>
    <t>INTERRUPTOR, TOMADA E ACESSÓRIOS</t>
  </si>
  <si>
    <t>CAMPAINHA DE EMBUTIR EM CAIXA 2x4", DO TIPO CIGARRA, 127V</t>
  </si>
  <si>
    <t>MANGUEIRA PVC FLEXÍVEL CORRUGADO</t>
  </si>
  <si>
    <t>CONDULETE EM ALUMÍNIO</t>
  </si>
  <si>
    <t>ELETRODUTO FLEXÍVEL</t>
  </si>
  <si>
    <t>ELETRODUTO RÍGIDO EM PVC</t>
  </si>
  <si>
    <t>ELETRODUTO RÍGIDO EM AÇO GALVANIZADO</t>
  </si>
  <si>
    <t>PERFILADO LISO E PERFURADO</t>
  </si>
  <si>
    <t>ELETROCALHA LISA</t>
  </si>
  <si>
    <t>ELETROCALHA PERFURADA</t>
  </si>
  <si>
    <t>VERGALHÃO DE AÇO COM ROSCA TOTAL</t>
  </si>
  <si>
    <t>LUMINÁRIA</t>
  </si>
  <si>
    <t>REATOR ELETRÔNICO</t>
  </si>
  <si>
    <t>LÂMPADA E ACESSÓRIOS</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</si>
  <si>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</si>
  <si>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</si>
  <si>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</si>
  <si>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</si>
  <si>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</si>
  <si>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DUTO CORRUGADO EM PEAD</t>
  </si>
  <si>
    <t>ENTRADA DE ENERGIA</t>
  </si>
  <si>
    <t>CANALETA EM PVC</t>
  </si>
  <si>
    <t>CAIXA DE MEDIÇÃO</t>
  </si>
  <si>
    <t>QUADRO DE DISTRIBUIÇÃO</t>
  </si>
  <si>
    <t>DISJUNTOR</t>
  </si>
  <si>
    <t>SUPRESSOR DE SURTO</t>
  </si>
  <si>
    <t>QUADRO DE COMANDO</t>
  </si>
  <si>
    <t>CONECTOR</t>
  </si>
  <si>
    <t>ILUMINAÇÃO PÚBLICA E EXTERNA</t>
  </si>
  <si>
    <t>SIRENE</t>
  </si>
  <si>
    <t>SISTEMA DE NOBREAK</t>
  </si>
  <si>
    <t>COMPONENTES PARA QUADROS ELÉTRICOS</t>
  </si>
  <si>
    <t>FITA DE SINALIZAÇÃO SUBTERRÂNEA</t>
  </si>
  <si>
    <t>INSTALAÇÕES DE REDE LÓGICA E TELEFONIA</t>
  </si>
  <si>
    <t>FIO E CABO PARA REDE LÓGICA</t>
  </si>
  <si>
    <t>FIO E CABO TELEFÔNICO</t>
  </si>
  <si>
    <t>TOMADA PARA REDE LÓGICA E TELEFONIA</t>
  </si>
  <si>
    <t>CERTIFICAÇÃO DE REDE LÓGICA</t>
  </si>
  <si>
    <t>RACK E  ACESSÓRIOS</t>
  </si>
  <si>
    <t>ED-32151</t>
  </si>
  <si>
    <t>SISTEMAS DE CFTV</t>
  </si>
  <si>
    <t>FIO E CABO PARA CFTV</t>
  </si>
  <si>
    <t>INSTALAÇÕES DE SPDA</t>
  </si>
  <si>
    <t>HASTE PARA ATERRAMENTO</t>
  </si>
  <si>
    <t>CAIXA DE INSPEÇÃO</t>
  </si>
  <si>
    <t>ATERRAMENTO</t>
  </si>
  <si>
    <t>CAIXA PRÉ MOLDADA PARA ATERRAMENTO COM TAMPA DE CONCRETO 25 x 25 x 50 CM, INCLUSIVE ESCAVAÇÃO E BOTA FORA</t>
  </si>
  <si>
    <t>CAIXA DE EQUALIZAÇÃO</t>
  </si>
  <si>
    <t>PROTEÇÃO CONTRA SURTO</t>
  </si>
  <si>
    <t>VLC SLIM CLASSE 1 275V 12,5/60kA</t>
  </si>
  <si>
    <t>BARRA CHATA,CHAPA E FITA METÁLICA</t>
  </si>
  <si>
    <t>BARRA REDONDA DE AÇO GALVANIZADA À FOGO</t>
  </si>
  <si>
    <t>CABO DE ALUMÍNIO NÚ</t>
  </si>
  <si>
    <t>CABO DE COBRE NÚ</t>
  </si>
  <si>
    <t>CORDOALHA FLEXÍVEL</t>
  </si>
  <si>
    <t>SISTEMA DE PARA-RAIO</t>
  </si>
  <si>
    <t>TERMINAL E CONECTOR</t>
  </si>
  <si>
    <t>ABRAÇADEIRA</t>
  </si>
  <si>
    <t>SINALIZADOR</t>
  </si>
  <si>
    <t>INSTALAÇÕES HIDROSSANITÁRIAS</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</si>
  <si>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</si>
  <si>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</si>
  <si>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</si>
  <si>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</si>
  <si>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</si>
  <si>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</si>
  <si>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</si>
  <si>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</si>
  <si>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</si>
  <si>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</si>
  <si>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</si>
  <si>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RALO SIFONADO PVC CILINDRICO 100 X 70 X 40 MM COM GRELHA QUADRADA</t>
  </si>
  <si>
    <t>GRELHA E RALO METÁLICO</t>
  </si>
  <si>
    <t>TERMINAL DE VENTILAÇÃO</t>
  </si>
  <si>
    <t>CAIXA DE GORDURA</t>
  </si>
  <si>
    <t>CAIXA DE ALVENARIA PARA ESGOTO</t>
  </si>
  <si>
    <t>CAIXA DE ALVENARIA PARA DRENAGEM</t>
  </si>
  <si>
    <t>RESERVATÓRIO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</si>
  <si>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</si>
  <si>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</si>
  <si>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</si>
  <si>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</si>
  <si>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</si>
  <si>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</si>
  <si>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ELETROBOMBA DE RECALQUE</t>
  </si>
  <si>
    <t>TORNEIRA DE BOIA</t>
  </si>
  <si>
    <t>ABERTURA DE POÇO</t>
  </si>
  <si>
    <t>ABERTURA MANUAL DE POÇO COM PROFUNDIDADE MAIOR QUE 2,0M, DIÂMETRO DE 1,20M, INCLUSIVE AFASTAMENTO DO MATERIAL ESCAVADO</t>
  </si>
  <si>
    <t>ABERTURA MANUAL DE POÇO COM PROFUNDIDADE MENOR OU IGUAL 2,0M, DIÂMETRO DE 1,20M, INCLUSIVE AFASTAMENTO DO MATERIAL ESCAVADO</t>
  </si>
  <si>
    <t>FOSSA SÉPTICA</t>
  </si>
  <si>
    <t>CANALETA PRÉ-MOLDADA</t>
  </si>
  <si>
    <t>CANALETA DE CONCRETO MOLDADA IN-LOCO</t>
  </si>
  <si>
    <t>TUBULAÇÃO PARA DRENAGEM</t>
  </si>
  <si>
    <t>TUBULAÇÃO PERFURADO EM PVC FLEXÍVEL CORRUGADO</t>
  </si>
  <si>
    <t>TUBULAÇÃO DE CONCRETO SIMPLES</t>
  </si>
  <si>
    <t>TUBO DE CONCRETO para dreno simples ou poroso, Ø 150 mm</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</si>
  <si>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</si>
  <si>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</si>
  <si>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</si>
  <si>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</si>
  <si>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</si>
  <si>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</si>
  <si>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</si>
  <si>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</si>
  <si>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</si>
  <si>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</si>
  <si>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</si>
  <si>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</si>
  <si>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PREVENÇÃO E COMBATE A INCÊNDIO</t>
  </si>
  <si>
    <t>ELETROBOMBA E ACESSÓRIOS</t>
  </si>
  <si>
    <t>CILINDRO DE PRESSÃO OU MOLA PNEUMÁTICA DE DIÂMETRO 150mm, COMPRIMENTO DE 1,20m COM GARRAS PARA FIXAÇÃO NA PAREDE</t>
  </si>
  <si>
    <t>ABRIGO, HIDRANTE, MANGUEIRA E EXTINTOR</t>
  </si>
  <si>
    <t>REGISTRO GLOBO</t>
  </si>
  <si>
    <t>LUMINÁRIA DE EMERGÊNCIA</t>
  </si>
  <si>
    <t>PLACA DE SINALIZAÇÃO</t>
  </si>
  <si>
    <t>ED-29386</t>
  </si>
  <si>
    <t>PLACA FOTOLUMINESCENTE PARA SINALIZAÇÃO DE EMERGÊNCIA, TIPO "A1", DIMENSÃO DA BASE 300MM, INCLUSIVE FIXAÇÃO</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</si>
  <si>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</si>
  <si>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</si>
  <si>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</si>
  <si>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</si>
  <si>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</si>
  <si>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</si>
  <si>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</si>
  <si>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</si>
  <si>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</si>
  <si>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</si>
  <si>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</si>
  <si>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</si>
  <si>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</si>
  <si>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</si>
  <si>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</si>
  <si>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</si>
  <si>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</si>
  <si>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</si>
  <si>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</si>
  <si>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</si>
  <si>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</si>
  <si>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</si>
  <si>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</si>
  <si>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PLACA FOTOLUMINESCENTE PARA SINALIZAÇÃO DE EMERGÊNCIA, TIPO "E5", DIMENSÃO (300X300)MM, INCLUSIVE FIXAÇÃO</t>
  </si>
  <si>
    <t>ED-29391</t>
  </si>
  <si>
    <t>PLACA FOTOLUMINESCENTE PARA SINALIZAÇÃO DE EMERGÊNCIA, TIPO "E7", DIMENSÃO (300X300)MM, INCLUSIVE FIXAÇÃO</t>
  </si>
  <si>
    <t>PLACA FOTOLUMINESCENTE PARA SINALIZAÇÃO DE EMERGÊNCIA, TIPO "E8", DIMENSÃO (300X300)MM, INCLUSIVE FIXAÇÃO</t>
  </si>
  <si>
    <t>ED-29392</t>
  </si>
  <si>
    <t>PLACA FOTOLUMINESCENTE PARA SINALIZAÇÃO DE EMERGÊNCIA, TIPO "E9",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</si>
  <si>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</si>
  <si>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</si>
  <si>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</si>
  <si>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ED-29406</t>
  </si>
  <si>
    <t>PLACA FOTOLUMINESCENTE PARA SINALIZAÇÃO DE EMERGÊNCIA, TIPO "S11", DIMENSÃO (380X190)MM, INCLUSIVE FIXAÇÃO</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</si>
  <si>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</si>
  <si>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</si>
  <si>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</si>
  <si>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</si>
  <si>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</si>
  <si>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</si>
  <si>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</si>
  <si>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</si>
  <si>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</si>
  <si>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</si>
  <si>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</si>
  <si>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</si>
  <si>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</si>
  <si>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</si>
  <si>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</si>
  <si>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</si>
  <si>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</si>
  <si>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</si>
  <si>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</si>
  <si>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</si>
  <si>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</si>
  <si>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</si>
  <si>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</si>
  <si>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</si>
  <si>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</si>
  <si>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</si>
  <si>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</si>
  <si>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</si>
  <si>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</si>
  <si>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</si>
  <si>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</si>
  <si>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</si>
  <si>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FOTOLUMINESCENTE PARA SINALIZAÇÃO DE EMERGÊNCIA, TIPO "S9", DIMENSÃO (380X190)MM, INCLUSIVE FIXAÇÃO</t>
  </si>
  <si>
    <t>SISTEMA DE DETECÇÃO E ALARME DE INCÊNDIO (SDAI)</t>
  </si>
  <si>
    <t>INSTALAÇÕES DE GASES</t>
  </si>
  <si>
    <t>TUBULAÇÃO DE AÇO CARBONO</t>
  </si>
  <si>
    <t>REGISTRO</t>
  </si>
  <si>
    <t>VÁLVULA DE ESFERA TRIPARTIDA COM ROSCA NPT, CLASSE 300lbs - 1/2"</t>
  </si>
  <si>
    <t>VÁLVULA DE ESFERA TRIPARTIDA COM ROSCA NPT, CLASSE 300lbs - 3/4"</t>
  </si>
  <si>
    <t>VÁLVULA DE ESFERA</t>
  </si>
  <si>
    <t>VÁLVULA DE RETENÇÃO</t>
  </si>
  <si>
    <t>MANÔMETRO E PRESSOSTATO</t>
  </si>
  <si>
    <t>MANÔMETRO DE PRESSÃO PARA AR COMPRIMIDO 15 A 600 mBAR, COM ROSCA, 1/2 NPT</t>
  </si>
  <si>
    <t>MANÔMETRO DE PRESSÃO PARA AR COMPRIMIDO 15 A 600 mBAR, COM ROSCA, 1/4 NPT</t>
  </si>
  <si>
    <t>CILINDRO</t>
  </si>
  <si>
    <t>CENTRAL DE GÁS</t>
  </si>
  <si>
    <t>ACESSÓRIOS E COMPLEMENTOS PARA GÁS</t>
  </si>
  <si>
    <t>VIDROS E ESPELHOS</t>
  </si>
  <si>
    <t>ESPELHO</t>
  </si>
  <si>
    <t>VIDRO ARAMADO</t>
  </si>
  <si>
    <t>ED-29734</t>
  </si>
  <si>
    <t>VIDRO ARAMADO TRANSLÚCIDO INCOLOR, ESP. 6MM, INCLUSIVE FIXAÇÃO E VEDAÇÃO COM GUARNIÇÃO/GAXETA DE BORRACHA NEOPRENE, FORNECIMENTO E INSTALAÇÃO, EXCLUSIVE CAIXILHO/PERFIL</t>
  </si>
  <si>
    <t>VIDRO LISOS TRANSPARENTES</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</si>
  <si>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</si>
  <si>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</si>
  <si>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</si>
  <si>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FANTASIA</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</si>
  <si>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</si>
  <si>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</si>
  <si>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</si>
  <si>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</si>
  <si>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</si>
  <si>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</si>
  <si>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</si>
  <si>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PLACAS E SINALIZAÇÕES VISUAIS</t>
  </si>
  <si>
    <t>PLACA DE INAUGURAÇÃO</t>
  </si>
  <si>
    <t>PLACA DE ALUMÍNIO FUNDIDO, DIMENSÃO (60X40)CM, PARA INAUGURAÇÃO, INCLUSIVE FIXAÇÃO</t>
  </si>
  <si>
    <t>PLACA DE ALUMÍNIO FUNDIDO, DIMENSÃO (85X50)CM, PARA INAUGURAÇÃO, INCLUSIVE FIXAÇÃO</t>
  </si>
  <si>
    <t>PLACA EM ALUMÍNIO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</si>
  <si>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</si>
  <si>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</si>
  <si>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</si>
  <si>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</si>
  <si>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</si>
  <si>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</si>
  <si>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</si>
  <si>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EM AÇO ESCOVADO</t>
  </si>
  <si>
    <t>PLACA DE CHAPA DE AÇO ESCOVADO, DIMENSÃO (25X12)CM, INCLUSIVE FIXAÇÃO</t>
  </si>
  <si>
    <t>PONTOS DE INSTALAÇÕES</t>
  </si>
  <si>
    <t>PONTO DE ESGOTO</t>
  </si>
  <si>
    <t>PONTO DE ÁGUA FRIA</t>
  </si>
  <si>
    <t>PONTO DE TOMADA/INTERRUPTOR/LUZ</t>
  </si>
  <si>
    <t>PONTO DE REDE (LÓGICA/SOM/CFT)</t>
  </si>
  <si>
    <t>PONTO DE TELEFONIA</t>
  </si>
  <si>
    <t>PONTO DE GÁS (GLP)</t>
  </si>
  <si>
    <t>SERVIÇOS DE PAISAGISMO</t>
  </si>
  <si>
    <t>PLANTIO DE GRAMA</t>
  </si>
  <si>
    <t>PLANTIO E PREPARO DE COVA PARA ÁRVORE</t>
  </si>
  <si>
    <t>FORNECIMENTO DE MUDA</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</si>
  <si>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</si>
  <si>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</si>
  <si>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</si>
  <si>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</si>
  <si>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</si>
  <si>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</si>
  <si>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SERVIÇOS COMPLEMENTARES</t>
  </si>
  <si>
    <t>RASGO E ENCHIMENTO EM PAREDE</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</si>
  <si>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</si>
  <si>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</si>
  <si>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</si>
  <si>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JUNTA DE DILATAÇÃO E TRINCA</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</si>
  <si>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</si>
  <si>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</si>
  <si>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</si>
  <si>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</si>
  <si>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</si>
  <si>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</si>
  <si>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</si>
  <si>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</si>
  <si>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ENSAIO DE SOLO E AGREGADO</t>
  </si>
  <si>
    <t>ENSAIO DE CONCRETO E AÇO</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</si>
  <si>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</si>
  <si>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</si>
  <si>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</si>
  <si>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</si>
  <si>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</si>
  <si>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</si>
  <si>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</si>
  <si>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</si>
  <si>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</si>
  <si>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</si>
  <si>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</si>
  <si>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</si>
  <si>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</si>
  <si>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</si>
  <si>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</si>
  <si>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</si>
  <si>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</si>
  <si>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</si>
  <si>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</si>
  <si>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</si>
  <si>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</si>
  <si>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</si>
  <si>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</si>
  <si>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</si>
  <si>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</si>
  <si>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</si>
  <si>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</si>
  <si>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</si>
  <si>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</si>
  <si>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</si>
  <si>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</si>
  <si>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</si>
  <si>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</si>
  <si>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PISO EM PEDRA PORTUGUESA, INCLUSIVE FORNECIMENTO, ARGAMASSA SECA, TIPO FAROFA COM PREPARO MECANIZADO, COM ASSENTAMENTO EM COLCHÃO DE AREIA E CIMENTO, ESPESSURA DE 6CM, REJUNTAMENTO E ACABAMENTO</t>
  </si>
  <si>
    <t>RAMPA DE ACESSO</t>
  </si>
  <si>
    <t>MURO DIVISÓRIO</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</si>
  <si>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</si>
  <si>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</si>
  <si>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</si>
  <si>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CONCERTINA</t>
  </si>
  <si>
    <t>DEFENSA</t>
  </si>
  <si>
    <t>MEIO-FIO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</si>
  <si>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</si>
  <si>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</si>
  <si>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CERCA DE MOURÃO</t>
  </si>
  <si>
    <t>BANCO E MESA EM CONCRETO</t>
  </si>
  <si>
    <t>EQUIPAMENTO ESPORTIVO</t>
  </si>
  <si>
    <t>EQUIPAMENTO PARA PARQUE INFANTIL</t>
  </si>
  <si>
    <t>ENVELOPAMENTO DE DUTO E ELETRODUTO</t>
  </si>
  <si>
    <t>LIMPEZA DE OBRA</t>
  </si>
  <si>
    <t>LIMPEZA GERAL</t>
  </si>
  <si>
    <t>OBRAS VIÁRIAS</t>
  </si>
  <si>
    <t>ESTABILIZAÇÃO DE SOLO</t>
  </si>
  <si>
    <t>PAVIMENTO INTERTRAVADO</t>
  </si>
  <si>
    <t>PAVIMENTAÇÃO</t>
  </si>
  <si>
    <t>REMOÇÃO E REASSENTAMENTO DE CALÇAMENTO EM BLOCO DE CONCRETO INTERTRAVADO OU SEXTAVADO, COM REAPROVEITAMENTO DOS BLOCOS, INCLUSIVE FORNECIMENTO COM APLICAÇÃO E REGULARIZAÇÃO MECANIZADA DE COLCHÃO DE AREIA</t>
  </si>
  <si>
    <t>ENSECADEIRA</t>
  </si>
  <si>
    <t>PONTE E TRAVESSIA</t>
  </si>
  <si>
    <t>TxKM</t>
  </si>
  <si>
    <t>TRANSPORTES</t>
  </si>
  <si>
    <t>CARGA DE MATERIAL</t>
  </si>
  <si>
    <t>CARGA MANUAL DE MATERIAL DE QUALQUER NATUREZA SOBRE CAMINHÃO, EXCLUSIVE TRANSPORTE</t>
  </si>
  <si>
    <t>CARGA MECÂNICA DE MATERIAL DE QUALQUER NATUREZA SOBRE CAMINHÃO, EXCLUSIVE TRANSPORTE</t>
  </si>
  <si>
    <t>TRANSPORTE DE MATERIAL</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</si>
  <si>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</si>
  <si>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</si>
  <si>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</si>
  <si>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</si>
  <si>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</si>
  <si>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</si>
  <si>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</si>
  <si>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</si>
  <si>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</si>
  <si>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</si>
  <si>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</si>
  <si>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</si>
  <si>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</si>
  <si>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</si>
  <si>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</si>
  <si>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PROJETO PADRÃO ESCOLAR</t>
  </si>
  <si>
    <t>ALAMBRADO E MURO</t>
  </si>
  <si>
    <t>ESQUADRIA</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</si>
  <si>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</si>
  <si>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</si>
  <si>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</si>
  <si>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</si>
  <si>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</si>
  <si>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</si>
  <si>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</si>
  <si>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</si>
  <si>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</si>
  <si>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</si>
  <si>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</si>
  <si>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ELEMENTO PRÉ-MOLDADO</t>
  </si>
  <si>
    <t>BLOCO ARMADO EM CONCRETO 20 MPa, INCLUSIVE LASTRO 5 CM EM CONCRETO MAGRO 9 MPa, FÔRMAS LATERAIS E DESFORMA</t>
  </si>
  <si>
    <t>CINTA ARMADA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</si>
  <si>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</si>
  <si>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</si>
  <si>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</si>
  <si>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</si>
  <si>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</si>
  <si>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</si>
  <si>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</si>
  <si>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</si>
  <si>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</si>
  <si>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</si>
  <si>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</si>
  <si>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</si>
  <si>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</si>
  <si>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</si>
  <si>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</si>
  <si>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POÇO ABSORVENTE DE D = 150 CM x 3 M, REVESTIDO EM ALVENARIA DE TIJOLO REQUEIMADO, FUNDO DE AREIA E BRITA E TAMPA EM LAJE ESP. = 8 CM, INCLUSIVE BOTA FORA DE MATERIAL ESCAVADO</t>
  </si>
  <si>
    <t>LAVATÓRIO E BANCADA</t>
  </si>
  <si>
    <t>BEBEDOURO</t>
  </si>
  <si>
    <t>MOBILIÁRIO</t>
  </si>
  <si>
    <t>AC-ARMÁRIO (71 x 52 x 350 cm) EM MADEIRA MACIÇA, COM PORTAS E PUXADORES, SOB BANCADA DO LABORATORIO COM PRATELEIRA, REVESTIDO EM LAMINADO MELAMÍNICO</t>
  </si>
  <si>
    <t>QUADRO ESCOLAR</t>
  </si>
  <si>
    <t>QUADRO PARA PINCEL ATÔMICO, EM CHAPA RESINADA (310 x 131 cm), COMPLETO</t>
  </si>
  <si>
    <t>RÉGUA E BARRAMENTO DE MADEIRA</t>
  </si>
  <si>
    <t>PROJETO PADRÃO PENITENCIÁRIA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</si>
  <si>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</si>
  <si>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</si>
  <si>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</si>
  <si>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</si>
  <si>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</si>
  <si>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</si>
  <si>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</si>
  <si>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</si>
  <si>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</si>
  <si>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</si>
  <si>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</si>
  <si>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</si>
  <si>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</si>
  <si>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</si>
  <si>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</si>
  <si>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</si>
  <si>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</si>
  <si>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</si>
  <si>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</si>
  <si>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</si>
  <si>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</si>
  <si>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</si>
  <si>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</si>
  <si>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</si>
  <si>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</si>
  <si>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</si>
  <si>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</si>
  <si>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</si>
  <si>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</si>
  <si>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</si>
  <si>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PORTA DE ABRIR EM BARRAS TRANSVERSAIS DE FERRO CHATO SAE 1045 2" x 5/16" REVESTIDA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</si>
  <si>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</si>
  <si>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</si>
  <si>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</si>
  <si>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</si>
  <si>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</si>
  <si>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</si>
  <si>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</si>
  <si>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</si>
  <si>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</si>
  <si>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</si>
  <si>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</si>
  <si>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</si>
  <si>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</si>
  <si>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</si>
  <si>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</si>
  <si>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</si>
  <si>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</si>
  <si>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</si>
  <si>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</si>
  <si>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</si>
  <si>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</si>
  <si>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</si>
  <si>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</si>
  <si>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</si>
  <si>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</si>
  <si>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ED-32115</t>
  </si>
  <si>
    <t>MARCO DE CONCRETO ARMADO JUNTO ÀS PORTAS DE CELA E/OU ALOJAMENTO - INCLUSO FÔRMA, DESFORMA, AÇO E CONCRETO FCK = 20 MPA</t>
  </si>
  <si>
    <t>LOUÇA SANITÁRIA</t>
  </si>
  <si>
    <t>ALVENARIAS DEFESA SOCIAL</t>
  </si>
  <si>
    <t>307 - AUX-001  - COMPOSIÇÕES AUXILIARES</t>
  </si>
  <si>
    <t>APLICAÇÃO DE CONCRETO EM FUNDAÇÃO OU LASTRO, INCLUSIVE ESPALHAMENTO, ADENSAMENTO E ACABAMENTO</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</si>
  <si>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</si>
  <si>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</si>
  <si>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</si>
  <si>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</si>
  <si>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</si>
  <si>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</si>
  <si>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</si>
  <si>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</si>
  <si>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</si>
  <si>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</si>
  <si>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</si>
  <si>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</si>
  <si>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</si>
  <si>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</si>
  <si>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</si>
  <si>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</si>
  <si>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</si>
  <si>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</si>
  <si>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</si>
  <si>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</si>
  <si>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</si>
  <si>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</si>
  <si>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</si>
  <si>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</si>
  <si>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</si>
  <si>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</si>
  <si>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</si>
  <si>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</si>
  <si>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</si>
  <si>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</si>
  <si>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</si>
  <si>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</si>
  <si>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</si>
  <si>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</si>
  <si>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</si>
  <si>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</si>
  <si>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LIXAMENTO DE SUPERFÍCIE DE CONCRETO manual para preparação e conservação</t>
  </si>
  <si>
    <t>TRANSPORTE, LANÇAMENTO E ADENSAMENTO DE CONCRETO EM RADIER, PISO OU ELEMENTO PRÉ-MOLDADO, INCLUSIVE ACABAMENTO</t>
  </si>
  <si>
    <t>MÃO DE OBRA COM ENCARGOS COMPLEMENTARES</t>
  </si>
  <si>
    <t>OFICIAL E AJUDANTE</t>
  </si>
  <si>
    <t>hora</t>
  </si>
  <si>
    <t>ED-29739</t>
  </si>
  <si>
    <t>ADMINISTRAÇÃO LOCAL</t>
  </si>
  <si>
    <t>CANTEIRO DE OBRA</t>
  </si>
  <si>
    <t>LOCAÇÃO DE ANDAIMES</t>
  </si>
  <si>
    <t>INSTALAÇÕES HIDRÁULICAS</t>
  </si>
  <si>
    <t>CHAPISCO</t>
  </si>
  <si>
    <t>REBOCO</t>
  </si>
  <si>
    <t>CALHAS</t>
  </si>
  <si>
    <t xml:space="preserve"> VIDRO</t>
  </si>
  <si>
    <t>PISO</t>
  </si>
  <si>
    <t>DIVERSOS</t>
  </si>
  <si>
    <t>12.1</t>
  </si>
  <si>
    <t>12.2</t>
  </si>
  <si>
    <t>10.1</t>
  </si>
  <si>
    <t>10.2</t>
  </si>
  <si>
    <t>JANELA</t>
  </si>
  <si>
    <t>16.2</t>
  </si>
  <si>
    <t>ALVENARIA</t>
  </si>
  <si>
    <t>5.3</t>
  </si>
  <si>
    <t>5.2</t>
  </si>
  <si>
    <t>5.4</t>
  </si>
  <si>
    <t>ESTRUTURA</t>
  </si>
  <si>
    <t>13.2</t>
  </si>
  <si>
    <t>13.3</t>
  </si>
  <si>
    <t xml:space="preserve">PORTA </t>
  </si>
  <si>
    <t>4.5</t>
  </si>
  <si>
    <t>4.6</t>
  </si>
  <si>
    <t>4.7</t>
  </si>
  <si>
    <t>4.8</t>
  </si>
  <si>
    <t>13.4</t>
  </si>
  <si>
    <t>MEMÓRIA DE CÁLCULO</t>
  </si>
  <si>
    <t>DESCRIÇÃO</t>
  </si>
  <si>
    <t>FÓRMULA</t>
  </si>
  <si>
    <t>8 horas x 3 meses= 24, 00 horas</t>
  </si>
  <si>
    <t>(0,60x 0,60)x2= 0,72 m²</t>
  </si>
  <si>
    <t>2 kg por m²</t>
  </si>
  <si>
    <t xml:space="preserve">01 dia trabalho </t>
  </si>
  <si>
    <t>1º MÊS</t>
  </si>
  <si>
    <t>2º MÊS</t>
  </si>
  <si>
    <t>3º MÊS</t>
  </si>
  <si>
    <t>(3,80 x 1,10) x 2 x 2=16,72 m² x 3 meses= 50,16 m²mês</t>
  </si>
  <si>
    <t xml:space="preserve">(3,80 x 1,10) x 2 x 2=16,72 m² </t>
  </si>
  <si>
    <t>(3,00 x 2,00)</t>
  </si>
  <si>
    <t>542,00 m²(área total do talude superior) + 225,00 m² (área total do talude inferior) = 767,00 m²</t>
  </si>
  <si>
    <t>(40,30 x 2,50) = total = 100,75 m²</t>
  </si>
  <si>
    <t>Instalação para o bebedouro.</t>
  </si>
  <si>
    <t>Paula Alves Cardoso</t>
  </si>
  <si>
    <t>CREA-MG 141830080-2</t>
  </si>
  <si>
    <t>Engenheira Civil Municipal</t>
  </si>
  <si>
    <t>REFORMA DO CAMPO DE FUTEBOL - BAIRRO MORRO DO VENTO - SERRO/MG</t>
  </si>
  <si>
    <t>REFORMA DO CAMPO DE FUTEBOL DO BAIRRO MORRO DO VENTO -SERRO MG</t>
  </si>
  <si>
    <r>
      <rPr>
        <b/>
        <sz val="10"/>
        <rFont val="Arial"/>
        <family val="2"/>
      </rPr>
      <t>OBRA:</t>
    </r>
    <r>
      <rPr>
        <b/>
        <sz val="8"/>
        <rFont val="Arial"/>
        <family val="2"/>
      </rPr>
      <t xml:space="preserve"> REFORMA DO CAMPO DE FUTEBOL - BAIRRO MORRO DO VENTO - SERRO MG</t>
    </r>
  </si>
  <si>
    <t>Reforma do Campo de Futebol - Bairro Morro do Vento</t>
  </si>
  <si>
    <t>3,00 x 1,50</t>
  </si>
  <si>
    <t>(0,70 x 2,10) x 2,00</t>
  </si>
  <si>
    <t>ed-50983</t>
  </si>
  <si>
    <t>(1,10 x 2,10) x 2,00</t>
  </si>
  <si>
    <t>7.1.1</t>
  </si>
  <si>
    <t>7.2.1</t>
  </si>
  <si>
    <t>7.2.2</t>
  </si>
  <si>
    <t>7.2.3</t>
  </si>
  <si>
    <t>10.3</t>
  </si>
  <si>
    <t>11.</t>
  </si>
  <si>
    <t>11.3</t>
  </si>
  <si>
    <t>12.4</t>
  </si>
  <si>
    <t>13.5</t>
  </si>
  <si>
    <t>13.6</t>
  </si>
  <si>
    <t>13.7</t>
  </si>
  <si>
    <t>13.8</t>
  </si>
  <si>
    <t>13.9</t>
  </si>
  <si>
    <t>13.10</t>
  </si>
  <si>
    <t>13.11</t>
  </si>
  <si>
    <t>13.12</t>
  </si>
  <si>
    <t>13.13</t>
  </si>
  <si>
    <t>14.2</t>
  </si>
  <si>
    <t>14.3</t>
  </si>
  <si>
    <t>14.4</t>
  </si>
  <si>
    <t>14.5</t>
  </si>
  <si>
    <t>14.6</t>
  </si>
  <si>
    <t>14.7</t>
  </si>
  <si>
    <t>14.8</t>
  </si>
  <si>
    <t>14.9</t>
  </si>
  <si>
    <t>14.10</t>
  </si>
  <si>
    <t>14.11</t>
  </si>
  <si>
    <t>14.12</t>
  </si>
  <si>
    <t>14.13</t>
  </si>
  <si>
    <t>15.1.1</t>
  </si>
  <si>
    <t>15.2.1</t>
  </si>
  <si>
    <t>15.2.2</t>
  </si>
  <si>
    <t>15.2.3</t>
  </si>
  <si>
    <t>16.3</t>
  </si>
  <si>
    <t>16.4</t>
  </si>
  <si>
    <t>16.5</t>
  </si>
  <si>
    <t>16.6</t>
  </si>
  <si>
    <t>16.7</t>
  </si>
  <si>
    <t>Iluminação do campo</t>
  </si>
  <si>
    <t>14.14</t>
  </si>
  <si>
    <t>14.15</t>
  </si>
  <si>
    <t>14.16</t>
  </si>
  <si>
    <t>(23,50 + 16,85 + 4,40 + 12,87 + 19,19 + 40,30 + 10,00 + 30,30 + 3,80 + 2,00) x 0,20+ (0,40 x 0,40) x 14,00 = 44,89 m²</t>
  </si>
  <si>
    <t>(23,50 + 16,85 + 4,40 + 12,87 + 19,19 + 40,30 + 40,30 + 10,00 + 16,80) x 0,20 + (0,40 x 0,40) x 14,00 = 49,09 m²</t>
  </si>
  <si>
    <t>5.5</t>
  </si>
  <si>
    <t>(16,80 x 3,00) + ( 12,20 x 1,00) + (12,87 x 0,80)</t>
  </si>
  <si>
    <t xml:space="preserve">(2,30 x 3,80) </t>
  </si>
  <si>
    <t>(2,30 x 3,80)</t>
  </si>
  <si>
    <t>9.3</t>
  </si>
  <si>
    <t>9.4</t>
  </si>
  <si>
    <t>14.17</t>
  </si>
  <si>
    <t>4 horas ao dia x 3 meses = 264,00 horas</t>
  </si>
  <si>
    <t>(2,30 x 3,80) x 0,10 + (1,00 x 16,20) x 0,10</t>
  </si>
  <si>
    <t>1,00 (banheiros) + 1,00 (iluminação da campo)</t>
  </si>
  <si>
    <t>(8,00 x 4,00) + (25,00 x 3)</t>
  </si>
  <si>
    <t>43,50 + 2,50 + 4,00</t>
  </si>
  <si>
    <t>16.8</t>
  </si>
  <si>
    <t>(3,50 x 2,00) = 7,00 m² (considerando a inclinação de 30%)</t>
  </si>
  <si>
    <t>___________________________________</t>
  </si>
  <si>
    <t>((23,50 + 16,85 + 4,40 + 12,87 + 19,19 + 40,30 + 10,00) x 0,50 x 0,20)  + (12,87 x 0,20 x 0,20) +(16,80 X 0,50 X 0,20) + (0,40 x 0,40 x 0,50) x 14,00 = 16,03 m³</t>
  </si>
  <si>
    <t>(16,80 x 3,00) x 2,00 + ( 12,20 x 1,00) x 2,00 + (12,87 x 0,80) + (16,85 + 19,19) x 0,80</t>
  </si>
  <si>
    <t>(3,50 x 2,60) x 2,00 + (2,00 x 2,60) x 6,00</t>
  </si>
  <si>
    <t>(16,80 x 4,00) +(0,70 x 18,80) + (16,85 + 19,19) x 0,80 + (12,87 x 1,20) + (2,30 x 3,80)</t>
  </si>
  <si>
    <t>(16,80 x 4,00) +(0,70 x 18,80) + (16,85 + 19,19) x 0,80 + (2,30 x 3,80)</t>
  </si>
  <si>
    <t xml:space="preserve">(12,87 x 2,40) + (16,85 + 19,19) x 0,80 </t>
  </si>
  <si>
    <t>(0,72 + 4,62 + 2,94) x 2,00 + (4,00 x 0,20) x 16,00 + (6,00 x 0,20) x 11,00 (pintura de janelas, portão, portas e  postes do alambrado)</t>
  </si>
  <si>
    <t>(16,85 + 19,90) x 1,60 + (12,87 x 2,80)</t>
  </si>
  <si>
    <t>(40,30 + 43,50 + 2,50 + 3,00) x 0,60 = 71,44  m²</t>
  </si>
  <si>
    <t>5.6</t>
  </si>
  <si>
    <r>
      <rPr>
        <b/>
        <sz val="10"/>
        <rFont val="Arial"/>
        <family val="2"/>
      </rPr>
      <t xml:space="preserve">ENDEREÇO: </t>
    </r>
    <r>
      <rPr>
        <b/>
        <sz val="8"/>
        <rFont val="Arial"/>
        <family val="2"/>
      </rPr>
      <t>RUA FLORIANÓPOLIS 135 , BAIRRO MORRO DO VENTO - SERRO MG</t>
    </r>
  </si>
  <si>
    <t>5.7</t>
  </si>
  <si>
    <t>12.5</t>
  </si>
  <si>
    <t xml:space="preserve">ACETILENO (RECARGA DE GAS ACETILENO PARA CILINDRO DE CONJUNTO OXICORTE GRANDE) NAO INCLUI TROCA/MANUTENCAO DO CILINDRO                                                                                                                                                                                                                                                                                                                                                                                    </t>
  </si>
  <si>
    <t xml:space="preserve">OXIGENIO, RECARGA PARA CILINDRO DE CONJUNTO OXICORTE GRANDE                                                                                                                                                                                                                                                                                                                                                                                                                                               </t>
  </si>
  <si>
    <t xml:space="preserve">ACIDO CLORIDRICO / ACIDO MURIATICO, DILUICAO 10% A 12% PARA USO EM LIMPEZA                                                                                                                                                                                                                                                                                                                                                                                                                                </t>
  </si>
  <si>
    <t>21,70</t>
  </si>
  <si>
    <t xml:space="preserve">ESCOVA DE ACO, COM CABO, *4 X 15* FILEIRAS DE CERDAS                                                                                                                                                                                                                                                                                                                                                                                                                                                      </t>
  </si>
  <si>
    <t xml:space="preserve">ESTOPA                                                                                                                                                                                                                                                                                                                                                                                                                                                                                                    </t>
  </si>
  <si>
    <t xml:space="preserve">ACO CA-50, 6,3 MM, VERGALHAO                                                                                                                                                                                                                                                                                                                                                                                                                                                                              </t>
  </si>
  <si>
    <t xml:space="preserve">ACO CA-50, 8,0 MM, VERGALHAO                                                                                                                                                                                                                                                                                                                                                                                                                                                                              </t>
  </si>
  <si>
    <t xml:space="preserve">ACO CA-50, 10,0 MM, VERGALHAO                                                                                                                                                                                                                                                                                                                                                                                                                                                                             </t>
  </si>
  <si>
    <t xml:space="preserve">ADAPTADOR PVC PBA, PONTA/ROSCA, JE, DN 75 / DE 85 MM                                                                                                                                                                                                                                                                                                                                                                                                                                                      </t>
  </si>
  <si>
    <t>43,04</t>
  </si>
  <si>
    <t xml:space="preserve">ADAPTADOR PVC PBA, BOLSA/ROSCA, JE, DN 75 / DE 85 MM                                                                                                                                                                                                                                                                                                                                                                                                                                                      </t>
  </si>
  <si>
    <t xml:space="preserve">ADAPTADOR PVC PBA, BOLSA/ROSCA, JE, DN 100 / DE 110 MM                                                                                                                                                                                                                                                                                                                                                                                                                                                    </t>
  </si>
  <si>
    <t>64,36</t>
  </si>
  <si>
    <t xml:space="preserve">ADAPTADOR PVC PBA, BOLSA/ROSCA, JE, DN 50 / DE 60 MM                                                                                                                                                                                                                                                                                                                                                                                                                                                      </t>
  </si>
  <si>
    <t xml:space="preserve">ADAPTADOR PVC PBA, PONTA/ROSCA, JE, DN 50 / DE 60 MM                                                                                                                                                                                                                                                                                                                                                                                                                                                      </t>
  </si>
  <si>
    <t xml:space="preserve">ADAPTADOR DE COMPRESSAO EM POLIPROPILENO (PP), PARA TUBO EM PEAD, 20 MM X 1/2", PARA LIGACAO PREDIAL DE AGUA (NTS 179)                                                                                                                                                                                                                                                                                                                                                                                    </t>
  </si>
  <si>
    <t xml:space="preserve">ADAPTADOR PVC, COM REGISTRO, PARA PEAD, 20 MM X 3/4", PARA LIGACAO PREDIAL DE AGUA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</si>
  <si>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</si>
  <si>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</si>
  <si>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UNIAO EM POLIPROPILENO (PP), PARA TUBO EM PEAD, 20 MM - LIGACAO PREDIAL DE AGUA                                                                                                                                                                                                                                                                                                                                                                                                                           </t>
  </si>
  <si>
    <t xml:space="preserve">ADAPTADOR PVC SOLDAVEL CURTO COM BOLSA E ROSCA, 25 MM X 3/4", PARA AGUA FRIA                                                                                                                                                                                                                                                                                                                                                                                                                              </t>
  </si>
  <si>
    <t xml:space="preserve">ADAPTADOR PVC, ROSCAVEL, COM FLANGES E ANEL DE VEDACAO, 1/2", PARA CAIXA D'AGUA                                                                                                                                                                                                                                                                                                                                                                                                                           </t>
  </si>
  <si>
    <t>15,39</t>
  </si>
  <si>
    <t xml:space="preserve">ADAPTADOR PVC, ROSCAVEL, COM FLANGES E ANEL DE VEDACAO, 1", PARA CAIXA D'AGUA                                                                                                                                                                                                                                                                                                                                                                                                                             </t>
  </si>
  <si>
    <t xml:space="preserve">ADAPTADOR PVC, ROSCAVEL, COM FLANGES E ANEL DE VEDACAO, 1 1/2", PARA CAIXA D'AGUA                                                                                                                                                                                                                                                                                                                                                                                                                         </t>
  </si>
  <si>
    <t>47,59</t>
  </si>
  <si>
    <t xml:space="preserve">ADAPTADOR PVC, ROSCAVEL, COM FLANGES E ANEL DE VEDACAO, 3/4", PARA CAIXA D'AGUA                                                                                                                                                                                                                                                                                                                                                                                                                           </t>
  </si>
  <si>
    <t xml:space="preserve">ADAPTADOR PVC, SOLDAVEL, COM FLANGES LIVRES, 85 MM X 3", PARA CAIXA D'AGUA                                                                                                                                                                                                                                                                                                                                                                                                                                </t>
  </si>
  <si>
    <t>288,93</t>
  </si>
  <si>
    <t xml:space="preserve">ADAPTADOR PVC, SOLDAVEL, COM FLANGES LIVRES, 110 MM X 4", PARA CAIXA D'AGUA                                                                                                                                                                                                                                                                                                                                                                                                                               </t>
  </si>
  <si>
    <t>252,78</t>
  </si>
  <si>
    <t xml:space="preserve">ADAPTADOR PVC, SOLDAVEL, LONGO, COM FLANGE LIVRE, 75 MM X 2 1/2", PARA CAIXA D'AGUA                                                                                                                                                                                                                                                                                                                                                                                                                       </t>
  </si>
  <si>
    <t>192,27</t>
  </si>
  <si>
    <t xml:space="preserve">ADAPTADOR PVC, SOLDAVEL, COM FLANGES LIVRES, 75 MM X 2 1/2", PARA CAIXA D'AGUA                                                                                                                                                                                                                                                                                                                                                                                                                            </t>
  </si>
  <si>
    <t>202,09</t>
  </si>
  <si>
    <t xml:space="preserve">ADAPTADOR PVC, SOLDAVEL, LONGO, COM FLANGE LIVRE, 32 MM X 1", PARA CAIXA D'AGUA                                                                                                                                                                                                                                                                                                                                                                                                                           </t>
  </si>
  <si>
    <t>10,27</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</si>
  <si>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</si>
  <si>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</si>
  <si>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</si>
  <si>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</si>
  <si>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</si>
  <si>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24,81</t>
  </si>
  <si>
    <t xml:space="preserve">ADAPTADOR PVC, SOLDAVEL, COM FLANGES E ANEL DE VEDACAO, 60 MM X 2", PARA CAIXA D'AGUA                                                                                                                                                                                                                                                                                                                                                                                                                     </t>
  </si>
  <si>
    <t>43,36</t>
  </si>
  <si>
    <t xml:space="preserve">ADAPTADOR PVC SOLDAVEL CURTO COM BOLSA E ROSCA, 85 MM X 3", PARA AGUA FRIA                                                                                                                                                                                                                                                                                                                                                                                                                                </t>
  </si>
  <si>
    <t>25,36</t>
  </si>
  <si>
    <t xml:space="preserve">ADAPTADOR PVC SOLDAVEL CURTO COM BOLSA E ROSCA, 110 MM X 4", PARA AGUA FRIA                                                                                                                                                                                                                                                                                                                                                                                                                               </t>
  </si>
  <si>
    <t>40,93</t>
  </si>
  <si>
    <t xml:space="preserve">ADAPTADOR PVC SOLDAVEL CURTO COM BOLSA E ROSCA, 75 MM X 2 1/2", PARA AGUA FRIA                                                                                                                                                                                                                                                                                                                                                                                                                            </t>
  </si>
  <si>
    <t xml:space="preserve">ADAPTADOR PVC, SOLDAVEL, LONGO, COM FLANGE LIVRE, 85 MM X 3", PARA CAIXA D'AGUA                                                                                                                                                                                                                                                                                                                                                                                                                           </t>
  </si>
  <si>
    <t>272,44</t>
  </si>
  <si>
    <t xml:space="preserve">ADAPTADOR PVC, SOLDAVEL, LONGO, COM FLANGE LIVRE, 110 MM X 4", PARA CAIXA D'AGUA                                                                                                                                                                                                                                                                                                                                                                                                                          </t>
  </si>
  <si>
    <t xml:space="preserve">ADAPTADOR PVC SOLDAVEL CURTO COM BOLSA E ROSCA, 20 MM X 1/2", PARA AGUA FRIA                                                                                                                                                                                                                                                                                                                                                                                                                              </t>
  </si>
  <si>
    <t xml:space="preserve">ADAPTADOR PVC SOLDAVEL CURTO COM BOLSA E ROSCA, 32 MM X 1", PARA AGUA FRIA                                                                                                                                                                                                                                                                                                                                                                                                                                </t>
  </si>
  <si>
    <t xml:space="preserve">ADAPTADOR PVC SOLDAVEL CURTO COM BOLSA E ROSCA, 40 MM X 1 1/4", PARA AGUA FRIA                                                                                                                                                                                                                                                                                                                                                                                                                            </t>
  </si>
  <si>
    <t>3,51</t>
  </si>
  <si>
    <t xml:space="preserve">ADAPTADOR PVC SOLDAVEL CURTO COM BOLSA E ROSCA, 40 MM X 1 1/2", PARA AGUA FRIA                                                                                                                                                                                                                                                                                                                                                                                                                            </t>
  </si>
  <si>
    <t xml:space="preserve">ADAPTADOR PVC SOLDAVEL CURTO COM BOLSA E ROSCA, 50 MM X 1 1/4", PARA AGUA FRIA                                                                                                                                                                                                                                                                                                                                                                                                                            </t>
  </si>
  <si>
    <t>7,97</t>
  </si>
  <si>
    <t xml:space="preserve">ADAPTADOR PVC SOLDAVEL CURTO COM BOLSA E ROSCA, 50 MM X1 1/2", PARA AGUA FRIA                                                                                                                                                                                                                                                                                                                                                                                                                             </t>
  </si>
  <si>
    <t>4,22</t>
  </si>
  <si>
    <t xml:space="preserve">ADAPTADOR PVC SOLDAVEL CURTO COM BOLSA E ROSCA, 60 MM X 2", PARA AGUA FRIA                                                                                                                                                                                                                                                                                                                                                                                                                                </t>
  </si>
  <si>
    <t>10,57</t>
  </si>
  <si>
    <t xml:space="preserve">PASTA VEDA JUNTAS/ROSCA, EMBALAGEM DE *500* G, PARA INSTALACOES DE AGUA, GAS E OUTROS                                                                                                                                                                                                                                                                                                                                                                                                                     </t>
  </si>
  <si>
    <t>53,71</t>
  </si>
  <si>
    <t xml:space="preserve">ADESIVO PLASTICO PARA PVC, BISNAGA COM 75 GR                                                                                                                                                                                                                                                                                                                                                                                                                                                              </t>
  </si>
  <si>
    <t xml:space="preserve">ADESIVO PLASTICO PARA PVC, FRASCO COM *850* GR                                                                                                                                                                                                                                                                                                                                                                                                                                                            </t>
  </si>
  <si>
    <t>61,55</t>
  </si>
  <si>
    <t xml:space="preserve">ADITIVO IMPERMEABILIZANTE DE PEGA NORMAL PARA ARGAMASSAS E CONCRETOS SEM ARMACAO, LIQUIDO E ISENTO DE CLORETOS                                                                                                                                                                                                                                                                                                                                                                                            </t>
  </si>
  <si>
    <t xml:space="preserve">ADITIVO ACELERADOR DE PEGA E ENDURECIMENTO PARA ARGAMASSAS E CONCRETOS, LIQUIDO E ISENTO DE CLORETOS                                                                                                                                                                                                                                                                                                                                                                                                      </t>
  </si>
  <si>
    <t>15,64</t>
  </si>
  <si>
    <t xml:space="preserve">ADITIVO IMPERMEABILIZANTE DE PEGA ULTRARRAPIDA, LIQUIDO E ISENTO DE CLORETOS                                                                                                                                                                                                                                                                                                                                                                                                                              </t>
  </si>
  <si>
    <t xml:space="preserve">ARGAMASSA POLIMERICA DE REPARO ESTRUTURAL, BICOMPONENTE                                                                                                                                                                                                                                                                                                                                                                                                                                                   </t>
  </si>
  <si>
    <t>3,65</t>
  </si>
  <si>
    <t xml:space="preserve">ADESIVO ESTRUTURAL A BASE DE RESINA EPOXI, BICOMPONENTE, PASTOSO (TIXOTROPICO)                                                                                                                                                                                                                                                                                                                                                                                                                            </t>
  </si>
  <si>
    <t xml:space="preserve">ADITIVO PLASTIFICANTE RETARDADOR DE PEGA E REDUTOR DE AGUA PARA CONCRETO, LIQUIDO E ISENTO DE CLORETOS                                                                                                                                                                                                                                                                                                                                                                                                    </t>
  </si>
  <si>
    <t xml:space="preserve">ADITIVO LIQUIDO INCORPORADOR DE AR PARA CONCRETO E ARGAMASSA, LIQUIDO E ISENTO DE CLORETOS                                                                                                                                                                                                                                                                                                                                                                                                                </t>
  </si>
  <si>
    <t xml:space="preserve">GRAUTE CIMENTICIO PARA USO GERAL                                                                                                                                                                                                                                                                                                                                                                                                                                                                          </t>
  </si>
  <si>
    <t>1,50</t>
  </si>
  <si>
    <t xml:space="preserve">ARGAMASSA POLIMERICA IMPERMEABILIZANTE SEMIFLEXIVEL, BICOMPONENTE, A BASE DE CIMENTO E ADITIVOS                                                                                                                                                                                                                                                                                                                                                                                                           </t>
  </si>
  <si>
    <t xml:space="preserve">IMPERMEABILIZANTE FLEXIVEL BRANCO DE BASE ACRILICA PARA COBERTURAS                                                                                                                                                                                                                                                                                                                                                                                                                                        </t>
  </si>
  <si>
    <t xml:space="preserve">SELANTE ELASTICO MONOCOMPONENTE A BASE DE POLIURETANO (PU) PARA JUNTAS DIVERSAS                                                                                                                                                                                                                                                                                                                                                                                                                           </t>
  </si>
  <si>
    <t>30,69</t>
  </si>
  <si>
    <t xml:space="preserve">IMPERMEABILIZANTE INCOLOR, BASE SILICONE, PARA TRATAMENTO DE FACHADAS, TELHAS, PEDRAS E OUTRAS SUPERFICIES                                                                                                                                                                                                                                                                                                                                                                                                </t>
  </si>
  <si>
    <t>24,83</t>
  </si>
  <si>
    <t xml:space="preserve">REVESTIMENTO EPOXI DE ALTA RESISTENCIA QUIMICA, ISENTO DE SOLVENTES, BICOMPONENTE                                                                                                                                                                                                                                                                                                                                                                                                                         </t>
  </si>
  <si>
    <t>86,32</t>
  </si>
  <si>
    <t xml:space="preserve">TINTA / REVESTIMENTO A BASE DE RESINA EPOXI COM ALCATRAO, BICOMPONENTE                                                                                                                                                                                                                                                                                                                                                                                                                                    </t>
  </si>
  <si>
    <t xml:space="preserve">ADESIVO ESTRUTURAL A BASE DE RESINA EPOXI, BICOMPONENTE, FLUIDO                                                                                                                                                                                                                                                                                                                                                                                                                                           </t>
  </si>
  <si>
    <t>47,43</t>
  </si>
  <si>
    <t xml:space="preserve">ADESIVO ESTRUTURAL A BASE DE RESINA EPOXI PARA INJECAO EM TRINCAS, BICOMPONENTE, BAIXA VISCOSIDADE                                                                                                                                                                                                                                                                                                                                                                                                        </t>
  </si>
  <si>
    <t>133,22</t>
  </si>
  <si>
    <t xml:space="preserve">BATENTE / PORTAL / ADUELA / MARCO EM MADEIRA MACICA COM REBAIXO, E = *3* CM, L = *16* CM, PARA PORTAS DE GIRO DE *60 CM A 120* CM X *210* CM, CEDRINHO / ANGELIM COMERCIAL / TAURI / CURUPIXA / PEROBA / CUMARU OU EQUIVALENTE DA REGIAO (NAO INCLUI ALIZARES)                                                                                                                                                                                                                                            </t>
  </si>
  <si>
    <t>273,03</t>
  </si>
  <si>
    <t xml:space="preserve">BATENTE / PORTAL / ADUELA / MARCO EM MADEIRA MACICA COM REBAIXO, E = *3* CM, L = *14* CM, PARA PORTAS DE GIRO DE *60 CM A 120* CM X *210* CM, CEDRINHO / ANGELIM COMERCIAL / TAURI / CURUPIXA / PEROBA / CUMARU OU EQUIVALENTE DA REGIAO (NAO INCLUI ALIZARES)                                                                                                                                                                                                                                            </t>
  </si>
  <si>
    <t>204,45</t>
  </si>
  <si>
    <t xml:space="preserve">BATENTE / PORTAL / ADUELA / MARCO EM MADEIRA MACICA COM REBAIXO, E = *3* CM, L = *14* CM, PARA PORTAS DE GIRO DE *60 CM A 120* CM X *210* CM, PINUS / EUCALIPTO / VIROLA OU EQUIVALENTE DA REGIAO (NAO INCLUI ALIZARES)                                                                                                                                                                                                                                                                                   </t>
  </si>
  <si>
    <t>126,62</t>
  </si>
  <si>
    <t xml:space="preserve">AJUDANTE ESPECIALIZADO (HORISTA)                                                                                                                                                                                                                                                                                                                                                                                                                                                                          </t>
  </si>
  <si>
    <t xml:space="preserve">AUXILIAR DE TOPOGRAFO (HORISTA)                                                                                                                                                                                                                                                                                                                                                                                                                                                                           </t>
  </si>
  <si>
    <t>16,21</t>
  </si>
  <si>
    <t xml:space="preserve">AUXILIAR DE LABORATORISTA DE SOLOS E DE CONCRETO (HORISTA)                                                                                                                                                                                                                                                                                                                                                                                                                                                </t>
  </si>
  <si>
    <t xml:space="preserve">AUXILIAR DE ENCANADOR OU BOMBEIRO HIDRAULICO (HORISTA)                                                                                                                                                                                                                                                                                                                                                                                                                                                    </t>
  </si>
  <si>
    <t xml:space="preserve">AJUDANTE DE ELETRICISTA (HORISTA)                                                                                                                                                                                                                                                                                                                                                                                                                                                                         </t>
  </si>
  <si>
    <t xml:space="preserve">AJUDANTE DE OPERACAO EM GERAL (HORISTA)                                                                                                                                                                                                                                                                                                                                                                                                                                                                   </t>
  </si>
  <si>
    <t xml:space="preserve">AUXILIAR DE MECANICO (HORISTA)                                                                                                                                                                                                                                                                                                                                                                                                                                                                            </t>
  </si>
  <si>
    <t xml:space="preserve">AJUDANTE DE SERRALHEIRO (HORISTA)                                                                                                                                                                                                                                                                                                                                                                                                                                                                         </t>
  </si>
  <si>
    <t xml:space="preserve">ALMOXARIFE (HORISTA)                                                                                                                                                                                                                                                                                                                                                                                                                                                                                      </t>
  </si>
  <si>
    <t xml:space="preserve">ANEL BORRACHA PARA TUBO ESGOTO PREDIAL, DN 50 MM (NBR 5688)                                                                                                                                                                                                                                                                                                                                                                                                                                               </t>
  </si>
  <si>
    <t xml:space="preserve">ANEL BORRACHA PARA TUBO ESGOTO PREDIAL, DN 75 MM (NBR 5688)                                                                                                                                                                                                                                                                                                                                                                                                                                               </t>
  </si>
  <si>
    <t xml:space="preserve">ANEL BORRACHA, DN 75 MM, PARA TUBO SERIE REFORCADA ESGOTO PREDIAL                                                                                                                                                                                                                                                                                                                                                                                                                                         </t>
  </si>
  <si>
    <t xml:space="preserve">ANEL BORRACHA, DN 100 MM, PARA TUBO SERIE REFORCADA ESGOTO PREDIAL                                                                                                                                                                                                                                                                                                                                                                                                                                        </t>
  </si>
  <si>
    <t xml:space="preserve">ANEL BORRACHA, DN 150 MM, PARA TUBO SERIE REFORCADA ESGOTO PREDIAL                                                                                                                                                                                                                                                                                                                                                                                                                                        </t>
  </si>
  <si>
    <t xml:space="preserve">ANEL BORRACHA PARA TUBO ESGOTO PREDIAL, DN 100 MM (NBR 5688)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</si>
  <si>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</si>
  <si>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</si>
  <si>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</si>
  <si>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15,85</t>
  </si>
  <si>
    <t xml:space="preserve">ANEL BORRACHA, PARA TUBO PVC, REDE COLETOR ESGOTO, DN 250 MM (NBR 7362)                                                                                                                                                                                                                                                                                                                                                                                                                                   </t>
  </si>
  <si>
    <t>40,06</t>
  </si>
  <si>
    <t xml:space="preserve">ANEL BORRACHA, PARA TUBO, PVC REDE COLETOR ESGOTO, DN 300 MM (NBR 7362)                                                                                                                                                                                                                                                                                                                                                                                                                                   </t>
  </si>
  <si>
    <t>89,40</t>
  </si>
  <si>
    <t xml:space="preserve">ANEL BORRACHA, PARA TUBO PVC, REDE COLETOR ESGOTO, DN 350 MM (NBR 7362)                                                                                                                                                                                                                                                                                                                                                                                                                                   </t>
  </si>
  <si>
    <t>65,62</t>
  </si>
  <si>
    <t xml:space="preserve">ANEL BORRACHA, PARA TUBO PVC, REDE COLETOR ESGOTO, DN 400 MM (NBR 7362)                                                                                                                                                                                                                                                                                                                                                                                                                                   </t>
  </si>
  <si>
    <t>90,95</t>
  </si>
  <si>
    <t xml:space="preserve">ANEL BORRACHA, PARA TUBO PVC DEFOFO, DN 100 MM (NBR 7665)                                                                                                                                                                                                                                                                                                                                                                                                                                                 </t>
  </si>
  <si>
    <t xml:space="preserve">ANEL BORRACHA, PARA TUBO PVC DEFOFO, DN 150 MM (NBR 7665)                                                                                                                                                                                                                                                                                                                                                                                                                                                 </t>
  </si>
  <si>
    <t xml:space="preserve">ANEL BORRACHA, PARA TUBO PVC DEFOFO, DN 200 MM (NBR 7665)                                                                                                                                                                                                                                                                                                                                                                                                                                                 </t>
  </si>
  <si>
    <t>31,71</t>
  </si>
  <si>
    <t xml:space="preserve">ANEL BORRACHA, PARA TUBO/CONEXAO PVC PBA, DN 50 MM, PARA REDE AGUA                                                                                                                                                                                                                                                                                                                                                                                                                                        </t>
  </si>
  <si>
    <t xml:space="preserve">ANEL BORRACHA, PARA TUBO/CONEXAO PVC PBA, DN 100 MM, PARA REDE AGUA                                                                                                                                                                                                                                                                                                                                                                                                                                       </t>
  </si>
  <si>
    <t xml:space="preserve">ANEL BORRACHA, PARA TUBO/CONEXAO PVC PBA, DN 75 MM, PARA REDE AGUA                                                                                                                                                                                                                                                                                                                                                                                                                                        </t>
  </si>
  <si>
    <t xml:space="preserve">ARAME FARPADO GALVANIZADO, 14 BWG (2,11 MM), CLASSE 250                                                                                                                                                                                                                                                                                                                                                                                                                                                   </t>
  </si>
  <si>
    <t xml:space="preserve">ARAME FARPADO GALVANIZADO, 16 BWG (1,65 MM), CLASSE 250                                                                                                                                                                                                                                                                                                                                                                                                                                                   </t>
  </si>
  <si>
    <t xml:space="preserve">ARAME GALVANIZADO 16 BWG, D = 1,65MM (0,0166 KG/M)                                                                                                                                                                                                                                                                                                                                                                                                                                                        </t>
  </si>
  <si>
    <t>28,13</t>
  </si>
  <si>
    <t xml:space="preserve">ARAME GALVANIZADO 18 BWG, D = 1,24MM (0,009 KG/M)                                                                                                                                                                                                                                                                                                                                                                                                                                                         </t>
  </si>
  <si>
    <t>30,52</t>
  </si>
  <si>
    <t xml:space="preserve">ARAME DE ACO OVALADO 15 X 17 (45,7 KG, 700 KGF), ROLO 1000 M                                                                                                                                                                                                                                                                                                                                                                                                                                              </t>
  </si>
  <si>
    <t>25,35</t>
  </si>
  <si>
    <t xml:space="preserve">MUDA DE ARVORE ORNAMENTAL, OITI/AROEIRA SALSA/ANGICO/IPE/JACARANDA OU EQUIVALENTE DA REGIAO, H= *1* M                                                                                                                                                                                                                                                                                                                                                                                                     </t>
  </si>
  <si>
    <t>74,42</t>
  </si>
  <si>
    <t xml:space="preserve">MUDA DE ARVORE ORNAMENTAL, OITI/AROEIRA SALSA/ANGICO/IPE/JACARANDA OU EQUIVALENTE DA REGIAO, H= *2* M                                                                                                                                                                                                                                                                                                                                                                                                     </t>
  </si>
  <si>
    <t>152,87</t>
  </si>
  <si>
    <t xml:space="preserve">MUDA DE RASTEIRA/FORRACAO, AMENDOIM RASTEIRO/ONZE HORAS/AZULZINHA/IMPATIENS OU EQUIVALENTE DA REGIAO                                                                                                                                                                                                                                                                                                                                                                                                      </t>
  </si>
  <si>
    <t xml:space="preserve">MUDA DE ARBUSTO FOLHAGEM, SANSAO-DO-CAMPO OU EQUIVALENTE DA REGIAO, H= *50 A 70* CM                                                                                                                                                                                                                                                                                                                                                                                                                       </t>
  </si>
  <si>
    <t>62,35</t>
  </si>
  <si>
    <t xml:space="preserve">AREIA FINA - POSTO JAZIDA/FORNECEDOR (RETIRADO NA JAZIDA, SEM TRANSPORTE)                                                                                                                                                                                                                                                                                                                                                                                                                                 </t>
  </si>
  <si>
    <t xml:space="preserve">AREIA GROSSA - POSTO JAZIDA/FORNECEDOR (RETIRADO NA JAZIDA, SEM TRANSPORTE)                                                                                                                                                                                                                                                                                                                                                                                                                               </t>
  </si>
  <si>
    <t>110,59</t>
  </si>
  <si>
    <t xml:space="preserve">AREIA PARA ATERRO - POSTO JAZIDA/FORNECEDOR (RETIRADO NA JAZIDA, SEM TRANSPORTE)                                                                                                                                                                                                                                                                                                                                                                                                                          </t>
  </si>
  <si>
    <t>54,58</t>
  </si>
  <si>
    <t xml:space="preserve">AREIA MEDIA - POSTO JAZIDA/FORNECEDOR (RETIRADO NA JAZIDA, SEM TRANSPORTE)                                                                                                                                                                                                                                                                                                                                                                                                                                </t>
  </si>
  <si>
    <t xml:space="preserve">ARGAMASSA INDUSTRIALIZADA MULTIUSO, PARA REVESTIMENTO INTERNO E EXTERNO E ASSENTAMENTO DE BLOCOS DIVERSOS                                                                                                                                                                                                                                                                                                                                                                                                 </t>
  </si>
  <si>
    <t xml:space="preserve">ASSENTO SANITARIO DE PLASTICO, TIPO CONVENCIONAL                                                                                                                                                                                                                                                                                                                                                                                                                                                          </t>
  </si>
  <si>
    <t>38,95</t>
  </si>
  <si>
    <t xml:space="preserve">ARMADOR (HORISTA)                                                                                                                                                                                                                                                                                                                                                                                                                                                                                         </t>
  </si>
  <si>
    <t xml:space="preserve">ARRUELA QUADRADA EM ACO GALVANIZADO, DIMENSAO = 38 MM, ESPESSURA = 3MM, DIAMETRO DO FURO= 18 MM                                                                                                                                                                                                                                                                                                                                                                                                           </t>
  </si>
  <si>
    <t xml:space="preserve">SUPORTE PARA TUBO DIAMETRO NOMINAL 2", COM ROSCA MECANICA                                                                                                                                                                                                                                                                                                                                                                                                                                                 </t>
  </si>
  <si>
    <t xml:space="preserve">ABRACADEIRA EM ACO PARA AMARRACAO DE ELETRODUTOS, TIPO D, COM 1/2" E PARAFUSO DE FIXACAO                                                                                                                                                                                                                                                                                                                                                                                                                  </t>
  </si>
  <si>
    <t xml:space="preserve">ABRACADEIRA EM ACO PARA AMARRACAO DE ELETRODUTOS, TIPO D, COM 1" E PARAFUSO DE FIXACAO                                                                                                                                                                                                                                                                                                                                                                                                                    </t>
  </si>
  <si>
    <t xml:space="preserve">ABRACADEIRA EM ACO PARA AMARRACAO DE ELETRODUTOS, TIPO D, COM 1 1/2" E PARAFUSO DE FIXACAO                                                                                                                                                                                                                                                                                                                                                                                                                </t>
  </si>
  <si>
    <t>3,20</t>
  </si>
  <si>
    <t xml:space="preserve">ABRACADEIRA EM ACO PARA AMARRACAO DE ELETRODUTOS, TIPO D, COM 1 1/4" E PARAFUSO DE FIXACAO                                                                                                                                                                                                                                                                                                                                                                                                                </t>
  </si>
  <si>
    <t xml:space="preserve">ABRACADEIRA EM ACO PARA AMARRACAO DE ELETRODUTOS, TIPO D, COM 2" E PARAFUSO DE FIXACAO                                                                                                                                                                                                                                                                                                                                                                                                                    </t>
  </si>
  <si>
    <t xml:space="preserve">ABRACADEIRA EM ACO PARA AMARRACAO DE ELETRODUTOS, TIPO D, COM 2 1/2" E PARAFUSO DE FIXACAO                                                                                                                                                                                                                                                                                                                                                                                                                </t>
  </si>
  <si>
    <t>4,59</t>
  </si>
  <si>
    <t xml:space="preserve">ABRACADEIRA EM ACO PARA AMARRACAO DE ELETRODUTOS, TIPO D, COM 3" E PARAFUSO DE FIXACAO                                                                                                                                                                                                                                                                                                                                                                                                                    </t>
  </si>
  <si>
    <t xml:space="preserve">ABRACADEIRA EM ACO PARA AMARRACAO DE ELETRODUTOS, TIPO D, COM 4" E PARAFUSO DE FIXACAO                                                                                                                                                                                                                                                                                                                                                                                                                    </t>
  </si>
  <si>
    <t xml:space="preserve">ABRACADEIRA EM ACO PARA AMARRACAO DE ELETRODUTOS, TIPO D, COM 3/4" E PARAFUSO DE FIXACAO                                                                                                                                                                                                                                                                                                                                                                                                                  </t>
  </si>
  <si>
    <t xml:space="preserve">GANCHO OLHAL EM ACO GALVANIZADO, ESPESSURA 16MM, ABERTURA 21MM                                                                                                                                                                                                                                                                                                                                                                                                                                            </t>
  </si>
  <si>
    <t xml:space="preserve">FITA ISOLANTE DE BORRACHA AUTOFUSAO, USO ATE 69 KV (ALTA TENSAO)                                                                                                                                                                                                                                                                                                                                                                                                                                          </t>
  </si>
  <si>
    <t xml:space="preserve">FITA ACO INOX PARA CINTAR POSTE, L = 19 MM, E = 0,5 MM (ROLO DE 30M)                                                                                                                                                                                                                                                                                                                                                                                                                                      </t>
  </si>
  <si>
    <t>83,41</t>
  </si>
  <si>
    <t xml:space="preserve">ABRACADEIRA DE NYLON PARA AMARRACAO DE CABOS, COMPRIMENTO DE 390 X *4,6*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</si>
  <si>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</si>
  <si>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</si>
  <si>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*230* X *7,6* MM                                                                                                                                                                                                                                                                                                                                                                                                                             </t>
  </si>
  <si>
    <t xml:space="preserve">ABRACADEIRA DE NYLON PARA AMARRACAO DE CABOS, COMPRIMENTO DE 100 X 2,5 MM                                                                                                                                                                                                                                                                                                                                                                                                                                 </t>
  </si>
  <si>
    <t xml:space="preserve">GRAMPO METALICO TIPO OLHAL PARA HASTE DE ATERRAMENTO DE 1", CONDUTOR DE *10* A 50 MM2                                                                                                                                                                                                                                                                                                                                                                                                                     </t>
  </si>
  <si>
    <t xml:space="preserve">GRAMPO METALICO TIPO OLHAL PARA HASTE DE ATERRAMENTO DE 3/4", CONDUTOR DE *10* A 50 MM2                                                                                                                                                                                                                                                                                                                                                                                                                   </t>
  </si>
  <si>
    <t xml:space="preserve">ALCA PREFORMADA DE DISTRIBUICAO, EM ACO GALVANIZADO, PARA CABO DE ALUMINIO DIAMETRO 16 A 25 MM                                                                                                                                                                                                                                                                                                                                                                                                            </t>
  </si>
  <si>
    <t xml:space="preserve">CINTA CIRCULAR EM ACO GALVANIZADO DE 150 MM DE DIAMETRO PARA FIXACAO DE CAIXA MEDICAO, INCLUI PARAFUSOS E PORCAS                                                                                                                                                                                                                                                                                                                                                                                          </t>
  </si>
  <si>
    <t xml:space="preserve">PORCA OLHAL M 16, EM ACO GALVANIZADO, DIAMETRO = 16 MM                                                                                                                                                                                                                                                                                                                                                                                                                                                    </t>
  </si>
  <si>
    <t xml:space="preserve">GRAMPO METALICO TIPO OLHAL PARA HASTE DE ATERRAMENTO DE 5/8", CONDUTOR DE *10* A 50 MM2                                                                                                                                                                                                                                                                                                                                                                                                                   </t>
  </si>
  <si>
    <t xml:space="preserve">GRAMPO METALICO TIPO U PARA HASTE DE ATERRAMENTO DE ATE 3/4", CONDUTOR DE 10 A 25 MM2                                                                                                                                                                                                                                                                                                                                                                                                                     </t>
  </si>
  <si>
    <t xml:space="preserve">ALCA PREFORMADA DE CONTRA POSTE, EM ACO GALVANIZADO, PARA CABO 3/16", COMPRIMENTO *860* MM                                                                                                                                                                                                                                                                                                                                                                                                                </t>
  </si>
  <si>
    <t>6,55</t>
  </si>
  <si>
    <t xml:space="preserve">PARAFUSO M16 EM ACO GALVANIZADO, COMPRIMENTO = 500 MM, DIAMETRO = 16 MM, ROSCA MAQUINA, COM CABECA SEXTAVADA E PORCA                                                                                                                                                                                                                                                                                                                                                                                      </t>
  </si>
  <si>
    <t>37,71</t>
  </si>
  <si>
    <t xml:space="preserve">PARAFUSO M16 EM ACO GALVANIZADO, COMPRIMENTO = 300 MM, DIAMETRO = 16 MM, ROSCA DUPLA                                                                                                                                                                                                                                                                                                                                                                                                                      </t>
  </si>
  <si>
    <t xml:space="preserve">PARAFUSO M16 EM ACO GALVANIZADO, COMPRIMENTO = 125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</si>
  <si>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</si>
  <si>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</si>
  <si>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17,16</t>
  </si>
  <si>
    <t xml:space="preserve">PARAFUSO M16 EM ACO GALVANIZADO, COMPRIMENTO = 350 MM, DIAMETRO = 16 MM, ROSCA MAQUINA, CABECA QUADRADA                                                                                                                                                                                                                                                                                                                                                                                                   </t>
  </si>
  <si>
    <t xml:space="preserve">PARAFUSO FRANCES M16 EM ACO GALVANIZADO, COMPRIMENTO = 150 MM, DIAMETRO = 16 MM, CABECA ABAULADA                                                                                                                                                                                                                                                                                                                                                                                                          </t>
  </si>
  <si>
    <t xml:space="preserve">PARAFUSO M16 EM ACO GALVANIZADO, COMPRIMENTO = 400 MM, DIAMETRO = 16 MM, ROSCA DUPLA                                                                                                                                                                                                                                                                                                                                                                                                                      </t>
  </si>
  <si>
    <t xml:space="preserve">PARAFUSO M16 EM ACO GALVANIZADO, COMPRIMENTO = 300 MM, DIAMETRO = 16 MM, ROSCA MAQUINA, CABECA QUADRADA                                                                                                                                                                                                                                                                                                                                                                                                   </t>
  </si>
  <si>
    <t>19,71</t>
  </si>
  <si>
    <t xml:space="preserve">PARAFUSO M16 EM ACO GALVANIZADO, COMPRIMENTO = 150 MM, DIAMETRO = 16 MM, ROSCA MAQUINA, CABECA QUADRADA                                                                                                                                                                                                                                                                                                                                                                                                   </t>
  </si>
  <si>
    <t xml:space="preserve">PARAFUSO FRANCES M16 EM ACO GALVANIZADO, COMPRIMENTO = 45 MM, DIAMETRO = 16 MM, CABECA ABAULADA                                                                                                                                                                                                                                                                                                                                                                                                           </t>
  </si>
  <si>
    <t xml:space="preserve">PINO ROSCA EXTERNA, EM ACO GALVANIZADO, PARA ISOLADOR DE 15KV, DIAMETRO 25 MM, COMPRIMENTO *290* MM                                                                                                                                                                                                                                                                                                                                                                                                       </t>
  </si>
  <si>
    <t xml:space="preserve">PINO ROSCA EXTERNA, EM ACO GALVANIZADO, PARA ISOLADOR DE 25KV, DIAMETRO 35MM, COMPRIMENTO *320* MM                                                                                                                                                                                                                                                                                                                                                                                                        </t>
  </si>
  <si>
    <t>32,85</t>
  </si>
  <si>
    <t xml:space="preserve">ASFALTO MODIFICADO TIPO III - NBR 9910 (ASFALTO OXIDADO PARA IMPERMEABILIZACAO, COEFICIENTE DE PENETRACAO 15-25)                                                                                                                                                                                                                                                                                                                                                                                          </t>
  </si>
  <si>
    <t>17,48</t>
  </si>
  <si>
    <t xml:space="preserve">ASFALTO MODIFICADO TIPO I - NBR 9910 (ASFALTO OXIDADO PARA IMPERMEABILIZACAO, COEFICIENTE DE PENETRACAO 25-40)                                                                                                                                                                                                                                                                                                                                                                                            </t>
  </si>
  <si>
    <t>13,15</t>
  </si>
  <si>
    <t xml:space="preserve">PRIMER PARA MANTA ASFALTICA A BASE DE ASFALTO MODIFICADO DILUIDO EM SOLVENTE, APLICACAO A FRIO                                                                                                                                                                                                                                                                                                                                                                                                            </t>
  </si>
  <si>
    <t xml:space="preserve">ASFALTO MODIFICADO TIPO II - NBR 9910 (ASFALTO OXIDADO PARA IMPERMEABILIZACAO, COEFICIENTE DE PENETRACAO 20-35)                                                                                                                                                                                                                                                                                                                                                                                           </t>
  </si>
  <si>
    <t xml:space="preserve">EMULSAO ASFALTICA ANIONICA                                                                                                                                                                                                                                                                                                                                                                                                                                                                                </t>
  </si>
  <si>
    <t xml:space="preserve">AUXILIAR TECNICO / ASSISTENTE DE ENGENHARIA (HORISTA)                                                                                                                                                                                                                                                                                                                                                                                                                                                     </t>
  </si>
  <si>
    <t xml:space="preserve">REVESTIMENTO EM CERAMICA ESMALTADA COMERCIAL, PEI MENOR OU IGUAL A 3, FORMATO MENOR OU IGUAL A 2025 CM2                                                                                                                                                                                                                                                                                                                                                                                                   </t>
  </si>
  <si>
    <t xml:space="preserve">REVESTIMENTO EM CERAMICA ESMALTADA EXTRA, PEI MENOR OU IGUAL A 3, FORMATO MENOR OU IGUAL A 2025 CM2                                                                                                                                                                                                                                                                                                                                                                                                       </t>
  </si>
  <si>
    <t xml:space="preserve">BANCADA DE MARMORE SINTETICO COM UMA CUBA, 200 X *60* CM                                                                                                                                                                                                                                                                                                                                                                                                                                                  </t>
  </si>
  <si>
    <t>512,27</t>
  </si>
  <si>
    <t xml:space="preserve">BANCADA DE MARMORE SINTETICO COM UMA CUBA, 120 X *60* CM                                                                                                                                                                                                                                                                                                                                                                                                                                                  </t>
  </si>
  <si>
    <t>181,35</t>
  </si>
  <si>
    <t xml:space="preserve">BANCADA DE MARMORE SINTETICO COM UMA CUBA, 150 X *60* CM                                                                                                                                                                                                                                                                                                                                                                                                                                                  </t>
  </si>
  <si>
    <t>227,32</t>
  </si>
  <si>
    <t xml:space="preserve">BARRA DE ACO CHATA, RETANGULAR (QUALQUER BITOLA)                                                                                                                                                                                                                                                                                                                                                                                                                                                          </t>
  </si>
  <si>
    <t>7,47</t>
  </si>
  <si>
    <t xml:space="preserve">BARRA DE ACO CHATO, RETANGULAR, 50,8 MM X 9,53 MM (L X E), 3,79KG/M                                                                                                                                                                                                                                                                                                                                                                                                                                       </t>
  </si>
  <si>
    <t>28,60</t>
  </si>
  <si>
    <t xml:space="preserve">BARRA DE ACO CHATO, RETANGULAR, 50,8 MM X 12,7 MM (L X E), 5,06 KG/M                                                                                                                                                                                                                                                                                                                                                                                                                                      </t>
  </si>
  <si>
    <t xml:space="preserve">BARRA DE ACO CHATO, RETANGULAR, 50,8 MM X 25,4 MM (L X E), 10,12 KG/M                                                                                                                                                                                                                                                                                                                                                                                                                                     </t>
  </si>
  <si>
    <t xml:space="preserve">BARRA DE ACO CHATO, RETANGULAR, 38,1 MM X 6,35 MM (L X E), 1,89 KG/M                                                                                                                                                                                                                                                                                                                                                                                                                                      </t>
  </si>
  <si>
    <t xml:space="preserve">BARRA DE ACO CHATO, RETANGULAR, 25,4 MM X 6,35 MM (L X E), 1,2265 KG/M                                                                                                                                                                                                                                                                                                                                                                                                                                    </t>
  </si>
  <si>
    <t xml:space="preserve">BARRA DE ACO CHATO, RETANGULAR, 38,1 MM X 12,7 MM (L X E), 3,79 KG/M                                                                                                                                                                                                                                                                                                                                                                                                                                      </t>
  </si>
  <si>
    <t xml:space="preserve">BARRA DE ACO CHATO, RETANGULAR, 50,8 MM X 6,35 MM (L X E), 2,53 KG/M                                                                                                                                                                                                                                                                                                                                                                                                                                      </t>
  </si>
  <si>
    <t>19,09</t>
  </si>
  <si>
    <t xml:space="preserve">BARRA DE ACO CHATO, RETANGULAR, 50,8 MM X 7,94 MM (L X E), 3,162 KG/M                                                                                                                                                                                                                                                                                                                                                                                                                                     </t>
  </si>
  <si>
    <t xml:space="preserve">BARRA DE ACO CHATO, RETANGULAR, 38,1 MM X 9,53 MM (L X E), 2,84 KG/M                                                                                                                                                                                                                                                                                                                                                                                                                                      </t>
  </si>
  <si>
    <t xml:space="preserve">BARRA DE ACO CHATO, RETANGULAR, 25,4 MM X 4,76 MM (L X E), 0,94 KG/M                                                                                                                                                                                                                                                                                                                                                                                                                                      </t>
  </si>
  <si>
    <t>12,92</t>
  </si>
  <si>
    <t xml:space="preserve">BARRA DE ACO CHATO, RETANGULAR, 19,05 MM X 3,17 MM (L X E), 0,47 KG/M                                                                                                                                                                                                                                                                                                                                                                                                                                     </t>
  </si>
  <si>
    <t xml:space="preserve">CANTONEIRA (ABAS IGUAIS) EM ACO CARBONO, 25,4 MM X 3,17 MM (L X E), 1,27KG/M                                                                                                                                                                                                                                                                                                                                                                                                                              </t>
  </si>
  <si>
    <t xml:space="preserve">CANTONEIRA (ABAS IGUAIS) EM ACO CARBONO, 50,8 MM X 9,53 MM (L X E), 6,99 KG/M                                                                                                                                                                                                                                                                                                                                                                                                                             </t>
  </si>
  <si>
    <t>52,48</t>
  </si>
  <si>
    <t xml:space="preserve">CANTONEIRA (ABAS IGUAIS) EM ACO CARBONO, 38,1 MM X 3,17 MM (L X E), 3,48 KG/M                                                                                                                                                                                                                                                                                                                                                                                                                             </t>
  </si>
  <si>
    <t xml:space="preserve">CANTONEIRA EM ALUMINIO, ABAS IGUAIS, LARGURA DE 50,80 MM (2"), ESPESSURA DE 3,17 MM (1/8") E PESO LINEAR DE APROXIMADAMENTE 0,842 KG/M                                                                                                                                                                                                                                                                                                                                                                    </t>
  </si>
  <si>
    <t>49,63</t>
  </si>
  <si>
    <t xml:space="preserve">PERFIL EM ALUMINIO, FORMATO U, ABAS IGUAIS, LARGURA DE 25,4 MM (1"), ESPESSURA DE 2,38 MM (3/32") E PESO LINEAR DE APROXIMADAMENTE 0,460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</si>
  <si>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</si>
  <si>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</si>
  <si>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46,47</t>
  </si>
  <si>
    <t xml:space="preserve">CANTONEIRA EM ALUMINIO, ABAS IGUAIS, LARGURA DE 50,80 MM (2"), ESPESSURA DE 6,35 MM (1/4") E PESO LINEAR DE APROXIMADAMENTE 1,630 KG/M                                                                                                                                                                                                                                                                                                                                                                    </t>
  </si>
  <si>
    <t xml:space="preserve">CANTONEIRA EM ALUMINIO, ABAS IGUAIS, LARGURA DE 38,10 MM (1 1/2"), ESPESSURA DE 4,76 MM (3/16") E PESO LINEAR DE APROXIMADAMENTE 0,915 KG/M                                                                                                                                                                                                                                                                                                                                                               </t>
  </si>
  <si>
    <t xml:space="preserve">CANTONEIRA EM ALUMINIO, ABAS IGUAIS, LARGURA DE 25,40 MM (1"), ESPESSURA DE 3,17 MM (1/8") E PESO LINEAR DE APROXIMADAMENTE 0,408 KG/M                                                                                                                                                                                                                                                                                                                                                                    </t>
  </si>
  <si>
    <t xml:space="preserve">JANELA FIXA, EM ALUMINIO PERFIL 20, 60 X 80 CM (A X L), BATENTE/REQUADRO DE 3 A 14 CM, COM VIDRO 4 MM, SEM GUARNICAO/ALIZAR, ACABAMENTO ALUM BRANCO OU BRILHANTE                                                                                                                                                                                                                                                                                                                                          </t>
  </si>
  <si>
    <t>681,73</t>
  </si>
  <si>
    <t xml:space="preserve">MANTA LIQUIDA DE BASE ASFALTICA MODIFICADA COM A ADICAO DE ELASTOMEROS DILUIDOS EM SOLVENTE ORGANICO, APLICACAO A FRIO (MEMBRANA IMPERMEABILIZANTE ASFALTICA)                                                                                                                                                                                                                                                                                                                                             </t>
  </si>
  <si>
    <t xml:space="preserve">BLASTER, DINAMITADOR OU CABO DE FOGO (HORISTA)                                                                                                                                                                                                                                                                                                                                                                                                                                                            </t>
  </si>
  <si>
    <t xml:space="preserve">BLOCO DE VEDACAO DE CONCRETO, 9 X 19 X 39 CM (CLASSE C - NBR 6136)                                                                                                                                                                                                                                                                                                                                                                                                                                        </t>
  </si>
  <si>
    <t xml:space="preserve">BLOCO DE VEDACAO DE CONCRETO 14 X 19 X 39 CM (CLASSE C - NBR 6136)                                                                                                                                                                                                                                                                                                                                                                                                                                        </t>
  </si>
  <si>
    <t>3,83</t>
  </si>
  <si>
    <t xml:space="preserve">BLOCO DE VEDACAO DE CONCRETO CELULAR AUTOCLAVADO 20 X 30 X 60 CM (E X A X C)                                                                                                                                                                                                                                                                                                                                                                                                                              </t>
  </si>
  <si>
    <t>176,56</t>
  </si>
  <si>
    <t xml:space="preserve">BLOCO DE VEDACAO DE CONCRETO 19 X 19 X 39 CM (CLASSE C - NBR 6136)                                                                                                                                                                                                                                                                                                                                                                                                                                        </t>
  </si>
  <si>
    <t xml:space="preserve">CANALETA DE CONCRETO 9 X 19 X 19 CM (CLASSE C - NBR 6136)                                                                                                                                                                                                                                                                                                                                                                                                                                                 </t>
  </si>
  <si>
    <t xml:space="preserve">CANALETA DE CONCRETO 14 X 19 X 19 CM (CLASSE C - NBR 6136)                                                                                                                                                                                                                                                                                                                                                                                                                                                </t>
  </si>
  <si>
    <t xml:space="preserve">CANALETA DE CONCRETO 19 X 19 X 19 CM (CLASSE C - NBR 6136)                                                                                                                                                                                                                                                                                                                                                                                                                                                </t>
  </si>
  <si>
    <t>3,39</t>
  </si>
  <si>
    <t xml:space="preserve">ELEMENTO VAZADO DE CONCRETO, QUADRICULADO, 16 FUROS *50 X 50 X 7* CM                                                                                                                                                                                                                                                                                                                                                                                                                                      </t>
  </si>
  <si>
    <t>35,90</t>
  </si>
  <si>
    <t xml:space="preserve">ELEMENTO VAZADO DE CONCRETO, QUADRICULADO, 16 FUROS *40 X 40 X 7* CM                                                                                                                                                                                                                                                                                                                                                                                                                                      </t>
  </si>
  <si>
    <t>26,85</t>
  </si>
  <si>
    <t xml:space="preserve">ELEMENTO VAZADO DE CONCRETO, QUADRICULADO, 16 FUROS *29 X 29 X 6* CM                                                                                                                                                                                                                                                                                                                                                                                                                                      </t>
  </si>
  <si>
    <t xml:space="preserve">ELEMENTO VAZADO DE CONCRETO, QUADRICULADO, 1 FURO *20 X 20 X 6,5* CM                                                                                                                                                                                                                                                                                                                                                                                                                                      </t>
  </si>
  <si>
    <t xml:space="preserve">BLOCO DE VEDACAO DE CONCRETO CELULAR AUTOCLAVADO 10 X 30 X 60 CM (E X A X C)                                                                                                                                                                                                                                                                                                                                                                                                                              </t>
  </si>
  <si>
    <t xml:space="preserve">BLOQUETE/PISO INTERTRAVADO DE CONCRETO - MODELO SEXTAVADO / HEXAGONAL, *25 X 25* CM, E = 10 CM, RESISTENCIA DE 35 MPA, COR NATURAL                                                                                                                                                                                                                                                                                                                                                                        </t>
  </si>
  <si>
    <t>79,80</t>
  </si>
  <si>
    <t xml:space="preserve">BLOQUETE/PISO INTERTRAVADO DE CONCRETO - MODELO RAQUETE, *22 X 13,5* CM, E = 6 CM, RESISTENCIA DE 35 MPA, COR NATURAL                                                                                                                                                                                                                                                                                                                                                                                     </t>
  </si>
  <si>
    <t>53,51</t>
  </si>
  <si>
    <t xml:space="preserve">BLOCO DE POLIETILENO ALTA DENSIDADE, *27* X *30* X *100* CM, ACOMPANHADOS PLACAS TERMINAIS E LONGARINAS, PARA FUNDO DE FILTRO                                                                                                                                                                                                                                                                                                                                                                             </t>
  </si>
  <si>
    <t>727,92</t>
  </si>
  <si>
    <t xml:space="preserve">BLOQUETE/PISO INTERTRAVADO DE CONCRETO - MODELO SEXTAVADO / HEXAGONAL, *25 X 25* CM, E = 6 CM, RESISTENCIA DE 35 MPA, COR NATURAL                                                                                                                                                                                                                                                                                                                                                                         </t>
  </si>
  <si>
    <t>52,79</t>
  </si>
  <si>
    <t xml:space="preserve">BLOQUETE/PISO INTERTRAVADO DE CONCRETO - MODELO SEXTAVADO / HEXAGONAL, *25 X 25* CM, E = 8 CM, RESISTENCIA DE 35 MPA, COR NATURAL                                                                                                                                                                                                                                                                                                                                                                         </t>
  </si>
  <si>
    <t>66,49</t>
  </si>
  <si>
    <t xml:space="preserve">BLOCO / TIJOLO DE VIDRO INCOLOR, CANELADO / ONDULADO, *19 X 19 X 8* CM (A X L X E)                                                                                                                                                                                                                                                                                                                                                                                                                        </t>
  </si>
  <si>
    <t>18,99</t>
  </si>
  <si>
    <t xml:space="preserve">BLOCO / TIJOLO DE VIDRO INCOLOR, XADREZ, *20 X 20 X 10* CM (A X L X E)                                                                                                                                                                                                                                                                                                                                                                                                                                    </t>
  </si>
  <si>
    <t xml:space="preserve">BLOCO DE VIDRO / ELEMENTO VAZADO, INCOLOR, VENEZIANA, *20 X 20 X 6* CM (A X L X E)                                                                                                                                                                                                                                                                                                                                                                                                                        </t>
  </si>
  <si>
    <t xml:space="preserve">MOTOBOMBA AUTOESCORVANTE POTENCIA 5,42 HP, BOCAIS SUCCAO X RECALQUE 2" X 2", A GASOLINA, DIAMETRO DO ROTOR 122 MM HM/Q = 6 MCA / 33,0 M3/H A 28 MCA / 8,0 M3/H                                                                                                                                                                                                                                                                                                                                            </t>
  </si>
  <si>
    <t>5.091,21</t>
  </si>
  <si>
    <t xml:space="preserve">BOMBA CENTRIFUGA COM MOTOR ELETRICO MONOFASICO, POTENCIA 0,33 HP, BOCAIS 1" X 3/4", DIAMETRO DO ROTOR 99 MM, HM/Q = 4 MCA / 8,5 M3/H A 18 MCA / 0,90 M3/H                                                                                                                                                                                                                                                                                                                                                 </t>
  </si>
  <si>
    <t>1.158,61</t>
  </si>
  <si>
    <t xml:space="preserve">MOTOBOMBA AUTOESCORVANTE MOTOR ELETRICO TRIFASICO 7,4HP BOCA DIAMETRO DE SUCCAO X RECLAQUE: 2"X2", HM/ Q = 10 M / 73,5 M3/H A 28 M / 8,2 M3 /H                                                                                                                                                                                                                                                                                                                                                            </t>
  </si>
  <si>
    <t>10.243,16</t>
  </si>
  <si>
    <t xml:space="preserve">BOMBA CENTRIFUGA MOTOR ELETRICO MONOFASICO 0,49 HP BOCAIS 1" X 3/4", DIAMETRO DO ROTOR 110 MM, HM/Q: 6 M / 8,3 M3/H A 20 M / 1,2 M3/H                                                                                                                                                                                                                                                                                                                                                                     </t>
  </si>
  <si>
    <t>1.127,61</t>
  </si>
  <si>
    <t xml:space="preserve">BOMBA CENTRIFUGA MOTOR ELETRICO TRIFASICO 0,99HP DIAMETRO DE SUCCAO X ELEVACAO 1" X 1", DIAMETRO DO ROTOR 145 MM, HM/Q: 14 M / 8,4 M3/H A 40 M / 0,60 M3/H                                                                                                                                                                                                                                                                                                                                                </t>
  </si>
  <si>
    <t>1.900,78</t>
  </si>
  <si>
    <t xml:space="preserve">BOMBA CENTRIFUGA MOTOR ELETRICO MONOFASICO 0,74HP DIAMETRO DE SUCCAO X ELEVACAO 1 1/4" X 1", DIAMETRO DO ROTOR 120 MM, HM/Q: 8 M / 7,70 M3/H A 24 M / 2,80 M3/H                                                                                                                                                                                                                                                                                                                                           </t>
  </si>
  <si>
    <t>1.926,68</t>
  </si>
  <si>
    <t xml:space="preserve">BOMBA CENTRIFUGA, MOTOR ELETRICO TRIFASICO 1,48HP DIAMETRO DE SUCCAO X ELEVACAO 1 1/2" X 1", DIAMETRO DO ROTOR 117 MM, HM/Q: 10 M / 21,9 M3/H A 24 M / 6,1 M3/H                                                                                                                                                                                                                                                                                                                                           </t>
  </si>
  <si>
    <t>2.037,63</t>
  </si>
  <si>
    <t xml:space="preserve">BOMBA CENTRIFUGA MOTOR ELETRICO TRIFASICO 1,48HP DIAMETRO DE SUCCAO X ELEVACAO 1" X 1", 4 ESTAGIOS, DIAMETRO DOS ROTORES 3 X 107 MM + 1 X 100 MM, HM/Q: 10 M / 5,3 M3/H A 70 M / 1,8 M3/H                                                                                                                                                                                                                                                                                                                 </t>
  </si>
  <si>
    <t>3.381,39</t>
  </si>
  <si>
    <t xml:space="preserve">BOMBA CENTRIFUGA MOTOR ELETRICO TRIFASICO 2,96HP, DIAMETRO DE SUCCAO X ELEVACAO 1 1/2" X 1 1/4", DIAMETRO DO ROTOR 148 MM, HM/Q: 34 M / 14,80 M3/H A 40 M / 8,60 M3/H                                                                                                                                                                                                                                                                                                                                     </t>
  </si>
  <si>
    <t>2.843,14</t>
  </si>
  <si>
    <t xml:space="preserve">BOMBA CENTRIFUGA MOTOR ELETRICO TRIFASICO 14,8 HP, DIAMETRO DE SUCCAO X ELEVACAO 2 1/2" X 2", DIAMETRO DO ROTOR 195 MM, HM/Q: 62 M / 55,5 M3/H A 80 M / 31,50 M3/H                                                                                                                                                                                                                                                                                                                                        </t>
  </si>
  <si>
    <t>10.659,02</t>
  </si>
  <si>
    <t xml:space="preserve">BOMBA CENTRIFUGA MOTOR ELETRICO TRIFASICO 5HP, DIAMETRO DE SUCCAO X ELEVACAO 2" X 1 1/2", DIAMETRO DO ROTOR 155 MM, HM/Q: 40 M / 20,40 M3/H A 46 M / 9,20 M3/H                                                                                                                                                                                                                                                                                                                                            </t>
  </si>
  <si>
    <t>4.942,51</t>
  </si>
  <si>
    <t xml:space="preserve">BOMBA CENTRIFUGA MOTOR ELETRICO TRIFASICO 9,86 DIAMETRO DE SUCCAO X ELEVACAO 1" X 1", 4 ESTAGIOS, DIAMETRO DOS ROTORES 4 X 146 MM, HM/Q: 85 M / 14,9 M3/H A 140 M / 4,2 M3/H                                                                                                                                                                                                                                                                                                                              </t>
  </si>
  <si>
    <t>10.027,33</t>
  </si>
  <si>
    <t xml:space="preserve">LOCACAO DE BOMBA SUBMERSIVEL PARA DRENAGEM E ESGOTAMENTO, MOTOR ELETRICO TRIFASICO, POTENCIA DE 2 CV, DIAMETRO DE RECALQUE DE 2", FAIXA DE OPERACAO Q=35 M3/H (+ OU - 3 M3/H) E AMT=2 M, Q=13 M3/H (+ OU - 3 M3/H) E AMT = 17 M (+ OU - 3 M)                                                                                                                                                                                                                                                              </t>
  </si>
  <si>
    <t xml:space="preserve">LAVADORA DE ALTA PRESSAO (LAVA - JATO) PARA AGUA FRIA, PRESSAO DE OPERACAO ENTRE 1400 E 1900 LIB/POL2, VAZAO MAXIMA ENTRE 400 E 700 L/H, POTENCIA DE OPERACAO ENTRE 2,50 E 3,00 CV                                                                                                                                                                                                                                                                                                                        </t>
  </si>
  <si>
    <t>2.699,00</t>
  </si>
  <si>
    <t xml:space="preserve">BOMBA SUBMERSA PARA POCOS TUBULARES PROFUNDOS DIAMETRO DE 6 POLEGADAS, ELETRICA, TRIFASICA, POTENCIA 3,45 HP, 5 ESTAGIOS, BOCAL DE DESCARGA DIAMETRO DE 2 POLEGADAS, HM/Q = 68,5 M / 6,12 M3/H A 39,5 M / 14,04 M3/H                                                                                                                                                                                                                                                                                      </t>
  </si>
  <si>
    <t>17.211,30</t>
  </si>
  <si>
    <t xml:space="preserve">BOMBA SUBMERSA PARA POCOS TUBULARES PROFUNDOS DIAMETRO DE 4 POLEGADAS, ELETRICA, TRIFASICA, POTENCIA 5,42 HP, 29 ESTAGIOS, BOCAL DE DESCARGA DE UMA POLEGADA E MEIA, HM/Q = 18 M / 8,10 M3/H A 201 M / 3,2 M3/H                                                                                                                                                                                                                                                                                           </t>
  </si>
  <si>
    <t>11.404,28</t>
  </si>
  <si>
    <t xml:space="preserve">BOMBA SUBMERSIVEL, ELETRICA, TRIFASICA, POTENCIA 2,96 HP, DIAMETRO DO ROTOR 144 MM SEMIABERTO, BOCAL DE SAIDA DIAMETRO DE DUAS POLEGADAS, HM/Q = 2 M / 38,8 M3/H A 28 M / 5 M3/H                                                                                                                                                                                                                                                                                                                          </t>
  </si>
  <si>
    <t>7.300,12</t>
  </si>
  <si>
    <t xml:space="preserve">BOMBA SUBMERSIVEL, ELETRICA, TRIFASICA, POTENCIA 3,75 HP, DIAMETRO DO ROTOR 90 MM SEMIABERTO, BOCAL DE SAIDA DIAMETRO DE 2 POLEGADAS, HM/Q = 5 M / 61,2 M3/H A 25,5 M / 3,6 M3/H                                                                                                                                                                                                                                                                                                                          </t>
  </si>
  <si>
    <t>11.587,50</t>
  </si>
  <si>
    <t xml:space="preserve">BOMBA SUBMERSA PARA POCOS TUBULARES PROFUNDOS DIAMETRO DE 6 POLEGADAS, ELETRICA, TRIFASICA, POTENCIA 27,12 HP, 7 ESTAGIOS, BOCAL DE DESCARGA DIAMETRO DE 4 POLEGADAS, HM/Q = 13,9 M / 90 M3/H A 44,0 M / 25,0 M3/H                                                                                                                                                                                                                                                                                        </t>
  </si>
  <si>
    <t>46.797,62</t>
  </si>
  <si>
    <t xml:space="preserve">BOMBA SUBMERSA PARA POCOS TUBULARES PROFUNDOS DIAMETRO DE 6 POLEGADAS, ELETRICA, TRIFASICA, POTENCIA 32 HP, 9 ESTAGIOS, BOCAL DE DESCARGA DIAMETRO DE 4 POLEGADAS, HM/Q = 114,0 M / 13,9 M3/H A 57,0 M / 25,0 M3/H                                                                                                                                                                                                                                                                                        </t>
  </si>
  <si>
    <t>51.039,07</t>
  </si>
  <si>
    <t xml:space="preserve">BOMBA SUBMERSIVEL, ELETRICA, TRIFASICA, POTENCIA 6 HP, DIAMETRO DO ROTOR 127 MM, BOCAL DE SAIDA DIAMETRO DE 3 POLEGADAS, HM/Q = 7 M / 66,90 M3/H A 26 M / 2,88 M3/H                                                                                                                                                                                                                                                                                                                                       </t>
  </si>
  <si>
    <t>23.175,00</t>
  </si>
  <si>
    <t xml:space="preserve">BOMBA SUBMERSA PARA POCOS TUBULARES PROFUNDOS DIAMETRO DE 4 POLEGADAS, ELETRICA, TRIFASICA, POTENCIA 1,97 HP, 20 ESTAGIOS, BOCAL DE DESCARGA DIAMETRO DE UMA POLEGADA E MEIA, HM/Q = 18 M / 5,40 M3/H A 164 M / 0,80 M3/H                                                                                                                                                                                                                                                                                 </t>
  </si>
  <si>
    <t>7.086,27</t>
  </si>
  <si>
    <t xml:space="preserve">BOMBA SUBMERSIVEL, ELETRICA, TRIFASICA, POTENCIA 13 HP, DIAMETRO DO ROTOR 170 MM, BOCAL DE SAIDA DIAMETRO DE 3 POLEGADAS, HM/Q = 11 M / 68,40 M3/H A 72 M / 3,6 M3/H                                                                                                                                                                                                                                                                                                                                      </t>
  </si>
  <si>
    <t>46.350,00</t>
  </si>
  <si>
    <t xml:space="preserve">BOMBA SUBMERSA PARA POCOS TUBULARES PROFUNDOS DIAMETRO DE 4 POLEGADAS, ELETRICA, TRIFASICA, POTENCIA 5,42 HP, 15 ESTAGIOS, BOCAL DE DESCARGA DIAMETRO DE 2 POLEGADAS, HM/Q = 18 M / 18,10 M3/H A 121 M / 2,90 M3/H                                                                                                                                                                                                                                                                                        </t>
  </si>
  <si>
    <t>12.011,83</t>
  </si>
  <si>
    <t xml:space="preserve">BUCHA DE REDUCAO DE FERRO GALVANIZADO, COM ROSCA BSP, DE 1" X 1/2"                                                                                                                                                                                                                                                                                                                                                                                                                                        </t>
  </si>
  <si>
    <t xml:space="preserve">BUCHA DE REDUCAO DE FERRO GALVANIZADO, COM ROSCA BSP, DE 1" X 3/4"                                                                                                                                                                                                                                                                                                                                                                                                                                        </t>
  </si>
  <si>
    <t xml:space="preserve">BUCHA DE REDUCAO DE FERRO GALVANIZADO, COM ROSCA BSP, DE 1 1/2" X 1/2"                                                                                                                                                                                                                                                                                                                                                                                                                                    </t>
  </si>
  <si>
    <t xml:space="preserve">BUCHA DE REDUCAO DE FERRO GALVANIZADO, COM ROSCA BSP, DE 1 1/2" X 3/4"                                                                                                                                                                                                                                                                                                                                                                                                                                    </t>
  </si>
  <si>
    <t xml:space="preserve">BUCHA DE REDUCAO DE FERRO GALVANIZADO, COM ROSCA BSP, DE 1 1/4" X 1/2"                                                                                                                                                                                                                                                                                                                                                                                                                                    </t>
  </si>
  <si>
    <t>17,51</t>
  </si>
  <si>
    <t xml:space="preserve">BUCHA DE REDUCAO DE FERRO GALVANIZADO, COM ROSCA BSP, DE 1 1/4" X 3/4"                                                                                                                                                                                                                                                                                                                                                                                                                                    </t>
  </si>
  <si>
    <t xml:space="preserve">BUCHA DE REDUCAO DE FERRO GALVANIZADO, COM ROSCA BSP, DE 1/2" X 1/4"                                                                                                                                                                                                                                                                                                                                                                                                                                      </t>
  </si>
  <si>
    <t xml:space="preserve">BUCHA DE REDUCAO DE FERRO GALVANIZADO, COM ROSCA BSP, DE 2" X 1"                                                                                                                                                                                                                                                                                                                                                                                                                                          </t>
  </si>
  <si>
    <t xml:space="preserve">BUCHA DE REDUCAO DE FERRO GALVANIZADO, COM ROSCA BSP, DE 2" X 1 1/4"                                                                                                                                                                                                                                                                                                                                                                                                                                      </t>
  </si>
  <si>
    <t xml:space="preserve">BUCHA DE REDUCAO DE FERRO GALVANIZADO, COM ROSCA BSP, DE 2 1/2" X 1"                                                                                                                                                                                                                                                                                                                                                                                                                                      </t>
  </si>
  <si>
    <t>48,15</t>
  </si>
  <si>
    <t xml:space="preserve">BUCHA DE REDUCAO DE FERRO GALVANIZADO, COM ROSCA BSP, DE 2 1/2" X 1 1/4"                                                                                                                                                                                                                                                                                                                                                                                                                                  </t>
  </si>
  <si>
    <t xml:space="preserve">BUCHA DE REDUCAO DE FERRO GALVANIZADO, COM ROSCA BSP, DE 2 1/2" X 2"                                                                                                                                                                                                                                                                                                                                                                                                                                      </t>
  </si>
  <si>
    <t xml:space="preserve">BUCHA DE REDUCAO DE FERRO GALVANIZADO, COM ROSCA BSP, DE 3" X 1 1/2"                                                                                                                                                                                                                                                                                                                                                                                                                                      </t>
  </si>
  <si>
    <t xml:space="preserve">BUCHA DE REDUCAO DE FERRO GALVANIZADO, COM ROSCA BSP, DE 3" X 1 1/4"                                                                                                                                                                                                                                                                                                                                                                                                                                      </t>
  </si>
  <si>
    <t xml:space="preserve">BUCHA DE REDUCAO DE FERRO GALVANIZADO, COM ROSCA BSP, DE 3" X 2"                                                                                                                                                                                                                                                                                                                                                                                                                                          </t>
  </si>
  <si>
    <t xml:space="preserve">BUCHA DE REDUCAO DE FERRO GALVANIZADO, COM ROSCA BSP, DE 3/4" X 1/2"                                                                                                                                                                                                                                                                                                                                                                                                                                      </t>
  </si>
  <si>
    <t xml:space="preserve">BUCHA DE REDUCAO DE FERRO GALVANIZADO, COM ROSCA BSP, DE 3" X 2 1/2"                                                                                                                                                                                                                                                                                                                                                                                                                                      </t>
  </si>
  <si>
    <t>69,35</t>
  </si>
  <si>
    <t xml:space="preserve">BUCHA DE REDUCAO DE FERRO GALVANIZADO, COM ROSCA BSP, DE 4" X 2 1/2"                                                                                                                                                                                                                                                                                                                                                                                                                                      </t>
  </si>
  <si>
    <t>131,15</t>
  </si>
  <si>
    <t xml:space="preserve">BUCHA DE REDUCAO DE FERRO GALVANIZADO, COM ROSCA BSP, DE 4" X 3"                                                                                                                                                                                                                                                                                                                                                                                                                                          </t>
  </si>
  <si>
    <t xml:space="preserve">BUCHA DE REDUCAO DE FERRO GALVANIZADO, COM ROSCA BSP, DE 5" X 4"                                                                                                                                                                                                                                                                                                                                                                                                                                          </t>
  </si>
  <si>
    <t>358,96</t>
  </si>
  <si>
    <t xml:space="preserve">BUCHA DE REDUCAO DE FERRO GALVANIZADO, COM ROSCA BSP, DE 6" X 5"                                                                                                                                                                                                                                                                                                                                                                                                                                          </t>
  </si>
  <si>
    <t>406,87</t>
  </si>
  <si>
    <t xml:space="preserve">BUCHA DE REDUCAO DE FERRO GALVANIZADO, COM ROSCA BSP, DE 6" X 4"                                                                                                                                                                                                                                                                                                                                                                                                                                          </t>
  </si>
  <si>
    <t>379,27</t>
  </si>
  <si>
    <t xml:space="preserve">BUCHA DE REDUCAO DE FERRO GALVANIZADO, COM ROSCA BSP, DE 4" X 2"                                                                                                                                                                                                                                                                                                                                                                                                                                          </t>
  </si>
  <si>
    <t xml:space="preserve">BUCHA DE REDUCAO DE FERRO GALVANIZADO, COM ROSCA BSP, DE 2 1/2" X 1 1/2"                                                                                                                                                                                                                                                                                                                                                                                                                                  </t>
  </si>
  <si>
    <t xml:space="preserve">BUCHA DE REDUCAO DE FERRO GALVANIZADO, COM ROSCA BSP, DE 2" X 1 1/2"                                                                                                                                                                                                                                                                                                                                                                                                                                      </t>
  </si>
  <si>
    <t xml:space="preserve">BUCHA DE REDUCAO DE FERRO GALVANIZADO, COM ROSCA BSP, DE 1 1/4" X 1"                                                                                                                                                                                                                                                                                                                                                                                                                                      </t>
  </si>
  <si>
    <t xml:space="preserve">BUCHA DE REDUCAO DE FERRO GALVANIZADO, COM ROSCA BSP, DE 1 1/2" X 1 1/4"                                                                                                                                                                                                                                                                                                                                                                                                                                  </t>
  </si>
  <si>
    <t xml:space="preserve">BUCHA DE REDUCAO DE FERRO GALVANIZADO, COM ROSCA BSP, DE 1 1/2" X 1"                                                                                                                                                                                                                                                                                                                                                                                                                                      </t>
  </si>
  <si>
    <t xml:space="preserve">BUCHA DE REDUCAO PVC, ROSCAVEL, 1" X 3/4"                                                                                                                                                                                                                                                                                                                                                                                                                                                                 </t>
  </si>
  <si>
    <t xml:space="preserve">BUCHA DE REDUCAO PVC, ROSCAVEL, 1 1/2" X 3/4"                                                                                                                                                                                                                                                                                                                                                                                                                                                             </t>
  </si>
  <si>
    <t xml:space="preserve">BUCHA DE REDUCAO PVC, ROSCAVEL 1 1/2" X 1"                                                                                                                                                                                                                                                                                                                                                                                                                                                                </t>
  </si>
  <si>
    <t xml:space="preserve">BUCHA DE REDUCAO PVC ROSCAVEL 3/4" X 1/2"                                                                                                                                                                                                                                                                                                                                                                                                                                                                 </t>
  </si>
  <si>
    <t xml:space="preserve">BUCHA DE REDUCAO PVC, ROSCAVEL, 1" X 1/2"                                                                                                                                                                                                                                                                                                                                                                                                                                                                 </t>
  </si>
  <si>
    <t xml:space="preserve">BUCHA DE REDUCAO DE PVC, SOLDAVEL, CURTA, COM 40 X 32 MM, PARA AGUA FRIA PREDIAL                                                                                                                                                                                                                                                                                                                                                                                                                          </t>
  </si>
  <si>
    <t xml:space="preserve">BUCHA DE REDUCAO DE PVC, SOLDAVEL, LONGA, COM 50 X 25 MM, PARA AGUA FRIA PREDIAL                                                                                                                                                                                                                                                                                                                                                                                                                          </t>
  </si>
  <si>
    <t xml:space="preserve">BUCHA DE REDUCAO DE PVC, SOLDAVEL, LONGA, COM 60 X 32 MM, PARA AGUA FRIA PREDIAL                                                                                                                                                                                                                                                                                                                                                                                                                          </t>
  </si>
  <si>
    <t>11,96</t>
  </si>
  <si>
    <t xml:space="preserve">BUCHA DE REDUCAO DE PVC, SOLDAVEL, LONGA, COM 60 X 25 MM, PARA AGUA FRIA PREDIAL                                                                                                                                                                                                                                                                                                                                                                                                                          </t>
  </si>
  <si>
    <t xml:space="preserve">BUCHA DE REDUCAO DE PVC, SOLDAVEL, CURTA, COM 60 X 50 MM, PARA AGUA FRIA PREDIAL                                                                                                                                                                                                                                                                                                                                                                                                                          </t>
  </si>
  <si>
    <t xml:space="preserve">BUCHA DE REDUCAO DE PVC, SOLDAVEL, CURTA, COM 50 X 40 MM, PARA AGUA FRIA PREDIAL                                                                                                                                                                                                                                                                                                                                                                                                                          </t>
  </si>
  <si>
    <t xml:space="preserve">BUCHA DE REDUCAO DE PVC, SOLDAVEL, LONGA, COM 50 X 32 MM, PARA AGUA FRIA PREDIAL                                                                                                                                                                                                                                                                                                                                                                                                                          </t>
  </si>
  <si>
    <t xml:space="preserve">BUCHA DE REDUCAO DE PVC, SOLDAVEL, LONGA, COM 75 X 50 MM, PARA AGUA FRIA PREDIAL                                                                                                                                                                                                                                                                                                                                                                                                                          </t>
  </si>
  <si>
    <t xml:space="preserve">BUCHA DE REDUCAO DE PVC, SOLDAVEL, LONGA, COM 60 X 50 MM, PARA AGUA FRIA PREDIAL                                                                                                                                                                                                                                                                                                                                                                                                                          </t>
  </si>
  <si>
    <t xml:space="preserve">BUCHA DE REDUCAO DE PVC, SOLDAVEL, CURTA, COM 25 X 20 MM, PARA AGUA FRIA PREDIAL                                                                                                                                                                                                                                                                                                                                                                                                                          </t>
  </si>
  <si>
    <t xml:space="preserve">BUCHA DE REDUCAO DE PVC, SOLDAVEL, CURTA, COM 32 X 25 MM, PARA AGUA FRIA PREDIAL                                                                                                                                                                                                                                                                                                                                                                                                                          </t>
  </si>
  <si>
    <t xml:space="preserve">BUCHA DE REDUCAO DE PVC, SOLDAVEL, LONGA, COM 32 X 20 MM, PARA AGUA FRIA PREDIAL                                                                                                                                                                                                                                                                                                                                                                                                                          </t>
  </si>
  <si>
    <t>2,66</t>
  </si>
  <si>
    <t xml:space="preserve">BUCHA DE REDUCAO DE PVC, SOLDAVEL, LONGA, COM 40 X 25 MM, PARA AGUA FRIA PREDIAL                                                                                                                                                                                                                                                                                                                                                                                                                          </t>
  </si>
  <si>
    <t xml:space="preserve">CABO DE ALUMINIO NU COM ALMA DE ACO, BITOLA 4 AWG                                                                                                                                                                                                                                                                                                                                                                                                                                                         </t>
  </si>
  <si>
    <t xml:space="preserve">CABO DE ALUMINIO NU SEM ALMA DE ACO, BITOLA 4 AWG                                                                                                                                                                                                                                                                                                                                                                                                                                                         </t>
  </si>
  <si>
    <t>48,22</t>
  </si>
  <si>
    <t xml:space="preserve">CABO DE COBRE NU 16 MM2 MEIO-DURO                                                                                                                                                                                                                                                                                                                                                                                                                                                                         </t>
  </si>
  <si>
    <t xml:space="preserve">CABO DE COBRE NU 10 MM2 MEIO-DURO                                                                                                                                                                                                                                                                                                                                                                                                                                                                         </t>
  </si>
  <si>
    <t xml:space="preserve">CABO DE COBRE NU 35 MM2 MEIO-DURO                                                                                                                                                                                                                                                                                                                                                                                                                                                                         </t>
  </si>
  <si>
    <t xml:space="preserve">CABO DE COBRE NU 70 MM2 MEIO-DURO                                                                                                                                                                                                                                                                                                                                                                                                                                                                         </t>
  </si>
  <si>
    <t>61,94</t>
  </si>
  <si>
    <t xml:space="preserve">CABO DE COBRE NU 95 MM2 MEIO-DURO                                                                                                                                                                                                                                                                                                                                                                                                                                                                         </t>
  </si>
  <si>
    <t>89,10</t>
  </si>
  <si>
    <t xml:space="preserve">CABO DE COBRE NU 120 MM2 MEIO-DURO                                                                                                                                                                                                                                                                                                                                                                                                                                                                        </t>
  </si>
  <si>
    <t>119,13</t>
  </si>
  <si>
    <t xml:space="preserve">CABO DE COBRE NU 50 MM2 MEIO-DURO                                                                                                                                                                                                                                                                                                                                                                                                                                                                         </t>
  </si>
  <si>
    <t xml:space="preserve">CABO DE COBRE NU 25 MM2 MEIO-DURO                                                                                                                                                                                                                                                                                                                                                                                                                                                                         </t>
  </si>
  <si>
    <t>22,35</t>
  </si>
  <si>
    <t xml:space="preserve">CABO DE COBRE NU 150 MM2 MEIO-DURO                                                                                                                                                                                                                                                                                                                                                                                                                                                                        </t>
  </si>
  <si>
    <t>144,21</t>
  </si>
  <si>
    <t xml:space="preserve">FIO DE COBRE, SOLIDO, CLASSE 1, ISOLACAO EM PVC/A, ANTICHAMA BWF-B, 450/750V, SECAO NOMINAL 10 MM2                                                                                                                                                                                                                                                                                                                                                                                                        </t>
  </si>
  <si>
    <t xml:space="preserve">FIO DE COBRE, SOLIDO, CLASSE 1, ISOLACAO EM PVC/A, ANTICHAMA BWF-B, 450/750V, SECAO NOMINAL 1,5 MM2                                                                                                                                                                                                                                                                                                                                                                                                       </t>
  </si>
  <si>
    <t xml:space="preserve">FIO DE COBRE, SOLIDO, CLASSE 1, ISOLACAO EM PVC/A, ANTICHAMA BWF-B, 450/750V, SECAO NOMINAL 2,5 MM2                                                                                                                                                                                                                                                                                                                                                                                                       </t>
  </si>
  <si>
    <t xml:space="preserve">FIO DE COBRE, SOLIDO, CLASSE 1, ISOLACAO EM PVC/A, ANTICHAMA BWF-B, 450/750V, SECAO NOMINAL 6 MM2                                                                                                                                                                                                                                                                                                                                                                                                         </t>
  </si>
  <si>
    <t xml:space="preserve">FIO DE COBRE, SOLIDO, CLASSE 1, ISOLACAO EM PVC/A, ANTICHAMA BWF-B, 450/750V, SECAO NOMINAL 4 MM2                                                                                                                                                                                                                                                                                                                                                                                                         </t>
  </si>
  <si>
    <t xml:space="preserve">CABO DE COBRE, FLEXIVEL, CLASSE 4 OU 5, ISOLACAO EM PVC/A, ANTICHAMA BWF-B, COBERTURA PVC-ST1, ANTICHAMA BWF-B, 1 CONDUTOR, 0,6/1 KV, SECAO NOMINAL 70 MM2                                                                                                                                                                                                                                                                                                                                                </t>
  </si>
  <si>
    <t>62,39</t>
  </si>
  <si>
    <t xml:space="preserve">CABO DE COBRE, FLEXIVEL, CLASSE 4 OU 5, ISOLACAO EM PVC/A, ANTICHAMA BWF-B, 1 CONDUTOR, 450/750 V, SECAO NOMINAL 16 MM2                                                                                                                                                                                                                                                                                                                                                                                   </t>
  </si>
  <si>
    <t>12,95</t>
  </si>
  <si>
    <t xml:space="preserve">CABO DE COBRE, FLEXIVEL, CLASSE 4 OU 5, ISOLACAO EM PVC/A, ANTICHAMA BWF-B, 1 CONDUTOR, 450/750 V, SECAO NOMINAL 10 MM2                                                                                                                                                                                                                                                                                                                                                                                   </t>
  </si>
  <si>
    <t xml:space="preserve">CABO DE COBRE, FLEXIVEL, CLASSE 4 OU 5, ISOLACAO EM PVC/A, ANTICHAMA BWF-B, 1 CONDUTOR, 450/750 V, SECAO NOMINAL 4 MM2                                                                                                                                                                                                                                                                                                                                                                                    </t>
  </si>
  <si>
    <t xml:space="preserve">CABO DE COBRE, FLEXIVEL, CLASSE 4 OU 5, ISOLACAO EM PVC/A, ANTICHAMA BWF-B, 1 CONDUTOR, 450/750 V, SECAO NOMINAL 6 MM2                                                                                                                                                                                                                                                                                                                                                                                    </t>
  </si>
  <si>
    <t xml:space="preserve">CABO DE COBRE, RIGIDO, CLASSE 2, ISOLACAO EM PVC/A, ANTICHAMA BWF-B, 1 CONDUTOR, 450/750 V, SECAO NOMINAL 25 MM2                                                                                                                                                                                                                                                                                                                                                                                          </t>
  </si>
  <si>
    <t>22,20</t>
  </si>
  <si>
    <t xml:space="preserve">CABO DE COBRE, RIGIDO, CLASSE 2, ISOLACAO EM PVC/A, ANTICHAMA BWF-B, 1 CONDUTOR, 450/750 V, SECAO NOMINAL 35 MM2                                                                                                                                                                                                                                                                                                                                                                                          </t>
  </si>
  <si>
    <t xml:space="preserve">CABO DE COBRE, RIGIDO, CLASSE 2, ISOLACAO EM PVC/A, ANTICHAMA BWF-B, 1 CONDUTOR, 450/750 V, SECAO NOMINAL 70 MM2                                                                                                                                                                                                                                                                                                                                                                                          </t>
  </si>
  <si>
    <t>58,01</t>
  </si>
  <si>
    <t xml:space="preserve">CABO DE COBRE, RIGIDO, CLASSE 2, ISOLACAO EM PVC/A, ANTICHAMA BWF-B, 1 CONDUTOR, 450/750 V, SECAO NOMINAL 95 MM2                                                                                                                                                                                                                                                                                                                                                                                          </t>
  </si>
  <si>
    <t>80,07</t>
  </si>
  <si>
    <t xml:space="preserve">CABO DE COBRE, RIGIDO, CLASSE 2, ISOLACAO EM PVC/A, ANTICHAMA BWF-B, 1 CONDUTOR, 450/750 V, SECAO NOMINAL 150 MM2                                                                                                                                                                                                                                                                                                                                                                                         </t>
  </si>
  <si>
    <t>142,74</t>
  </si>
  <si>
    <t xml:space="preserve">CABO DE COBRE, RIGIDO, CLASSE 2, ISOLACAO EM PVC/A, ANTICHAMA BWF-B, 1 CONDUTOR, 450/750 V, SECAO NOMINAL 240 MM2                                                                                                                                                                                                                                                                                                                                                                                         </t>
  </si>
  <si>
    <t>232,77</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</si>
  <si>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</si>
  <si>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6 MM2                                                                                                                                                                                                                                                                                                                                                 </t>
  </si>
  <si>
    <t>5,27</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</si>
  <si>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</si>
  <si>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</si>
  <si>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95 MM2                                                                                                                                                                                                                                                                                                                                                </t>
  </si>
  <si>
    <t xml:space="preserve">CABO DE COBRE, FLEXIVEL, CLASSE 4 OU 5, ISOLACAO EM PVC/A, ANTICHAMA BWF-B, COBERTURA PVC-ST1, ANTICHAMA BWF-B, 1 CONDUTOR, 0,6/1 KV, SECAO NOMINAL 150 MM2                                                                                                                                                                                                                                                                                                                                               </t>
  </si>
  <si>
    <t>128,35</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</si>
  <si>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</si>
  <si>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300 MM2                                                                                                                                                                                                                                                                                                                                               </t>
  </si>
  <si>
    <t>271,82</t>
  </si>
  <si>
    <t xml:space="preserve">CABO DE COBRE, RIGIDO, CLASSE 2, ISOLACAO EM PVC/A, ANTICHAMA BWF-B, 1 CONDUTOR, 450/750 V, SECAO NOMINAL 185 MM2                                                                                                                                                                                                                                                                                                                                                                                         </t>
  </si>
  <si>
    <t>177,71</t>
  </si>
  <si>
    <t xml:space="preserve">CABO DE COBRE, RIGIDO, CLASSE 2, ISOLACAO EM PVC, ANTI-CHAMA BWF-B, 1 CONDUTOR, 450/750 V, DIAMETRO 120 MM2                                                                                                                                                                                                                                                                                                                                                                                               </t>
  </si>
  <si>
    <t>107,35</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</si>
  <si>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</si>
  <si>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</si>
  <si>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FLEXIVEL, CLASSE 4 OU 5, ISOLACAO EM PVC/A, ANTICHAMA BWF-B, 1 CONDUTOR, 450/750 V, SECAO NOMINAL 0,75 MM2                                                                                                                                                                                                                                                                                                                                                                                 </t>
  </si>
  <si>
    <t xml:space="preserve">CABO DE COBRE, FLEXIVEL, CLASSE 4 OU 5, ISOLACAO EM PVC/A, ANTICHAMA BWF-B, 1 CONDUTOR, 450/750 V, SECAO NOMINAL 1,5 MM2                                                                                                                                                                                                                                                                                                                                                                                  </t>
  </si>
  <si>
    <t xml:space="preserve">CABO DE COBRE, FLEXIVEL, CLASSE 4 OU 5, ISOLACAO EM PVC/A, ANTICHAMA BWF-B, 1 CONDUTOR, 450/750 V, SECAO NOMINAL 2,5 MM2                                                                                                                                                                                                                                                                                                                                                                                  </t>
  </si>
  <si>
    <t xml:space="preserve">CABO DE COBRE, FLEXIVEL, CLASSE 4 OU 5, ISOLACAO EM PVC/A, ANTICHAMA BWF-B, COBERTURA PVC-ST1, ANTICHAMA BWF-B, 1 CONDUTOR, 0,6/1 KV, SECAO NOMINAL 240 MM2                                                                                                                                                                                                                                                                                                                                               </t>
  </si>
  <si>
    <t>209,50</t>
  </si>
  <si>
    <t xml:space="preserve">CABO DE COBRE, FLEXIVEL, CLASSE 4 OU 5, ISOLACAO EM PVC/A, ANTICHAMA BWF-B, COBERTURA PVC-ST1, ANTICHAMA BWF-B, 1 CONDUTOR, 0,6/1 KV, SECAO NOMINAL 120 MM2                                                                                                                                                                                                                                                                                                                                               </t>
  </si>
  <si>
    <t>105,94</t>
  </si>
  <si>
    <t xml:space="preserve">CABO DE COBRE, FLEXIVEL, CLASSE 4 OU 5, ISOLACAO EM PVC/A, ANTICHAMA BWF-B, COBERTURA PVC-ST1, ANTICHAMA BWF-B, 1 CONDUTOR, 0,6/1 KV, SECAO NOMINAL 50 MM2                                                                                                                                                                                                                                                                                                                                                </t>
  </si>
  <si>
    <t>44,60</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</si>
  <si>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</si>
  <si>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</si>
  <si>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4 MM2                                                                                                                                                                                                                                                                                                                                                 </t>
  </si>
  <si>
    <t>3,62</t>
  </si>
  <si>
    <t xml:space="preserve">CABO DE COBRE, FLEXIVEL, CLASSE 4 OU 5, ISOLACAO EM PVC/A, ANTICHAMA BWF-B, COBERTURA PVC-ST1, ANTICHAMA BWF-B, 1 CONDUTOR, 0,6/1 KV, SECAO NOMINAL 2,5 MM2                                                                                                                                                                                                                                                                                                                                               </t>
  </si>
  <si>
    <t xml:space="preserve">CAIXA DE DESCARGA PLASTICA PARA BACIA / VASO SANITARIO, EXTERNA, CAPACIDADE 9 LITROS, PUXADOR FIO DE NYLON, NAO INCLUSO CANO, BOLSA, ENGATE                                                                                                                                                                                                                                                                                                                                                               </t>
  </si>
  <si>
    <t xml:space="preserve">TUBO DE DESCIDA EXTERNO, DE PVC, PARA CAIXA DE DESCARGA EXTERNA ALTA - DIAMETRO DE 40 MM E ALTURA DE APROXIMADAMENTE 1,55 M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</si>
  <si>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</si>
  <si>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</si>
  <si>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4"                                                                                                                                                                                                                                                                                                                                        </t>
  </si>
  <si>
    <t xml:space="preserve">CAIXA INTERNA/EXTERNA DE MEDICAO PARA 1 MEDIDOR TRIFASICO, COM VISOR, EM CHAPA DE ACO 18 USG (PADRAO DA CONCESSIONARIA LOCAL)                                                                                                                                                                                                                                                                                                                                                                             </t>
  </si>
  <si>
    <t>245,44</t>
  </si>
  <si>
    <t xml:space="preserve">CAIXA PARA MEDICAO COLETIVA TIPO L, PADRAO BIFASICO OU TRIFASICO, PARA ATE 4 MEDIDORES, SEM BARRAMENTO E COM PORTAS INFERIOR E SUPERIOR                                                                                                                                                                                                                                                                                                                                                                   </t>
  </si>
  <si>
    <t>1.618,94</t>
  </si>
  <si>
    <t xml:space="preserve">ARMACAO VERTICAL COM HASTE E CONTRA-PINO, EM CHAPA DE ACO GALVANIZADO 3/16", COM 3 ESTRIBOS, SEM ISOLADOR                                                                                                                                                                                                                                                                                                                                                                                                 </t>
  </si>
  <si>
    <t xml:space="preserve">ARMACAO VERTICAL COM HASTE E CONTRA-PINO, EM CHAPA DE ACO GALVANIZADO 3/16", COM 1 ESTRIBO E 1 ISOLADOR                                                                                                                                                                                                                                                                                                                                                                                                   </t>
  </si>
  <si>
    <t>26,08</t>
  </si>
  <si>
    <t xml:space="preserve">ARMACAO VERTICAL COM HASTE E CONTRA-PINO, EM CHAPA DE ACO GALVANIZADO 3/16", COM 2 ESTRIBOS, SEM ISOLADOR                                                                                                                                                                                                                                                                                                                                                                                                 </t>
  </si>
  <si>
    <t xml:space="preserve">ARMACAO VERTICAL COM HASTE E CONTRA-PINO, EM CHAPA DE ACO GALVANIZADO 3/16", COM 3 ESTRIBOS E 3 ISOLADORES                                                                                                                                                                                                                                                                                                                                                                                                </t>
  </si>
  <si>
    <t>70,06</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</si>
  <si>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</si>
  <si>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</si>
  <si>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4 ESTRIBOS E 4 ISOLADORES                                                                                                                                                                                                                                                                                                                                                                                                </t>
  </si>
  <si>
    <t xml:space="preserve">ARMACAO VERTICAL COM HASTE E CONTRA-PINO, EM CHAPA DE ACO GALVANIZADO 3/16", COM 4 ESTRIBOS, SEM ISOLADOR                                                                                                                                                                                                                                                                                                                                                                                                 </t>
  </si>
  <si>
    <t>76,63</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</si>
  <si>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</si>
  <si>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</si>
  <si>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2"                                                                                                                                                                                                                                                                                                                                        </t>
  </si>
  <si>
    <t>18,41</t>
  </si>
  <si>
    <t xml:space="preserve">CABECOTE PARA ENTRADA DE LINHA DE ALIMENTACAO PARA ELETRODUTO, EM LIGA DE ALUMINIO COM ACABAMENTO ANTI CORROSIVO, COM FIXACAO POR ENCAIXE LISO DE 360 GRAUS, DE 2 1/2"                                                                                                                                                                                                                                                                                                                                    </t>
  </si>
  <si>
    <t>35,69</t>
  </si>
  <si>
    <t xml:space="preserve">CABECOTE PARA ENTRADA DE LINHA DE ALIMENTACAO PARA ELETRODUTO, EM LIGA DE ALUMINIO COM ACABAMENTO ANTI CORROSIVO, COM FIXACAO POR ENCAIXE LISO DE 360 GRAUS, DE 3"                                                                                                                                                                                                                                                                                                                                        </t>
  </si>
  <si>
    <t xml:space="preserve">CAL HIDRATADA CH-I PARA ARGAMASSAS                                                                                                                                                                                                                                                                                                                                                                                                                                                                        </t>
  </si>
  <si>
    <t xml:space="preserve">CAL VIRGEM COMUM PARA ARGAMASSAS (NBR 6453)                                                                                                                                                                                                                                                                                                                                                                                                                                                               </t>
  </si>
  <si>
    <t xml:space="preserve">CALHA MOLDURA AMERICANA DE CHAPA DE ACO GALVANIZADA NUM 26, CORTE 33 CM                                                                                                                                                                                                                                                                                                                                                                                                                                   </t>
  </si>
  <si>
    <t>26,40</t>
  </si>
  <si>
    <t xml:space="preserve">CALHA QUADRADA DE CHAPA DE ACO GALVANIZADA NUM 26, CORTE 33 CM                                                                                                                                                                                                                                                                                                                                                                                                                                            </t>
  </si>
  <si>
    <t xml:space="preserve">CALHA PLATIBANDA DE CHAPA DE ACO GALVANIZADA NUM 26, CORTE 45 CM                                                                                                                                                                                                                                                                                                                                                                                                                                          </t>
  </si>
  <si>
    <t xml:space="preserve">RUFO EXTERNO/INTERNO DE CHAPA DE ACO GALVANIZADA NUM 26, CORTE 33 CM                                                                                                                                                                                                                                                                                                                                                                                                                                      </t>
  </si>
  <si>
    <t xml:space="preserve">RUFO INTERNO DE CHAPA DE ACO GALVANIZADA NUM 26, CORTE 50 CM                                                                                                                                                                                                                                                                                                                                                                                                                                              </t>
  </si>
  <si>
    <t xml:space="preserve">RUFO EXTERNO DE CHAPA DE ACO GALVANIZADA NUM 26, CORTE 28 CM                                                                                                                                                                                                                                                                                                                                                                                                                                              </t>
  </si>
  <si>
    <t>22,58</t>
  </si>
  <si>
    <t xml:space="preserve">RUFO EXTERNO DE CHAPA DE ACO GALVANIZADA NUM 26, CORTE 25 CM                                                                                                                                                                                                                                                                                                                                                                                                                                              </t>
  </si>
  <si>
    <t xml:space="preserve">CALHA PARA AGUA FURTADA DE CHAPA DE ACO GALVANIZADA NUM 26, CORTE 40 CM                                                                                                                                                                                                                                                                                                                                                                                                                                   </t>
  </si>
  <si>
    <t xml:space="preserve">CALHA PARA AGUA FURTADA DE CHAPA DE ACO GALVANIZADA NUM 26, CORTE 50 CM                                                                                                                                                                                                                                                                                                                                                                                                                                   </t>
  </si>
  <si>
    <t xml:space="preserve">CALHA QUADRADA DE CHAPA DE ACO GALVANIZADA NUM 28, CORTE 25 CM                                                                                                                                                                                                                                                                                                                                                                                                                                            </t>
  </si>
  <si>
    <t xml:space="preserve">CAMINHONETE COM MOTOR A DIESEL, POTENCIA *160* CV, CABINE DUPLA, 4X4                                                                                                                                                                                                                                                                                                                                                                                                                                      </t>
  </si>
  <si>
    <t>270.218,33</t>
  </si>
  <si>
    <t xml:space="preserve">CAP OU TAMPAO DE FERRO GALVANIZADO, COM ROSCA BSP, DE 1/2"                                                                                                                                                                                                                                                                                                                                                                                                                                                </t>
  </si>
  <si>
    <t xml:space="preserve">CAP OU TAMPAO DE FERRO GALVANIZADO, COM ROSCA BSP, DE 3/4"                                                                                                                                                                                                                                                                                                                                                                                                                                                </t>
  </si>
  <si>
    <t xml:space="preserve">CAP OU TAMPAO DE FERRO GALVANIZADO, COM ROSCA BSP, DE 1 1/4"                                                                                                                                                                                                                                                                                                                                                                                                                                              </t>
  </si>
  <si>
    <t xml:space="preserve">CAP OU TAMPAO DE FERRO GALVANIZADO, COM ROSCA BSP, DE 1 1/2"                                                                                                                                                                                                                                                                                                                                                                                                                                              </t>
  </si>
  <si>
    <t xml:space="preserve">CAP OU TAMPAO DE FERRO GALVANIZADO, COM ROSCA BSP, DE 2"                                                                                                                                                                                                                                                                                                                                                                                                                                                  </t>
  </si>
  <si>
    <t xml:space="preserve">CAP OU TAMPAO DE FERRO GALVANIZADO, COM ROSCA BSP, DE 4"                                                                                                                                                                                                                                                                                                                                                                                                                                                  </t>
  </si>
  <si>
    <t>128,41</t>
  </si>
  <si>
    <t xml:space="preserve">CAP OU TAMPAO DE FERRO GALVANIZADO, COM ROSCA BSP, DE 3"                                                                                                                                                                                                                                                                                                                                                                                                                                                  </t>
  </si>
  <si>
    <t>76,77</t>
  </si>
  <si>
    <t xml:space="preserve">CAP OU TAMPAO DE FERRO GALVANIZADO, COM ROSCA BSP, DE 2 1/2"                                                                                                                                                                                                                                                                                                                                                                                                                                              </t>
  </si>
  <si>
    <t>53,85</t>
  </si>
  <si>
    <t xml:space="preserve">CAP OU TAMPAO DE FERRO GALVANIZADO, COM ROSCA BSP, DE 1"                                                                                                                                                                                                                                                                                                                                                                                                                                                  </t>
  </si>
  <si>
    <t>10,97</t>
  </si>
  <si>
    <t xml:space="preserve">CAP, PVC PBA, JE, DN 75 / DE 85 MM, PARA REDE DE AGUA (NBR 10351)                                                                                                                                                                                                                                                                                                                                                                                                                                         </t>
  </si>
  <si>
    <t xml:space="preserve">CAP PVC, SOLDAVEL, 25 MM, PARA AGUA FRIA PREDIAL                                                                                                                                                                                                                                                                                                                                                                                                                                                          </t>
  </si>
  <si>
    <t xml:space="preserve">CAP PVC, SOLDAVEL, 32 MM, PARA AGUA FRIA PREDIAL                                                                                                                                                                                                                                                                                                                                                                                                                                                          </t>
  </si>
  <si>
    <t xml:space="preserve">CAP PVC, SOLDAVEL, 20 MM, PARA AGUA FRIA PREDIAL                                                                                                                                                                                                                                                                                                                                                                                                                                                          </t>
  </si>
  <si>
    <t xml:space="preserve">CAP PVC, SOLDAVEL, 40 MM, PARA AGUA FRIA PREDIAL                                                                                                                                                                                                                                                                                                                                                                                                                                                          </t>
  </si>
  <si>
    <t>3,72</t>
  </si>
  <si>
    <t xml:space="preserve">CAP PVC, SOLDAVEL, 50 MM, PARA AGUA FRIA PREDIAL                                                                                                                                                                                                                                                                                                                                                                                                                                                          </t>
  </si>
  <si>
    <t>6,71</t>
  </si>
  <si>
    <t xml:space="preserve">CAP PVC, SOLDAVEL, 60 MM, PARA AGUA FRIA PREDIAL                                                                                                                                                                                                                                                                                                                                                                                                                                                          </t>
  </si>
  <si>
    <t>11,30</t>
  </si>
  <si>
    <t xml:space="preserve">CAP PVC, ROSCAVEL, 1/2", PARA AGUA FRIA PREDIAL                                                                                                                                                                                                                                                                                                                                                                                                                                                           </t>
  </si>
  <si>
    <t xml:space="preserve">CAP PVC, ROSCAVEL, 3/4", PARA AGUA FRIA PREDIAL                                                                                                                                                                                                                                                                                                                                                                                                                                                           </t>
  </si>
  <si>
    <t xml:space="preserve">CAP PVC, SOLDAVEL, DN 100 MM, SERIE NORMAL, PARA ESGOTO PREDIAL                                                                                                                                                                                                                                                                                                                                                                                                                                           </t>
  </si>
  <si>
    <t xml:space="preserve">CAP PVC, ROSCAVEL, 1", PARA AGUA FRIA PREDIAL                                                                                                                                                                                                                                                                                                                                                                                                                                                             </t>
  </si>
  <si>
    <t xml:space="preserve">CAP PVC, SOLDAVEL, 75 MM, PARA AGUA FRIA PREDIAL                                                                                                                                                                                                                                                                                                                                                                                                                                                          </t>
  </si>
  <si>
    <t xml:space="preserve">CAP, PVC PBA, JE, DN 50 / DE 60 MM, PARA REDE DE AGUA (NBR 10351)                                                                                                                                                                                                                                                                                                                                                                                                                                         </t>
  </si>
  <si>
    <t xml:space="preserve">CAP, PVC PBA, JE, DN 100 / DE 110 MM, PARA REDE DE AGUA (NBR 10351)                                                                                                                                                                                                                                                                                                                                                                                                                                       </t>
  </si>
  <si>
    <t xml:space="preserve">CARPINTEIRO DE FORMAS OU OFICIAL (HORISTA)                                                                                                                                                                                                                                                                                                                                                                                                                                                                </t>
  </si>
  <si>
    <t xml:space="preserve">CARPINTEIRO DE ESQUADRIAS (HORISTA)                                                                                                                                                                                                                                                                                                                                                                                                                                                                       </t>
  </si>
  <si>
    <t xml:space="preserve">PISO EM CERAMICA ESMALTADA EXTRA, COR LISA, PEI MAIOR OU IGUAL A 4, FORMATO MENOR OU IGUAL A 2025 CM2                                                                                                                                                                                                                                                                                                                                                                                                     </t>
  </si>
  <si>
    <t xml:space="preserve">PISO EM CERAMICA ESMALTADA EXTRA, COR LISA, PEI MAIOR OU IGUAL A 4, FORMATO MAIOR QUE 2025 CM2                                                                                                                                                                                                                                                                                                                                                                                                            </t>
  </si>
  <si>
    <t>62,97</t>
  </si>
  <si>
    <t xml:space="preserve">PISO EM CERAMICA ESMALTADA, COMERCIAL (PADRAO POPULAR), COR LISA, PEI MAIOR OU IGUAL A 3, FORMATO MENOR OU IGUAL A 2025 CM2                                                                                                                                                                                                                                                                                                                                                                               </t>
  </si>
  <si>
    <t xml:space="preserve">CHAPA DE ACO FINA A QUENTE BITOLA MSG 14, E = 2,00 MM (16,0 KG/M2)                                                                                                                                                                                                                                                                                                                                                                                                                                        </t>
  </si>
  <si>
    <t xml:space="preserve">CHAPA DE ACO FINA A QUENTE BITOLA MSG 3/16 ", E = 4,75 MM (38,00 KG/M2)                                                                                                                                                                                                                                                                                                                                                                                                                                   </t>
  </si>
  <si>
    <t xml:space="preserve">CHAPA DE ACO FINA A QUENTE BITOLA MSG 13, E = 2,25 MM (18,00 KG/M2)                                                                                                                                                                                                                                                                                                                                                                                                                                       </t>
  </si>
  <si>
    <t xml:space="preserve">CHAPA DE ACO FINA A QUENTE BITOLA MSG 16, E = 1,50 MM (12,00 KG/M2)                                                                                                                                                                                                                                                                                                                                                                                                                                       </t>
  </si>
  <si>
    <t xml:space="preserve">CHAPA DE ACO FINA A QUENTE BITOLA MSG 18, E = 1,20 MM (9,60 KG/M2)                                                                                                                                                                                                                                                                                                                                                                                                                                        </t>
  </si>
  <si>
    <t xml:space="preserve">CHAPA DE ACO FINA A FRIO BITOLA MSG 20, E = 0,90 MM (7,20 KG/M2)                                                                                                                                                                                                                                                                                                                                                                                                                                          </t>
  </si>
  <si>
    <t>9,55</t>
  </si>
  <si>
    <t xml:space="preserve">CHAPA DE ACO FINA A FRIO BITOLA MSG 24, E = 0,60 MM (4,80 KG/M2)                                                                                                                                                                                                                                                                                                                                                                                                                                          </t>
  </si>
  <si>
    <t xml:space="preserve">CHAPA DE ACO FINA A FRIO BITOLA MSG 26, E = 0,45 MM (3,60 KG/M2)                                                                                                                                                                                                                                                                                                                                                                                                                                          </t>
  </si>
  <si>
    <t xml:space="preserve">CHAPA DE ACO GROSSA, ASTM A36, E = 1/4" (6,35 MM) 49,79 KG/M2                                                                                                                                                                                                                                                                                                                                                                                                                                             </t>
  </si>
  <si>
    <t xml:space="preserve">CHAPA DE ACO GROSSA, ASTM A36, E = 3/8" (9,53 MM) 74,69 KG/M2                                                                                                                                                                                                                                                                                                                                                                                                                                             </t>
  </si>
  <si>
    <t xml:space="preserve">CHAPA DE ACO GROSSA, ASTM A36, E = 1/2" (12,70 MM) 99,59 KG/M2                                                                                                                                                                                                                                                                                                                                                                                                                                            </t>
  </si>
  <si>
    <t xml:space="preserve">CHAPA DE ACO GROSSA, ASTM A36, E = 5/8" (15,88 MM) 124,49 KG/M2                                                                                                                                                                                                                                                                                                                                                                                                                                           </t>
  </si>
  <si>
    <t xml:space="preserve">CHAPA DE ACO GROSSA, ASTM A36, E = 7/8" (22,23 MM) 174,28 KG/M2                                                                                                                                                                                                                                                                                                                                                                                                                                           </t>
  </si>
  <si>
    <t xml:space="preserve">CHAPA DE ACO XADREZ PARA PISOS, E = 1/4" (6,30 MM) 54,53 KG/M2                                                                                                                                                                                                                                                                                                                                                                                                                                            </t>
  </si>
  <si>
    <t xml:space="preserve">CHAPA DE LAMINADO MELAMINICO, LISO BRILHANTE, DE 1,25 X 3,08 METROS, ESPESSURA = 0,8 MILIMETROS                                                                                                                                                                                                                                                                                                                                                                                                           </t>
  </si>
  <si>
    <t>79,55</t>
  </si>
  <si>
    <t xml:space="preserve">COLA A BASE DE RESINA SINTETICA PARA CHAPA DE LAMINADO MELAMINICO E OUTROS                                                                                                                                                                                                                                                                                                                                                                                                                                </t>
  </si>
  <si>
    <t>79,76</t>
  </si>
  <si>
    <t xml:space="preserve">CHAPA DE LAMINADO MELAMINICO, LISO FOSCO, DE 1,25 X 3,08 METROS, ESPESSURA = 0,8 MILIMETROS                                                                                                                                                                                                                                                                                                                                                                                                               </t>
  </si>
  <si>
    <t xml:space="preserve">CHAPA DE LAMINADO MELAMINICO, TEXTURIZADO, DE 1,25 X 3,08 METROS, ESPESSURA = 0,8 MILIMETROS                                                                                                                                                                                                                                                                                                                                                                                                              </t>
  </si>
  <si>
    <t>88,58</t>
  </si>
  <si>
    <t xml:space="preserve">CHAPA/PAINEL DE MADEIRA COMPENSADA PLASTIFICADA (MADEIRITE PLASTIFICADO) PARA FORMA DE CONCRETO, DE 2200 X 1100 MM, E = *17* MM                                                                                                                                                                                                                                                                                                                                                                           </t>
  </si>
  <si>
    <t>72,20</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</si>
  <si>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</si>
  <si>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</si>
  <si>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52,03</t>
  </si>
  <si>
    <t xml:space="preserve">CHAPA/PAINEL DE MADEIRA COMPENSADA RESINADA (MADEIRITE RESINADO ROSA) PARA FORMA DE CONCRETO, DE 2200 X 1100 MM, E = 14 MM                                                                                                                                                                                                                                                                                                                                                                                </t>
  </si>
  <si>
    <t>34,72</t>
  </si>
  <si>
    <t xml:space="preserve">CHAPA/PAINEL DE MADEIRA COMPENSADA RESINADA (MADEIRITE RESINADO ROSA) PARA FORMA DE CONCRETO, DE 2200 X 1100 MM, E = 17 MM                                                                                                                                                                                                                                                                                                                                                                                </t>
  </si>
  <si>
    <t xml:space="preserve">COMPENSADO NAVAL - CHAPA/PAINEL EM MADEIRA COMPENSADA PRENSADA, DE 2200 X 1600 MM, E = 6 MM                                                                                                                                                                                                                                                                                                                                                                                                               </t>
  </si>
  <si>
    <t>38,35</t>
  </si>
  <si>
    <t xml:space="preserve">CHUVEIRO COMUM EM PLASTICO CROMADO, COM CANO, 4 TEMPERATURAS (110/220 V)                                                                                                                                                                                                                                                                                                                                                                                                                                  </t>
  </si>
  <si>
    <t>252,30</t>
  </si>
  <si>
    <t xml:space="preserve">CHUVEIRO COMUM EM PLASTICO BRANCO, COM CANO, 3 TEMPERATURAS, 5500 W (110/220 V)                                                                                                                                                                                                                                                                                                                                                                                                                           </t>
  </si>
  <si>
    <t>78,00</t>
  </si>
  <si>
    <t xml:space="preserve">DUCHA HIGIENICA PLASTICA COM REGISTRO METALICO 1/2"                                                                                                                                                                                                                                                                                                                                                                                                                                                       </t>
  </si>
  <si>
    <t>106,21</t>
  </si>
  <si>
    <t xml:space="preserve">CIMENTO IMPERMEABILIZANTE DE PEGA ULTRARRAPIDA PARA TAMPONAMENTOS                                                                                                                                                                                                                                                                                                                                                                                                                                         </t>
  </si>
  <si>
    <t xml:space="preserve">CIMENTO PORTLAND COMPOSTO CP II-32                                                                                                                                                                                                                                                                                                                                                                                                                                                                        </t>
  </si>
  <si>
    <t xml:space="preserve">CIMENTO BRANCO NAO ESTRUTURAL (CPB - NAO ESTRUTURAL)                                                                                                                                                                                                                                                                                                                                                                                                                                                      </t>
  </si>
  <si>
    <t xml:space="preserve">ARGAMASSA COLANTE AC I PARA CERAMICAS                                                                                                                                                                                                                                                                                                                                                                                                                                                                     </t>
  </si>
  <si>
    <t xml:space="preserve">COLAR TOMADA PVC, COM TRAVAS, SAIDA COM ROSCA, DE 32 MM X 1/2" OU 32 MM X 3/4", PARA LIGACAO PREDIAL DE AGUA                                                                                                                                                                                                                                                                                                                                                                                              </t>
  </si>
  <si>
    <t xml:space="preserve">COLAR TOMADA PVC, COM TRAVAS, SAIDA ROSCAVEL COM BUCHA DE LATAO, DE 60 MM X 1/2" OU 60 MM X 3/4", PARA LIGACAO PREDIAL DE AGUA                                                                                                                                                                                                                                                                                                                                                                            </t>
  </si>
  <si>
    <t xml:space="preserve">COLAR TOMADA PVC, COM TRAVAS, SAIDA COM ROSCA, DE 85 MM X 1/2" OU 85 MM X 3/4", PARA LIGACAO PREDIAL DE AGUA                                                                                                                                                                                                                                                                                                                                                                                              </t>
  </si>
  <si>
    <t xml:space="preserve">COLAR TOMADA PVC, COM TRAVAS, SAIDA COM ROSCA, DE 75 MM X 1/2" OU 75 MM X 3/4", PARA LIGACAO PREDIAL DE AGUA                                                                                                                                                                                                                                                                                                                                                                                              </t>
  </si>
  <si>
    <t xml:space="preserve">COLAR TOMADA PVC, COM TRAVAS, SAIDA COM ROSCA, DE 60 MM X 1/2" OU 60 MM X 3/4", PARA LIGACAO PREDIAL DE AGUA                                                                                                                                                                                                                                                                                                                                                                                              </t>
  </si>
  <si>
    <t>8,15</t>
  </si>
  <si>
    <t xml:space="preserve">COLAR TOMADA PVC, COM TRAVAS, SAIDA COM ROSCA, DE 50 MM X 1/2" OU 50 MM X 3/4", PARA LIGACAO PREDIAL DE AGUA                                                                                                                                                                                                                                                                                                                                                                                              </t>
  </si>
  <si>
    <t xml:space="preserve">COLAR TOMADA PVC, COM TRAVAS, SAIDA COM ROSCA, DE 40 MM X 1/2" OU 40 MM X 3/4", PARA LIGACAO PREDIAL DE AGUA                                                                                                                                                                                                                                                                                                                                                                                              </t>
  </si>
  <si>
    <t xml:space="preserve">COLAR TOMADA PVC, COM TRAVAS, SAIDA COM ROSCA, DE 110 MM X 1/2" OU 110 MM X 3/4", PARA LIGACAO PREDIAL DE AGUA                                                                                                                                                                                                                                                                                                                                                                                            </t>
  </si>
  <si>
    <t xml:space="preserve">COMPACTADOR DE SOLO TIPO PLACA VIBRATORIA REVERSIVEL, A GASOLINA 4 TEMPOS, PESO 125 A 150 KG, FORCA CENTRIF. 2500 A 2800 KGF, LARG. TRABALHO 400 A 450 MM, FREQ. VIBRACAO 4300 A 4500 RPM, VELOC. TRABALHO 15 A 20 M/MIN, POT. 5,5 A 6,0 HP                                                                                                                                                                                                                                                               </t>
  </si>
  <si>
    <t xml:space="preserve">CONCRETO BETUMINOSO USINADO A QUENTE (CBUQ) PARA PAVIMENTACAO ASFALTICA, PADRAO DNIT, FAIXA C, COM CAP 50/70 - AQUISICAO POSTO USINA                                                                                                                                                                                                                                                                                                                                                                      </t>
  </si>
  <si>
    <t>671,92</t>
  </si>
  <si>
    <t xml:space="preserve">CONCRETO USINADO CONVENCIONAL (NAO BOMBEAVEL) CLASSE DE RESISTENCIA C15, COM BRITA 1 E 2, SLUMP = 80 MM +/- 10 MM (NBR 8953)                                                                                                                                                                                                                                                                                                                                                                              </t>
  </si>
  <si>
    <t>508,61</t>
  </si>
  <si>
    <t xml:space="preserve">CONCRETO USINADO BOMBEAVEL, CLASSE DE RESISTENCIA C20, BRITA 0 E 1, SLUMP = 100 +/- 20 MM, COM BOMBEAMENTO (DISPONIBILIZACAO DE BOMBA), SEM O LANCAMENTO (NBR 8953)                                                                                                                                                                                                                                                                                                                                       </t>
  </si>
  <si>
    <t>572,18</t>
  </si>
  <si>
    <t xml:space="preserve">CONCRETO USINADO BOMBEAVEL, CLASSE DE RESISTENCIA C30, BRITA 0 E 1, SLUMP = 100 +/- 20 MM, COM BOMBEAMENTO (DISPONIBILIZACAO DE BOMBA), SEM O LANCAMENTO (NBR 8953)                                                                                                                                                                                                                                                                                                                                       </t>
  </si>
  <si>
    <t>608,51</t>
  </si>
  <si>
    <t xml:space="preserve">CONCRETO USINADO BOMBEAVEL, CLASSE DE RESISTENCIA C25, BRITA 0 E 1, SLUMP = 100 +/- 20 MM, COM BOMBEAMENTO (DISPONIBILIZACAO DE BOMBA), SEM O LANCAMENTO (NBR 8953)                                                                                                                                                                                                                                                                                                                                       </t>
  </si>
  <si>
    <t>590,35</t>
  </si>
  <si>
    <t xml:space="preserve">TERMINAL METALICO A PRESSAO PARA 1 CABO DE 6 A 10 MM2, COM 1 FURO DE FIXACAO                                                                                                                                                                                                                                                                                                                                                                                                                              </t>
  </si>
  <si>
    <t xml:space="preserve">CONECTOR METALICO TIPO PARAFUSO FENDIDO (SPLIT BOLT), PARA CABOS ATE 16 MM2                                                                                                                                                                                                                                                                                                                                                                                                                               </t>
  </si>
  <si>
    <t xml:space="preserve">TERMINAL METALICO A PRESSAO 1 CABO, PARA CABOS DE 4 A 10 MM2, COM 2 FUROS PARA FIXACAO                                                                                                                                                                                                                                                                                                                                                                                                                    </t>
  </si>
  <si>
    <t xml:space="preserve">TERMINAL METALICO A PRESSAO PARA 1 CABO DE 16 A 25 MM2, COM 2 FUROS PARA FIXACAO                                                                                                                                                                                                                                                                                                                                                                                                                          </t>
  </si>
  <si>
    <t xml:space="preserve">TERMINAL METALICO A PRESSAO PARA 1 CABO DE 50 A 70 MM2, COM 2 FUROS PARA FIXACAO                                                                                                                                                                                                                                                                                                                                                                                                                          </t>
  </si>
  <si>
    <t>101,12</t>
  </si>
  <si>
    <t xml:space="preserve">TERMINAL METALICO A PRESSAO PARA 1 CABO DE 95 A 120 MM2, COM 2 FUROS PARA FIXACAO                                                                                                                                                                                                                                                                                                                                                                                                                         </t>
  </si>
  <si>
    <t>170,64</t>
  </si>
  <si>
    <t xml:space="preserve">TERMINAL METALICO A PRESSAO PARA 1 CABO DE 150 A 185 MM2, COM 2 FUROS PARA FIXACAO                                                                                                                                                                                                                                                                                                                                                                                                                        </t>
  </si>
  <si>
    <t>206,21</t>
  </si>
  <si>
    <t xml:space="preserve">CONECTOR METALICO TIPO PARAFUSO FENDIDO (SPLIT BOLT), PARA CABOS ATE 25 MM2                                                                                                                                                                                                                                                                                                                                                                                                                               </t>
  </si>
  <si>
    <t>12,50</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</si>
  <si>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</si>
  <si>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</si>
  <si>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GRAMPO PARALELO METALICO PARA CABO DE 6 A 50 MM2, COM 2 PARAFUSOS                                                                                                                                                                                                                                                                                                                                                                                                                                         </t>
  </si>
  <si>
    <t xml:space="preserve">TERMINAL A COMPRESSAO EM COBRE ESTANHADO PARA CABO 2,5 MM2, 1 FURO E 1 COMPRESSAO, PARA PARAFUSO DE FIXACAO M5                                                                                                                                                                                                                                                                                                                                                                                            </t>
  </si>
  <si>
    <t xml:space="preserve">TERMINAL A COMPRESSAO EM COBRE ESTANHADO PARA CABO 4 MM2, 1 FURO E 1 COMPRESSAO, PARA PARAFUSO DE FIXACAO M5                                                                                                                                                                                                                                                                                                                                                                                              </t>
  </si>
  <si>
    <t xml:space="preserve">TERMINAL A COMPRESSAO EM COBRE ESTANHADO PARA CABO 6 MM2, 1 FURO E 1 COMPRESSAO, PARA PARAFUSO DE FIXACAO M6                                                                                                                                                                                                                                                                                                                                                                                              </t>
  </si>
  <si>
    <t xml:space="preserve">TERMINAL A COMPRESSAO EM COBRE ESTANHADO PARA CABO 10 MM2, 1 FURO E 1 COMPRESSAO, PARA PARAFUSO DE FIXACAO M6                                                                                                                                                                                                                                                                                                                                                                                             </t>
  </si>
  <si>
    <t>2,57</t>
  </si>
  <si>
    <t xml:space="preserve">TERMINAL A COMPRESSAO EM COBRE ESTANHADO PARA CABO 16 MM2, 1 FURO E 1 COMPRESSAO, PARA PARAFUSO DE FIXACAO M6                                                                                                                                                                                                                                                                                                                                                                                             </t>
  </si>
  <si>
    <t xml:space="preserve">TERMINAL A COMPRESSAO EM COBRE ESTANHADO PARA CABO 25 MM2, 1 FURO E 1 COMPRESSAO, PARA PARAFUSO DE FIXACAO M8                                                                                                                                                                                                                                                                                                                                                                                             </t>
  </si>
  <si>
    <t>4,23</t>
  </si>
  <si>
    <t xml:space="preserve">TERMINAL A COMPRESSAO EM COBRE ESTANHADO PARA CABO 35 MM2, 1 FURO E 1 COMPRESSAO, PARA PARAFUSO DE FIXACAO M8                                                                                                                                                                                                                                                                                                                                                                                             </t>
  </si>
  <si>
    <t xml:space="preserve">TERMINAL A COMPRESSAO EM COBRE ESTANHADO PARA CABO 50 MM2, 1 FURO E 1 COMPRESSAO, PARA PARAFUSO DE FIXACAO M8                                                                                                                                                                                                                                                                                                                                                                                             </t>
  </si>
  <si>
    <t xml:space="preserve">TERMINAL A COMPRESSAO EM COBRE ESTANHADO PARA CABO 70 MM2, 1 FURO E 1 COMPRESSAO, PARA PARAFUSO DE FIXACAO M10                                                                                                                                                                                                                                                                                                                                                                                            </t>
  </si>
  <si>
    <t>10,31</t>
  </si>
  <si>
    <t xml:space="preserve">TERMINAL A COMPRESSAO EM COBRE ESTANHADO PARA CABO 95 MM2, 1 FURO E 1 COMPRESSAO, PARA PARAFUSO DE FIXACAO M12                                                                                                                                                                                                                                                                                                                                                                                            </t>
  </si>
  <si>
    <t xml:space="preserve">TERMINAL A COMPRESSAO EM COBRE ESTANHADO PARA CABO 120 MM2, 1 FURO E 1 COMPRESSAO, PARA PARAFUSO DE FIXACAO M12                                                                                                                                                                                                                                                                                                                                                                                           </t>
  </si>
  <si>
    <t xml:space="preserve">TERMINAL METALICO A PRESSAO PARA 1 CABO DE 16 MM2, COM 1 FURO DE FIXACAO                                                                                                                                                                                                                                                                                                                                                                                                                                  </t>
  </si>
  <si>
    <t xml:space="preserve">TERMINAL METALICO A PRESSAO PARA 1 CABO DE 25 MM2, COM 1 FURO DE FIXACAO                                                                                                                                                                                                                                                                                                                                                                                                                                  </t>
  </si>
  <si>
    <t xml:space="preserve">TERMINAL METALICO A PRESSAO PARA 1 CABO DE 35 MM2, COM 1 FURO DE FIXACAO                                                                                                                                                                                                                                                                                                                                                                                                                                  </t>
  </si>
  <si>
    <t>10,65</t>
  </si>
  <si>
    <t xml:space="preserve">TERMINAL METALICO A PRESSAO PARA 1 CABO DE 50 MM2, COM 1 FURO DE FIXACAO                                                                                                                                                                                                                                                                                                                                                                                                                                  </t>
  </si>
  <si>
    <t xml:space="preserve">TERMINAL METALICO A PRESSAO PARA 1 CABO DE 70 MM2, COM 1 FURO DE FIXACAO                                                                                                                                                                                                                                                                                                                                                                                                                                  </t>
  </si>
  <si>
    <t xml:space="preserve">TERMINAL METALICO A PRESSAO PARA 1 CABO DE 95 MM2, COM 1 FURO DE FIXACAO                                                                                                                                                                                                                                                                                                                                                                                                                                  </t>
  </si>
  <si>
    <t xml:space="preserve">TERMINAL METALICO A PRESSAO PARA 1 CABO DE 120 MM2, COM 1 FURO DE FIXACAO                                                                                                                                                                                                                                                                                                                                                                                                                                 </t>
  </si>
  <si>
    <t xml:space="preserve">TERMINAL METALICO A PRESSAO PARA 1 CABO DE 185 MM2, COM 1 FURO DE FIXACAO                                                                                                                                                                                                                                                                                                                                                                                                                                 </t>
  </si>
  <si>
    <t>43,89</t>
  </si>
  <si>
    <t xml:space="preserve">TERMINAL METALICO A PRESSAO PARA 1 CABO DE 25 A 35 MM2, COM 2 FUROS PARA FIXACAO                                                                                                                                                                                                                                                                                                                                                                                                                          </t>
  </si>
  <si>
    <t xml:space="preserve">CONECTOR DE ALUMINIO TIPO PRENSA CABO, BITOLA 3/8", PARA CABOS DE DIAMETRO DE 9 A 10 MM                                                                                                                                                                                                                                                                                                                                                                                                                   </t>
  </si>
  <si>
    <t xml:space="preserve">CONECTOR DE ALUMINIO TIPO PRENSA CABO, BITOLA 1/2", PARA CABOS DE DIAMETRO DE 12,5 A 15 MM                                                                                                                                                                                                                                                                                                                                                                                                                </t>
  </si>
  <si>
    <t>19,92</t>
  </si>
  <si>
    <t xml:space="preserve">CONECTOR DE ALUMINIO TIPO PRENSA CABO, BITOLA 3/4", PARA CABOS DE DIAMETRO DE 17,5 A 20 MM                                                                                                                                                                                                                                                                                                                                                                                                                </t>
  </si>
  <si>
    <t xml:space="preserve">CONECTOR DE ALUMINIO TIPO PRENSA CABO, BITOLA 1", PARA CABOS DE DIAMETRO DE 22,5 A 25 MM                                                                                                                                                                                                                                                                                                                                                                                                                  </t>
  </si>
  <si>
    <t>29,41</t>
  </si>
  <si>
    <t xml:space="preserve">CONECTOR DE ALUMINIO TIPO PRENSA CABO, BITOLA 1 1/4", PARA CABOS DE DIAMETRO DE 31 A 34 MM                                                                                                                                                                                                                                                                                                                                                                                                                </t>
  </si>
  <si>
    <t>67,32</t>
  </si>
  <si>
    <t xml:space="preserve">CONECTOR DE ALUMINIO TIPO PRENSA CABO, BITOLA 1 1/2", PARA CABOS DE DIAMETRO DE 37 A 40 MM                                                                                                                                                                                                                                                                                                                                                                                                                </t>
  </si>
  <si>
    <t>75,54</t>
  </si>
  <si>
    <t xml:space="preserve">CONECTOR DE ALUMINIO TIPO PRENSA CABO, BITOLA 2", PARA CABOS DE DIAMETRO DE 47,5 A 50 MM                                                                                                                                                                                                                                                                                                                                                                                                                  </t>
  </si>
  <si>
    <t>114,05</t>
  </si>
  <si>
    <t xml:space="preserve">CONJUNTO ARRUELAS DE VEDACAO 5/16" PARA TELHA FIBROCIMENTO (UMA ARRUELA METALICA E UMA ARRUELA PVC - CONICAS)                                                                                                                                                                                                                                                                                                                                                                                             </t>
  </si>
  <si>
    <t xml:space="preserve">CONTATOR TRIPOLAR, CORRENTE DE 9 A, TENSAO NOMINAL DE *500* V, CATEGORIA AC-2 E AC-3                                                                                                                                                                                                                                                                                                                                                                                                                      </t>
  </si>
  <si>
    <t xml:space="preserve">CONTATOR TRIPOLAR, CORRENTE DE *110* A, TENSAO NOMINAL DE *500* V, CATEGORIA AC-2 E AC-3                                                                                                                                                                                                                                                                                                                                                                                                                  </t>
  </si>
  <si>
    <t>2.181,24</t>
  </si>
  <si>
    <t xml:space="preserve">CONTATOR TRIPOLAR, CORRENTE DE 32 A, TENSAO NOMINAL DE *500* V, CATEGORIA AC-2 E AC-3                                                                                                                                                                                                                                                                                                                                                                                                                     </t>
  </si>
  <si>
    <t>395,62</t>
  </si>
  <si>
    <t xml:space="preserve">CONTATOR TRIPOLAR, CORRENTE DE 75 A, TENSAO NOMINAL DE *500* V, CATEGORIA AC-2 E AC-3                                                                                                                                                                                                                                                                                                                                                                                                                     </t>
  </si>
  <si>
    <t>1.328,68</t>
  </si>
  <si>
    <t xml:space="preserve">CONTATOR TRIPOLAR, CORRENTE DE 300 A, TENSAO NOMINAL DE *500* V, CATEGORIA AC-2 E AC-3                                                                                                                                                                                                                                                                                                                                                                                                                    </t>
  </si>
  <si>
    <t>8.656,24</t>
  </si>
  <si>
    <t xml:space="preserve">CONTATOR TRIPOLAR, CORRENTE DE 400 A, TENSAO NOMINAL DE *500* V, CATEGORIA AC-2 E AC-3                                                                                                                                                                                                                                                                                                                                                                                                                    </t>
  </si>
  <si>
    <t>10.333,68</t>
  </si>
  <si>
    <t xml:space="preserve">CONTATOR TRIPOLAR, CORRENTE DE 95 A, TENSAO NOMINAL DE *500* V, CATEGORIA AC-2 E AC-3                                                                                                                                                                                                                                                                                                                                                                                                                     </t>
  </si>
  <si>
    <t>1.825,81</t>
  </si>
  <si>
    <t xml:space="preserve">CONTATOR TRIPOLAR, CORRENTE DE 25 A, TENSAO NOMINAL DE *500* V, CATEGORIA AC-2 E AC-3                                                                                                                                                                                                                                                                                                                                                                                                                     </t>
  </si>
  <si>
    <t>255,62</t>
  </si>
  <si>
    <t xml:space="preserve">CONTATOR TRIPOLAR, CORRENTE DE *38* A, TENSAO NOMINAL DE *500* V, CATEGORIA AC-2 E AC-3                                                                                                                                                                                                                                                                                                                                                                                                                   </t>
  </si>
  <si>
    <t>479,99</t>
  </si>
  <si>
    <t xml:space="preserve">CONTATOR TRIPOLAR, CORRENTE DE 45 A, TENSAO NOMINAL DE *500* V, CATEGORIA AC-2 E AC-3                                                                                                                                                                                                                                                                                                                                                                                                                     </t>
  </si>
  <si>
    <t>707,56</t>
  </si>
  <si>
    <t xml:space="preserve">CONTATOR TRIPOLAR, CORRENTE DE *265* A, TENSAO NOMINAL DE *500* V, CATEGORIA AC-2 E AC-3                                                                                                                                                                                                                                                                                                                                                                                                                  </t>
  </si>
  <si>
    <t>7.361,71</t>
  </si>
  <si>
    <t xml:space="preserve">CONTATOR TRIPOLAR, CORRENTE DE 12 A, TENSAO NOMINAL DE *500* V, CATEGORIA AC-2 E AC-3                                                                                                                                                                                                                                                                                                                                                                                                                     </t>
  </si>
  <si>
    <t>185,83</t>
  </si>
  <si>
    <t xml:space="preserve">CONTATOR TRIPOLAR, CORRENTE DE 630 A, TENSAO NOMINAL DE *500* V, CATEGORIA AC-2 E AC-3                                                                                                                                                                                                                                                                                                                                                                                                                    </t>
  </si>
  <si>
    <t>25.400,69</t>
  </si>
  <si>
    <t xml:space="preserve">CONTATOR TRIPOLAR, CORRENTE DE *22* A, TENSAO NOMINAL DE *500* V, CATEGORIA AC-2 E AC-3                                                                                                                                                                                                                                                                                                                                                                                                                   </t>
  </si>
  <si>
    <t>227,86</t>
  </si>
  <si>
    <t xml:space="preserve">CONTATOR TRIPOLAR, CORRENTE DE *185* A, TENSAO NOMINAL DE *500* V, CATEGORIA AC-2 E AC-3                                                                                                                                                                                                                                                                                                                                                                                                                  </t>
  </si>
  <si>
    <t>3.262,32</t>
  </si>
  <si>
    <t xml:space="preserve">CONTATOR TRIPOLAR, CORRENTE DE *65* A, TENSAO NOMINAL DE *500* V, CATEGORIA AC-2 E AC-3                                                                                                                                                                                                                                                                                                                                                                                                                   </t>
  </si>
  <si>
    <t>917,49</t>
  </si>
  <si>
    <t xml:space="preserve">CONTATOR TRIPOLAR, CORRENTE DE *500* A, TENSAO NOMINAL DE *500* V, CATEGORIA AC-2 E AC-3                                                                                                                                                                                                                                                                                                                                                                                                                  </t>
  </si>
  <si>
    <t>17.916,66</t>
  </si>
  <si>
    <t xml:space="preserve">CONTATOR TRIPOLAR, CORRENTE DE 250 A, TENSAO NOMINAL DE *500* V, PARA ACIONAMENTO DE CAPACITORES                                                                                                                                                                                                                                                                                                                                                                                                          </t>
  </si>
  <si>
    <t>5.628,18</t>
  </si>
  <si>
    <t xml:space="preserve">CAPACITOR TRIFASICO, POTENCIA 2,5 KVAR, TENSAO 220 V, FORNECIDO COM CAPA PROTETORA, RESISTOR INTERNO A UNIDADE CAPACITIVA                                                                                                                                                                                                                                                                                                                                                                                 </t>
  </si>
  <si>
    <t>217,33</t>
  </si>
  <si>
    <t xml:space="preserve">CAPACITOR TRIFASICO, POTENCIA 5 KVAR, TENSAO 220 V, FORNECIDO COM CAPA PROTETORA, RESISTOR INTERNO A UNIDADE CAPACITIVA                                                                                                                                                                                                                                                                                                                                                                                   </t>
  </si>
  <si>
    <t>369,26</t>
  </si>
  <si>
    <t xml:space="preserve">CORDEL DETONANTE, NP 10 G/M                                                                                                                                                                                                                                                                                                                                                                                                                                                                               </t>
  </si>
  <si>
    <t xml:space="preserve">CRUZETA DE FERRO GALVANIZADO, COM ROSCA BSP, DE 1/2"                                                                                                                                                                                                                                                                                                                                                                                                                                                      </t>
  </si>
  <si>
    <t xml:space="preserve">CRUZETA DE FERRO GALVANIZADO, COM ROSCA BSP, DE 1"                                                                                                                                                                                                                                                                                                                                                                                                                                                        </t>
  </si>
  <si>
    <t>44,50</t>
  </si>
  <si>
    <t xml:space="preserve">CRUZETA DE FERRO GALVANIZADO, COM ROSCA BSP, DE 1 1/2"                                                                                                                                                                                                                                                                                                                                                                                                                                                    </t>
  </si>
  <si>
    <t>82,62</t>
  </si>
  <si>
    <t xml:space="preserve">CRUZETA DE FERRO GALVANIZADO, COM ROSCA BSP, DE 2"                                                                                                                                                                                                                                                                                                                                                                                                                                                        </t>
  </si>
  <si>
    <t>114,11</t>
  </si>
  <si>
    <t xml:space="preserve">CRUZETA DE FERRO GALVANIZADO, COM ROSCA BSP, DE 2 1/2"                                                                                                                                                                                                                                                                                                                                                                                                                                                    </t>
  </si>
  <si>
    <t>206,43</t>
  </si>
  <si>
    <t xml:space="preserve">CRUZETA DE FERRO GALVANIZADO, COM ROSCA BSP, DE 3"                                                                                                                                                                                                                                                                                                                                                                                                                                                        </t>
  </si>
  <si>
    <t>296,29</t>
  </si>
  <si>
    <t xml:space="preserve">CRUZETA DE FERRO GALVANIZADO, COM ROSCA BSP, DE 1 1/4"                                                                                                                                                                                                                                                                                                                                                                                                                                                    </t>
  </si>
  <si>
    <t>64,72</t>
  </si>
  <si>
    <t xml:space="preserve">CRUZETA DE FERRO GALVANIZADO, COM ROSCA BSP, DE 3/4"                                                                                                                                                                                                                                                                                                                                                                                                                                                      </t>
  </si>
  <si>
    <t>31,81</t>
  </si>
  <si>
    <t xml:space="preserve">CUBA ACO INOX (AISI 304) DE EMBUTIR COM VALVULA 3 1/2 ", DE *46 X 30 X 12* CM                                                                                                                                                                                                                                                                                                                                                                                                                             </t>
  </si>
  <si>
    <t>175,58</t>
  </si>
  <si>
    <t xml:space="preserve">CUBA ACO INOX (AISI 304) DE EMBUTIR COM VALVULA 3 1/2 ", DE *40 X 34 X 12* CM                                                                                                                                                                                                                                                                                                                                                                                                                             </t>
  </si>
  <si>
    <t>133,71</t>
  </si>
  <si>
    <t xml:space="preserve">BANCADA/BANCA/PIA DE ACO INOXIDAVEL (AISI 430) COM 1 CUBA CENTRAL, SEM VALVULA, ESCORREDOR DUPLO, DE *0,55 X 1,60* M                                                                                                                                                                                                                                                                                                                                                                                      </t>
  </si>
  <si>
    <t>281,29</t>
  </si>
  <si>
    <t xml:space="preserve">BANCADA/BANCA/PIA DE ACO INOXIDAVEL (AISI 430) COM 1 CUBA CENTRAL, COM VALVULA, ESCORREDOR DUPLO, DE *0,55 X 1,20* M                                                                                                                                                                                                                                                                                                                                                                                      </t>
  </si>
  <si>
    <t>242,00</t>
  </si>
  <si>
    <t xml:space="preserve">CUBA ACO INOX (AISI 304) DE EMBUTIR COM VALVULA DE 3 1/2 ", DE *56 X 33 X 12* CM                                                                                                                                                                                                                                                                                                                                                                                                                          </t>
  </si>
  <si>
    <t xml:space="preserve">BANCADA/BANCA/PIA DE ACO INOXIDAVEL (AISI 430) COM 1 CUBA CENTRAL, COM VALVULA, ESCORREDOR DUPLO, DE *0,55 X 1,40* M                                                                                                                                                                                                                                                                                                                                                                                      </t>
  </si>
  <si>
    <t>321,80</t>
  </si>
  <si>
    <t xml:space="preserve">BANCADA/BANCA/PIA DE ACO INOXIDAVEL (AISI 430) COM 1 CUBA CENTRAL, COM VALVULA, ESCORREDOR DUPLO, DE *0,55 X 1,80* M                                                                                                                                                                                                                                                                                                                                                                                      </t>
  </si>
  <si>
    <t>466,23</t>
  </si>
  <si>
    <t xml:space="preserve">BANCADA/BANCA/PIA DE ACO INOXIDAVEL (AISI 430) COM 2 CUBAS, COM VALVULAS, ESCORREDOR DUPLO, DE *0,55 X 2,00* M                                                                                                                                                                                                                                                                                                                                                                                            </t>
  </si>
  <si>
    <t>657,34</t>
  </si>
  <si>
    <t xml:space="preserve">CURVA 45 GRAUS DE FERRO GALVANIZADO, COM ROSCA BSP FEMEA, DE 1/2"                                                                                                                                                                                                                                                                                                                                                                                                                                         </t>
  </si>
  <si>
    <t>19,38</t>
  </si>
  <si>
    <t xml:space="preserve">CURVA 45 GRAUS DE FERRO GALVANIZADO, COM ROSCA BSP FEMEA, DE 1"                                                                                                                                                                                                                                                                                                                                                                                                                                           </t>
  </si>
  <si>
    <t>52,73</t>
  </si>
  <si>
    <t xml:space="preserve">CURVA 45 GRAUS DE FERRO GALVANIZADO, COM ROSCA BSP FEMEA, DE 1 1/2"                                                                                                                                                                                                                                                                                                                                                                                                                                       </t>
  </si>
  <si>
    <t>89,09</t>
  </si>
  <si>
    <t xml:space="preserve">CURVA 45 GRAUS DE FERRO GALVANIZADO, COM ROSCA BSP FEMEA, DE 2 1/2"                                                                                                                                                                                                                                                                                                                                                                                                                                       </t>
  </si>
  <si>
    <t>215,64</t>
  </si>
  <si>
    <t xml:space="preserve">CURVA 45 GRAUS DE FERRO GALVANIZADO, COM ROSCA BSP FEMEA, DE 3"                                                                                                                                                                                                                                                                                                                                                                                                                                           </t>
  </si>
  <si>
    <t>313,61</t>
  </si>
  <si>
    <t xml:space="preserve">CURVA 45 GRAUS DE FERRO GALVANIZADO, COM ROSCA BSP FEMEA, DE 4"                                                                                                                                                                                                                                                                                                                                                                                                                                           </t>
  </si>
  <si>
    <t>646,52</t>
  </si>
  <si>
    <t xml:space="preserve">CURVA 45 GRAUS DE FERRO GALVANIZADO, COM ROSCA BSP MACHO/FEMEA, DE 1"                                                                                                                                                                                                                                                                                                                                                                                                                                     </t>
  </si>
  <si>
    <t xml:space="preserve">CURVA 45 GRAUS DE FERRO GALVANIZADO, COM ROSCA BSP MACHO/FEMEA, DE 1 1/4"                                                                                                                                                                                                                                                                                                                                                                                                                                 </t>
  </si>
  <si>
    <t>54,05</t>
  </si>
  <si>
    <t xml:space="preserve">CURVA 45 GRAUS DE FERRO GALVANIZADO, COM ROSCA BSP MACHO/FEMEA, DE 1 1/2"                                                                                                                                                                                                                                                                                                                                                                                                                                 </t>
  </si>
  <si>
    <t>68,36</t>
  </si>
  <si>
    <t xml:space="preserve">CURVA 45 GRAUS DE FERRO GALVANIZADO, COM ROSCA BSP MACHO/FEMEA, DE 2 1/2"                                                                                                                                                                                                                                                                                                                                                                                                                                 </t>
  </si>
  <si>
    <t>193,02</t>
  </si>
  <si>
    <t xml:space="preserve">CURVA 90 GRAUS DE FERRO GALVANIZADO, COM ROSCA BSP FEMEA, DE 1/2"                                                                                                                                                                                                                                                                                                                                                                                                                                         </t>
  </si>
  <si>
    <t xml:space="preserve">CURVA 90 GRAUS DE FERRO GALVANIZADO, COM ROSCA BSP FEMEA, DE 1"                                                                                                                                                                                                                                                                                                                                                                                                                                           </t>
  </si>
  <si>
    <t xml:space="preserve">CURVA 90 GRAUS DE FERRO GALVANIZADO, COM ROSCA BSP FEMEA, DE 1 1/4"                                                                                                                                                                                                                                                                                                                                                                                                                                       </t>
  </si>
  <si>
    <t>68,54</t>
  </si>
  <si>
    <t xml:space="preserve">CURVA 90 GRAUS DE FERRO GALVANIZADO, COM ROSCA BSP FEMEA, DE 1 1/2"                                                                                                                                                                                                                                                                                                                                                                                                                                       </t>
  </si>
  <si>
    <t>85,50</t>
  </si>
  <si>
    <t xml:space="preserve">CURVA 90 GRAUS DE FERRO GALVANIZADO, COM ROSCA BSP FEMEA, DE 2"                                                                                                                                                                                                                                                                                                                                                                                                                                           </t>
  </si>
  <si>
    <t>142,39</t>
  </si>
  <si>
    <t xml:space="preserve">CURVA 90 GRAUS DE FERRO GALVANIZADO, COM ROSCA BSP FEMEA, DE 2 1/2"                                                                                                                                                                                                                                                                                                                                                                                                                                       </t>
  </si>
  <si>
    <t>247,10</t>
  </si>
  <si>
    <t xml:space="preserve">CURVA 90 GRAUS DE FERRO GALVANIZADO, COM ROSCA BSP FEMEA, DE 3"                                                                                                                                                                                                                                                                                                                                                                                                                                           </t>
  </si>
  <si>
    <t>333,55</t>
  </si>
  <si>
    <t xml:space="preserve">CURVA 90 GRAUS DE FERRO GALVANIZADO, COM ROSCA BSP FEMEA, DE 4"                                                                                                                                                                                                                                                                                                                                                                                                                                           </t>
  </si>
  <si>
    <t>674,00</t>
  </si>
  <si>
    <t xml:space="preserve">CURVA 90 GRAUS DE FERRO GALVANIZADO, COM ROSCA BSP MACHO, DE 1/2"                                                                                                                                                                                                                                                                                                                                                                                                                                         </t>
  </si>
  <si>
    <t xml:space="preserve">CURVA 90 GRAUS DE FERRO GALVANIZADO, COM ROSCA BSP MACHO, DE 3/4"                                                                                                                                                                                                                                                                                                                                                                                                                                         </t>
  </si>
  <si>
    <t xml:space="preserve">CURVA 90 GRAUS DE FERRO GALVANIZADO, COM ROSCA BSP MACHO, DE 1 1/4"                                                                                                                                                                                                                                                                                                                                                                                                                                       </t>
  </si>
  <si>
    <t xml:space="preserve">CURVA 90 GRAUS DE FERRO GALVANIZADO, COM ROSCA BSP MACHO, DE 1 1/2"                                                                                                                                                                                                                                                                                                                                                                                                                                       </t>
  </si>
  <si>
    <t>97,08</t>
  </si>
  <si>
    <t xml:space="preserve">CURVA 90 GRAUS DE FERRO GALVANIZADO, COM ROSCA BSP MACHO, DE 2"                                                                                                                                                                                                                                                                                                                                                                                                                                           </t>
  </si>
  <si>
    <t>137,74</t>
  </si>
  <si>
    <t xml:space="preserve">CURVA 90 GRAUS DE FERRO GALVANIZADO, COM ROSCA BSP MACHO, DE 3"                                                                                                                                                                                                                                                                                                                                                                                                                                           </t>
  </si>
  <si>
    <t>400,92</t>
  </si>
  <si>
    <t xml:space="preserve">CURVA 90 GRAUS DE FERRO GALVANIZADO, COM ROSCA BSP MACHO, DE 4"                                                                                                                                                                                                                                                                                                                                                                                                                                           </t>
  </si>
  <si>
    <t>765,42</t>
  </si>
  <si>
    <t xml:space="preserve">CURVA 90 GRAUS DE FERRO GALVANIZADO, COM ROSCA BSP MACHO, DE 6"                                                                                                                                                                                                                                                                                                                                                                                                                                           </t>
  </si>
  <si>
    <t>1.914,61</t>
  </si>
  <si>
    <t xml:space="preserve">CURVA 90 GRAUS DE FERRO GALVANIZADO, COM ROSCA BSP MACHO/FEMEA, DE 1/2"                                                                                                                                                                                                                                                                                                                                                                                                                                   </t>
  </si>
  <si>
    <t>16,64</t>
  </si>
  <si>
    <t xml:space="preserve">CURVA 90 GRAUS DE FERRO GALVANIZADO, COM ROSCA BSP MACHO/FEMEA, DE 3/4"                                                                                                                                                                                                                                                                                                                                                                                                                                   </t>
  </si>
  <si>
    <t xml:space="preserve">CURVA 90 GRAUS DE FERRO GALVANIZADO, COM ROSCA BSP MACHO/FEMEA, DE 1"                                                                                                                                                                                                                                                                                                                                                                                                                                     </t>
  </si>
  <si>
    <t>38,22</t>
  </si>
  <si>
    <t xml:space="preserve">CURVA 90 GRAUS DE FERRO GALVANIZADO, COM ROSCA BSP MACHO/FEMEA, DE 2"                                                                                                                                                                                                                                                                                                                                                                                                                                     </t>
  </si>
  <si>
    <t>134,38</t>
  </si>
  <si>
    <t xml:space="preserve">CURVA 90 GRAUS DE FERRO GALVANIZADO, COM ROSCA BSP MACHO/FEMEA, DE 3"                                                                                                                                                                                                                                                                                                                                                                                                                                     </t>
  </si>
  <si>
    <t>322,88</t>
  </si>
  <si>
    <t xml:space="preserve">CURVA 90 GRAUS DE FERRO GALVANIZADO, COM ROSCA BSP MACHO/FEMEA, DE 4"                                                                                                                                                                                                                                                                                                                                                                                                                                     </t>
  </si>
  <si>
    <t>647,32</t>
  </si>
  <si>
    <t xml:space="preserve">CURVA 90 GRAUS DE FERRO GALVANIZADO, COM ROSCA BSP MACHO/FEMEA, DE 1 1/2"                                                                                                                                                                                                                                                                                                                                                                                                                                 </t>
  </si>
  <si>
    <t>80,16</t>
  </si>
  <si>
    <t xml:space="preserve">CURVA 45 GRAUS DE FERRO GALVANIZADO, COM ROSCA BSP MACHO/FEMEA, DE 2"                                                                                                                                                                                                                                                                                                                                                                                                                                     </t>
  </si>
  <si>
    <t>107,06</t>
  </si>
  <si>
    <t xml:space="preserve">CURVA 45 GRAUS DE FERRO GALVANIZADO, COM ROSCA BSP MACHO/FEMEA, DE 3/4"                                                                                                                                                                                                                                                                                                                                                                                                                                   </t>
  </si>
  <si>
    <t xml:space="preserve">CURVA 45 GRAUS DE FERRO GALVANIZADO, COM ROSCA BSP MACHO/FEMEA, DE 3"                                                                                                                                                                                                                                                                                                                                                                                                                                     </t>
  </si>
  <si>
    <t>270,27</t>
  </si>
  <si>
    <t xml:space="preserve">CURVA 90 GRAUS DE FERRO GALVANIZADO, COM ROSCA BSP FEMEA, DE 3/4"                                                                                                                                                                                                                                                                                                                                                                                                                                         </t>
  </si>
  <si>
    <t xml:space="preserve">CURVA 90 GRAUS DE FERRO GALVANIZADO, COM ROSCA BSP MACHO/FEMEA, DE 1 1/4"                                                                                                                                                                                                                                                                                                                                                                                                                                 </t>
  </si>
  <si>
    <t xml:space="preserve">CURVA 90 GRAUS DE FERRO GALVANIZADO, COM ROSCA BSP MACHO, DE 2 1/2"                                                                                                                                                                                                                                                                                                                                                                                                                                       </t>
  </si>
  <si>
    <t>307,83</t>
  </si>
  <si>
    <t xml:space="preserve">CURVA 90 GRAUS DE FERRO GALVANIZADO, COM ROSCA BSP MACHO, DE 1"                                                                                                                                                                                                                                                                                                                                                                                                                                           </t>
  </si>
  <si>
    <t>40,08</t>
  </si>
  <si>
    <t xml:space="preserve">CURVA 45 GRAUS DE FERRO GALVANIZADO, COM ROSCA BSP MACHO/FEMEA, DE 1/2"                                                                                                                                                                                                                                                                                                                                                                                                                                   </t>
  </si>
  <si>
    <t xml:space="preserve">CURVA 45 GRAUS DE FERRO GALVANIZADO, COM ROSCA BSP FEMEA, DE 2"                                                                                                                                                                                                                                                                                                                                                                                                                                           </t>
  </si>
  <si>
    <t>143,14</t>
  </si>
  <si>
    <t xml:space="preserve">CURVA 45 GRAUS DE FERRO GALVANIZADO, COM ROSCA BSP FEMEA, DE 1 1/4"                                                                                                                                                                                                                                                                                                                                                                                                                                       </t>
  </si>
  <si>
    <t>64,81</t>
  </si>
  <si>
    <t xml:space="preserve">CURVA 45 GRAUS DE FERRO GALVANIZADO, COM ROSCA BSP FEMEA, DE 3/4"                                                                                                                                                                                                                                                                                                                                                                                                                                         </t>
  </si>
  <si>
    <t xml:space="preserve">CURVA 90 GRAUS DE FERRO GALVANIZADO, COM ROSCA BSP MACHO/FEMEA, DE 2 1/2"                                                                                                                                                                                                                                                                                                                                                                                                                                 </t>
  </si>
  <si>
    <t>225,77</t>
  </si>
  <si>
    <t xml:space="preserve">CURVA PVC PBA, JE, PB, 90 GRAUS, DN 75 / DE 85 MM, PARA REDE DE AGUA                                                                                                                                                                                                                                                                                                                                                                                                                                      </t>
  </si>
  <si>
    <t>71,06</t>
  </si>
  <si>
    <t xml:space="preserve">CURVA PVC PBA, JE, PB, 45 GRAUS, DN 75 / DE 85 MM, PARA REDE DE AGUA                                                                                                                                                                                                                                                                                                                                                                                                                                      </t>
  </si>
  <si>
    <t xml:space="preserve">CURVA PVC PBA, JE, PB, 45 GRAUS, DN 100 / DE 110 MM, PARA REDE DE AGUA                                                                                                                                                                                                                                                                                                                                                                                                                                    </t>
  </si>
  <si>
    <t xml:space="preserve">CURVA PVC PBA, JE, PB, 90 GRAUS, DN 100 / DE 110 MM, PARA REDE DE AGUA                                                                                                                                                                                                                                                                                                                                                                                                                                    </t>
  </si>
  <si>
    <t>134,27</t>
  </si>
  <si>
    <t xml:space="preserve">CURVA PVC PBA, JE, PB, 45 GRAUS, DN 50 / DE 60 MM, PARA REDE DE AGUA                                                                                                                                                                                                                                                                                                                                                                                                                                      </t>
  </si>
  <si>
    <t xml:space="preserve">CURVA LONGA PVC, PB, JE, 45 GRAUS, DN 150 MM, PARA REDE COLETORA ESGOTO                                                                                                                                                                                                                                                                                                                                                                                                                                   </t>
  </si>
  <si>
    <t xml:space="preserve">CURVA PVC PBA, JE, PB, 90 GRAUS, DN 50 / DE 60 MM, PARA REDE DE AGUA                                                                                                                                                                                                                                                                                                                                                                                                                                      </t>
  </si>
  <si>
    <t>30,10</t>
  </si>
  <si>
    <t xml:space="preserve">CURVA LONGA PVC, PB, JE, 45 GRAUS, DN 100 MM, PARA REDE COLETORA ESGOTO                                                                                                                                                                                                                                                                                                                                                                                                                                   </t>
  </si>
  <si>
    <t>55,27</t>
  </si>
  <si>
    <t xml:space="preserve">CURVA LONGA PVC, PB, JE, 90 GRAUS, DN 100 MM, PARA REDE COLETORA ESGOTO                                                                                                                                                                                                                                                                                                                                                                                                                                   </t>
  </si>
  <si>
    <t>58,81</t>
  </si>
  <si>
    <t xml:space="preserve">CURVA LONGA PVC, PB, JE, 90 GRAUS, DN 150 MM, PARA REDE COLETORA ESGOTO                                                                                                                                                                                                                                                                                                                                                                                                                                   </t>
  </si>
  <si>
    <t>153,24</t>
  </si>
  <si>
    <t xml:space="preserve">CURVA 90 GRAUS, LONGA, DE PVC RIGIDO ROSCAVEL, DE 1/2", PARA ELETRODUTO                                                                                                                                                                                                                                                                                                                                                                                                                                   </t>
  </si>
  <si>
    <t xml:space="preserve">CAIXA OCTOGONAL DE FUNDO MOVEL, EM PVC, DE 3" X 3", PARA ELETRODUTO FLEXIVEL CORRUGADO                                                                                                                                                                                                                                                                                                                                                                                                                    </t>
  </si>
  <si>
    <t xml:space="preserve">CAIXA DE PASSAGEM, EM PVC, DE 4" X 2", PARA ELETRODUTO FLEXIVEL CORRUGADO                                                                                                                                                                                                                                                                                                                                                                                                                                 </t>
  </si>
  <si>
    <t xml:space="preserve">CAIXA DE PASSAGEM, EM PVC, DE 4" X 4", PARA ELETRODUTO FLEXIVEL CORRUGADO                                                                                                                                                                                                                                                                                                                                                                                                                                 </t>
  </si>
  <si>
    <t xml:space="preserve">CURVA 90 GRAUS, LONGA, DE PVC RIGIDO ROSCAVEL, DE 1 1/4", PARA ELETRODUTO                                                                                                                                                                                                                                                                                                                                                                                                                                 </t>
  </si>
  <si>
    <t xml:space="preserve">CURVA 90 GRAUS, LONGA, DE PVC RIGIDO ROSCAVEL, DE 1 1/2", PARA ELETRODUTO                                                                                                                                                                                                                                                                                                                                                                                                                                 </t>
  </si>
  <si>
    <t>5,91</t>
  </si>
  <si>
    <t xml:space="preserve">CURVA 90 GRAUS, LONGA, DE PVC RIGIDO ROSCAVEL, DE 2", PARA ELETRODUTO                                                                                                                                                                                                                                                                                                                                                                                                                                     </t>
  </si>
  <si>
    <t xml:space="preserve">CURVA 90 GRAUS, LONGA, DE PVC RIGIDO ROSCAVEL, DE 3", PARA ELETRODUTO                                                                                                                                                                                                                                                                                                                                                                                                                                     </t>
  </si>
  <si>
    <t xml:space="preserve">CURVA 90 GRAUS, LONGA, DE PVC RIGIDO ROSCAVEL, DE 4", PARA ELETRODUTO                                                                                                                                                                                                                                                                                                                                                                                                                                     </t>
  </si>
  <si>
    <t>49,32</t>
  </si>
  <si>
    <t xml:space="preserve">CURVA 90 GRAUS, LONGA, DE PVC RIGIDO ROSCAVEL, DE 3/4", PARA ELETRODUTO                                                                                                                                                                                                                                                                                                                                                                                                                                   </t>
  </si>
  <si>
    <t xml:space="preserve">CURVA 135 GRAUS, DE PVC RIGIDO ROSCAVEL, DE 1", PARA ELETRODUTO                                                                                                                                                                                                                                                                                                                                                                                                                                           </t>
  </si>
  <si>
    <t xml:space="preserve">CURVA 90 GRAUS, LONGA, DE PVC RIGIDO ROSCAVEL, DE 1", PARA ELETRODUTO                                                                                                                                                                                                                                                                                                                                                                                                                                     </t>
  </si>
  <si>
    <t xml:space="preserve">CURVA 90 GRAUS, LONGA, DE PVC RIGIDO ROSCAVEL, DE 2 1/2", PARA ELETRODUTO                                                                                                                                                                                                                                                                                                                                                                                                                                 </t>
  </si>
  <si>
    <t>24,52</t>
  </si>
  <si>
    <t xml:space="preserve">LUVA EM PVC RIGIDO ROSCAVEL, DE 3/4", PARA ELETRODUTO                                                                                                                                                                                                                                                                                                                                                                                                                                                     </t>
  </si>
  <si>
    <t xml:space="preserve">LUVA EM PVC RIGIDO ROSCAVEL, DE 1", PARA ELETRODUTO                                                                                                                                                                                                                                                                                                                                                                                                                                                       </t>
  </si>
  <si>
    <t xml:space="preserve">LUVA EM PVC RIGIDO ROSCAVEL, DE 1 1/2", PARA ELETRODUTO                                                                                                                                                                                                                                                                                                                                                                                                                                                   </t>
  </si>
  <si>
    <t xml:space="preserve">LUVA EM PVC RIGIDO ROSCAVEL, DE 2", PARA ELETRODUTO                                                                                                                                                                                                                                                                                                                                                                                                                                                       </t>
  </si>
  <si>
    <t xml:space="preserve">LUVA EM PVC RIGIDO ROSCAVEL, DE 4", PARA ELETRODUTO                                                                                                                                                                                                                                                                                                                                                                                                                                                       </t>
  </si>
  <si>
    <t xml:space="preserve">LUVA EM PVC RIGIDO ROSCAVEL, DE 3", PARA ELETRODUTO                                                                                                                                                                                                                                                                                                                                                                                                                                                       </t>
  </si>
  <si>
    <t xml:space="preserve">LUVA DE PRESSAO, EM PVC, DE 25 MM, PARA ELETRODUTO FLEXIVEL                                                                                                                                                                                                                                                                                                                                                                                                                                               </t>
  </si>
  <si>
    <t xml:space="preserve">LUVA DE PRESSAO, EM PVC, DE 32 MM, PARA ELETRODUTO FLEXIVEL                                                                                                                                                                                                                                                                                                                                                                                                                                               </t>
  </si>
  <si>
    <t xml:space="preserve">LUVA EM PVC RIGIDO ROSCAVEL, DE 1/2", PARA ELETRODUTO                                                                                                                                                                                                                                                                                                                                                                                                                                                     </t>
  </si>
  <si>
    <t xml:space="preserve">LUVA EM PVC RIGIDO ROSCAVEL, DE 1 1/4", PARA ELETRODUTO                                                                                                                                                                                                                                                                                                                                                                                                                                                   </t>
  </si>
  <si>
    <t xml:space="preserve">LUVA DE PRESSAO, EM PVC, DE 20 MM, PARA ELETRODUTO FLEXIVEL                                                                                                                                                                                                                                                                                                                                                                                                                                               </t>
  </si>
  <si>
    <t xml:space="preserve">LUVA EM PVC RIGIDO ROSCAVEL, DE 2 1/2", PARA ELETRODUTO                                                                                                                                                                                                                                                                                                                                                                                                                                                   </t>
  </si>
  <si>
    <t xml:space="preserve">CURVA DE PVC 45 GRAUS, SOLDAVEL, 75 MM, COR MARROM, PARA AGUA FRIA PREDIAL                                                                                                                                                                                                                                                                                                                                                                                                                                </t>
  </si>
  <si>
    <t>29,29</t>
  </si>
  <si>
    <t xml:space="preserve">CURVA DE PVC 45 GRAUS, SOLDAVEL, 32 MM, COR MARROM, PARA AGUA FRIA PREDIAL                                                                                                                                                                                                                                                                                                                                                                                                                                </t>
  </si>
  <si>
    <t xml:space="preserve">CURVA DE PVC 45 GRAUS, SOLDAVEL, 60 MM, COR MARROM, PARA AGUA FRIA PREDIAL                                                                                                                                                                                                                                                                                                                                                                                                                                </t>
  </si>
  <si>
    <t xml:space="preserve">CURVA DE PVC 90 GRAUS, SOLDAVEL, 60 MM, COR MARROM, PARA AGUA FRIA PREDIAL                                                                                                                                                                                                                                                                                                                                                                                                                                </t>
  </si>
  <si>
    <t xml:space="preserve">CURVA DE PVC 45 GRAUS, SOLDAVEL, 20 MM, COR MARROM, PARA AGUA FRIA PREDIAL                                                                                                                                                                                                                                                                                                                                                                                                                                </t>
  </si>
  <si>
    <t xml:space="preserve">CURVA DE PVC 45 GRAUS, SOLDAVEL, 25 MM, COR MARROM, PARA AGUA FRIA PREDIAL                                                                                                                                                                                                                                                                                                                                                                                                                                </t>
  </si>
  <si>
    <t xml:space="preserve">CURVA DE PVC 45 GRAUS, SOLDAVEL, 40 MM, COR MARROM, PARA AGUA FRIA PREDIAL                                                                                                                                                                                                                                                                                                                                                                                                                                </t>
  </si>
  <si>
    <t>5,13</t>
  </si>
  <si>
    <t xml:space="preserve">CURVA DE PVC 45 GRAUS, SOLDAVEL, 50 MM, COR MARROM, PARA AGUA FRIA PREDIAL                                                                                                                                                                                                                                                                                                                                                                                                                                </t>
  </si>
  <si>
    <t xml:space="preserve">CURVA PVC CURTA 90 GRAUS, DN 50 MM, PARA ESGOTO PREDIAL                                                                                                                                                                                                                                                                                                                                                                                                                                                   </t>
  </si>
  <si>
    <t xml:space="preserve">CURVA PVC CURTA 90 GRAUS, DN 40 MM, PARA ESGOTO PREDIAL                                                                                                                                                                                                                                                                                                                                                                                                                                                   </t>
  </si>
  <si>
    <t xml:space="preserve">CURVA PVC 90 GRAUS, ROSCAVEL, 1/2", COR BRANCA, AGUA FRIA PREDIAL                                                                                                                                                                                                                                                                                                                                                                                                                                         </t>
  </si>
  <si>
    <t>5,32</t>
  </si>
  <si>
    <t xml:space="preserve">CURVA PVC 90 GRAUS, ROSCAVEL, 3/4", COR BRANCA, AGUA FRIA PREDIAL                                                                                                                                                                                                                                                                                                                                                                                                                                         </t>
  </si>
  <si>
    <t xml:space="preserve">CURVA PVC 90 GRAUS, ROSCAVEL, 1", COR BRANCA, AGUA FRIA PREDIAL                                                                                                                                                                                                                                                                                                                                                                                                                                           </t>
  </si>
  <si>
    <t xml:space="preserve">CURVA PVC 90 GRAUS, ROSCAVEL, 1 1/4", COR BRANCA, AGUA FRIA PREDIAL                                                                                                                                                                                                                                                                                                                                                                                                                                       </t>
  </si>
  <si>
    <t>31,52</t>
  </si>
  <si>
    <t xml:space="preserve">CURVA PVC CURTA 90 GRAUS, DN 75 MM, PARA ESGOTO PREDIAL                                                                                                                                                                                                                                                                                                                                                                                                                                                   </t>
  </si>
  <si>
    <t xml:space="preserve">CURVA DE PVC 45 GRAUS, SOLDAVEL, 85 MM, COR MARROM, PARA AGUA FRIA PREDIAL                                                                                                                                                                                                                                                                                                                                                                                                                                </t>
  </si>
  <si>
    <t>35,76</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</si>
  <si>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</si>
  <si>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</si>
  <si>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</si>
  <si>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</si>
  <si>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</si>
  <si>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75 MM, COR MARROM, PARA AGUA FRIA PREDIAL                                                                                                                                                                                                                                                                                                                                                                                                                                </t>
  </si>
  <si>
    <t>49,54</t>
  </si>
  <si>
    <t xml:space="preserve">CURVA DE PVC 90 GRAUS, SOLDAVEL, 85 MM, COR MARROM, PARA AGUA FRIA PREDIAL                                                                                                                                                                                                                                                                                                                                                                                                                                </t>
  </si>
  <si>
    <t>63,47</t>
  </si>
  <si>
    <t xml:space="preserve">CURVA DE PVC 90 GRAUS, SOLDAVEL, 110 MM, COR MARROM, PARA AGUA FRIA PREDIAL                                                                                                                                                                                                                                                                                                                                                                                                                               </t>
  </si>
  <si>
    <t>173,73</t>
  </si>
  <si>
    <t xml:space="preserve">CURVA PVC CURTA 90 GRAUS, DN 100 MM, PARA ESGOTO PREDIAL                                                                                                                                                                                                                                                                                                                                                                                                                                                  </t>
  </si>
  <si>
    <t>23,45</t>
  </si>
  <si>
    <t xml:space="preserve">CURVA PVC LONGA 90 GRAUS, DN 40 MM, PARA ESGOTO PREDIAL                                                                                                                                                                                                                                                                                                                                                                                                                                                   </t>
  </si>
  <si>
    <t>6,96</t>
  </si>
  <si>
    <t xml:space="preserve">CURVA PVC LONGA 90 GRAUS, DN 50 MM, PARA ESGOTO PREDIAL                                                                                                                                                                                                                                                                                                                                                                                                                                                   </t>
  </si>
  <si>
    <t xml:space="preserve">CURVA PVC LONGA 90 GRAUS, DN 75 MM, PARA ESGOTO PREDIAL                                                                                                                                                                                                                                                                                                                                                                                                                                                   </t>
  </si>
  <si>
    <t>44,79</t>
  </si>
  <si>
    <t xml:space="preserve">CURVA PVC LONGA 90 GRAUS, DN 100 MM, PARA ESGOTO PREDIAL                                                                                                                                                                                                                                                                                                                                                                                                                                                  </t>
  </si>
  <si>
    <t>58,63</t>
  </si>
  <si>
    <t xml:space="preserve">AUXILIAR DE ESCRITORIO (HORISTA)                                                                                                                                                                                                                                                                                                                                                                                                                                                                          </t>
  </si>
  <si>
    <t xml:space="preserve">DESENHISTA PROJETISTA (HORISTA)                                                                                                                                                                                                                                                                                                                                                                                                                                                                           </t>
  </si>
  <si>
    <t xml:space="preserve">DISJUNTOR TIPO NEMA, MONOPOLAR 10 ATE 30A, TENSAO MAXIMA DE 240 V                                                                                                                                                                                                                                                                                                                                                                                                                                         </t>
  </si>
  <si>
    <t xml:space="preserve">DISJUNTOR TIPO NEMA, TRIPOLAR 60 ATE 100 A, TENSAO MAXIMA DE 415 V                                                                                                                                                                                                                                                                                                                                                                                                                                        </t>
  </si>
  <si>
    <t>172,60</t>
  </si>
  <si>
    <t xml:space="preserve">DISJUNTOR TERMOMAGNETICO TRIPOLAR 150 A / 600 V, TIPO FXD / ICC - 35 KA                                                                                                                                                                                                                                                                                                                                                                                                                                   </t>
  </si>
  <si>
    <t>612,38</t>
  </si>
  <si>
    <t xml:space="preserve">DISJUNTOR TERMOMAGNETICO TRIPOLAR 600 A / 600 V, TIPO LXD / ICC - 40 KA                                                                                                                                                                                                                                                                                                                                                                                                                                   </t>
  </si>
  <si>
    <t>3.255,98</t>
  </si>
  <si>
    <t xml:space="preserve">DISJUNTOR TERMOMAGNETICO TRIPOLAR 200 A / 600 V, TIPO FXD / ICC - 35 KA                                                                                                                                                                                                                                                                                                                                                                                                                                   </t>
  </si>
  <si>
    <t>859,41</t>
  </si>
  <si>
    <t xml:space="preserve">DISJUNTOR TERMOMAGNETICO TRIPOLAR 300 A / 600 V, TIPO JXD / ICC - 40 KA                                                                                                                                                                                                                                                                                                                                                                                                                                   </t>
  </si>
  <si>
    <t>1.976,92</t>
  </si>
  <si>
    <t xml:space="preserve">DISJUNTOR TERMOMAGNETICO TRIPOLAR 400 A / 600 V, TIPO JXD / ICC - 40 KA                                                                                                                                                                                                                                                                                                                                                                                                                                   </t>
  </si>
  <si>
    <t xml:space="preserve">DISJUNTOR TIPO NEMA, MONOPOLAR 35 ATE 50 A, TENSAO MAXIMA DE 240 V                                                                                                                                                                                                                                                                                                                                                                                                                                        </t>
  </si>
  <si>
    <t>30,61</t>
  </si>
  <si>
    <t xml:space="preserve">DISJUNTOR TIPO NEMA, BIPOLAR 10 ATE 50 A, TENSAO MAXIMA 415 V                                                                                                                                                                                                                                                                                                                                                                                                                                             </t>
  </si>
  <si>
    <t>98,22</t>
  </si>
  <si>
    <t xml:space="preserve">DISJUNTOR TERMOMAGNETICO TRIPOLAR 125 A / 425 V / ICC - 25 KA                                                                                                                                                                                                                                                                                                                                                                                                                                             </t>
  </si>
  <si>
    <t>539,79</t>
  </si>
  <si>
    <t xml:space="preserve">DISJUNTOR TIPO NEMA, TRIPOLAR 10 ATE 50A, TENSAO MAXIMA DE 415 V                                                                                                                                                                                                                                                                                                                                                                                                                                          </t>
  </si>
  <si>
    <t>122,51</t>
  </si>
  <si>
    <t xml:space="preserve">DISJUNTOR TERMOMAGNETICO TRIPOLAR 250 A / 600 V, TIPO FXD                                                                                                                                                                                                                                                                                                                                                                                                                                                 </t>
  </si>
  <si>
    <t>1.439,19</t>
  </si>
  <si>
    <t xml:space="preserve">DISJUNTOR TERMOMAGNETICO TRIPOLAR 800 A / 600 V, TIPO LMXD                                                                                                                                                                                                                                                                                                                                                                                                                                                </t>
  </si>
  <si>
    <t>6.960,69</t>
  </si>
  <si>
    <t xml:space="preserve">DISTRIBUIDOR DE AGREGADOS REBOCAVEL, CAPACIDADE 1,9 M3, LARGURA DE TRABALHO 3,66 M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</si>
  <si>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</si>
  <si>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</si>
  <si>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ACO/FERRO, 3 1/2" X 3", E= 1,9 A 2 MM, COM ANEL, CROMADO OU ZINCADO, TAMPA BOLA, COM PARAFUSOS                                                                                                                                                                                                                                                                                                                                                                                               </t>
  </si>
  <si>
    <t xml:space="preserve">DOBRADICA EM ACO/FERRO, 3" X 2 1/2", E= 1,2 A 1,8 MM, SEM ANEL, CROMADO OU ZINCADO, TAMPA CHATA, COM PARAFUSOS                                                                                                                                                                                                                                                                                                                                                                                            </t>
  </si>
  <si>
    <t xml:space="preserve">ELETRICISTA (HORISTA)                                                                                                                                                                                                                                                                                                                                                                                                                                                                                     </t>
  </si>
  <si>
    <t xml:space="preserve">MONTADOR DE MAQUINAS (HORISTA)                                                                                                                                                                                                                                                                                                                                                                                                                                                                            </t>
  </si>
  <si>
    <t xml:space="preserve">ELETROTECNICO (HORISTA)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</si>
  <si>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</si>
  <si>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2", CRC 680 N, PARA CABEAMENTO SUBTERRANEO (NBR 15715)                                                                                                                                                                                                                                                                                                                                                      </t>
  </si>
  <si>
    <t xml:space="preserve">CONECTOR RETO DE ALUMINIO PARA ELETRODUTO DE 1", PARA ADAPTAR ENTRADA DE ELETRODUTO METALICO FLEXIVEL EM QUADROS                                                                                                                                                                                                                                                                                                                                                                                          </t>
  </si>
  <si>
    <t xml:space="preserve">CONECTOR RETO DE ALUMINIO PARA ELETRODUTO DE 3", PARA ADAPTAR ENTRADA DE ELETRODUTO METALICO FLEXIVEL EM QUADROS                                                                                                                                                                                                                                                                                                                                                                                          </t>
  </si>
  <si>
    <t>37,34</t>
  </si>
  <si>
    <t xml:space="preserve">CONECTOR RETO DE ALUMINIO PARA ELETRODUTO DE 4", PARA ADAPTAR ENTRADA DE ELETRODUTO METALICO FLEXIVEL EM QUADROS                                                                                                                                                                                                                                                                                                                                                                                          </t>
  </si>
  <si>
    <t xml:space="preserve">CONECTOR RETO DE ALUMINIO PARA ELETRODUTO DE 1/2", PARA ADAPTAR ENTRADA DE ELETRODUTO METALICO FLEXIVEL EM QUADROS                                                                                                                                                                                                                                                                                                                                                                                        </t>
  </si>
  <si>
    <t xml:space="preserve">CONECTOR RETO DE ALUMINIO PARA ELETRODUTO DE 3/4", PARA ADAPTAR ENTRADA DE ELETRODUTO METALICO FLEXIVEL EM QUADROS                                                                                                                                                                                                                                                                                                                                                                                        </t>
  </si>
  <si>
    <t xml:space="preserve">CONECTOR RETO DE ALUMINIO PARA ELETRODUTO DE 2", PARA ADAPTAR ENTRADA DE ELETRODUTO METALICO FLEXIVEL EM QUADROS                                                                                                                                                                                                                                                                                                                                                                                          </t>
  </si>
  <si>
    <t>11,32</t>
  </si>
  <si>
    <t xml:space="preserve">ELETRODUTO FLEXIVEL, EM FITA DE ACO GALVANIZADO, REVESTIDO COM PVC PRETO, DIAMETRO EXTERNO DE 60 MM, DN = 2", TIPO SEALTUBO                                                                                                                                                                                                                                                                                                                                                                               </t>
  </si>
  <si>
    <t>36,39</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</si>
  <si>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</si>
  <si>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</si>
  <si>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21,23</t>
  </si>
  <si>
    <t xml:space="preserve">ELETRODUTO FLEXIVEL, EM FITA DE ACO GALVANIZADO, REVESTIDO COM PVC PRETO, DIAMETRO EXTERNO DE 50 MM, DN = 1 1/2", TIPO SEALTUBO                                                                                                                                                                                                                                                                                                                                                                           </t>
  </si>
  <si>
    <t xml:space="preserve">ELETRODUTO FLEXIVEL, EM FITA DE ACO GALVANIZADO, REVESTIDO COM PVC PRETO, DIAMETRO EXTERNO DE 25 MM, DN = 3/4", TIPO SEALTUBO                                                                                                                                                                                                                                                                                                                                                                             </t>
  </si>
  <si>
    <t xml:space="preserve">ELETRODUTO FLEXIVEL, EM FITA DE ACO GALVANIZADO, REVESTIDO COM PVC PRETO, DIAMETRO EXTERNO DE 75 MM, DN = 2 1/2", TIPO SEALTUBO                                                                                                                                                                                                                                                                                                                                                                           </t>
  </si>
  <si>
    <t xml:space="preserve">RELE FOTOELETRICO INTERNO E EXTERNO BIVOLT 1000 W, DE CONECTOR, SEM BASE                                                                                                                                                                                                                                                                                                                                                                                                                                  </t>
  </si>
  <si>
    <t>37,04</t>
  </si>
  <si>
    <t xml:space="preserve">BRACO P/ LUMINARIA PUBLICA 1 X 1,50M ROMAGNOLE OU EQUIV                                                                                                                                                                                                                                                                                                                                                                                                                                                   </t>
  </si>
  <si>
    <t xml:space="preserve">CONECTOR CURVO 90 GRAUS DE ALUMINIO, BITOLA 3/4", PARA ADAPTAR ENTRADA DE ELETRODUTO METALICO FLEXIVEL EM QUADROS                                                                                                                                                                                                                                                                                                                                                                                         </t>
  </si>
  <si>
    <t>12,33</t>
  </si>
  <si>
    <t xml:space="preserve">CONECTOR CURVO 90 GRAUS DE ALUMINIO, BITOLA 1", PARA ADAPTAR ENTRADA DE ELETRODUTO METALICO FLEXIVEL EM QUADROS                                                                                                                                                                                                                                                                                                                                                                                           </t>
  </si>
  <si>
    <t xml:space="preserve">CONECTOR CURVO 90 GRAUS DE ALUMINIO, BITOLA 1 1/2", PARA ADAPTAR ENTRADA DE ELETRODUTO METALICO FLEXIVEL EM QUADROS                                                                                                                                                                                                                                                                                                                                                                                       </t>
  </si>
  <si>
    <t xml:space="preserve">CONECTOR CURVO 90 GRAUS DE ALUMINIO, BITOLA 2 1/2", PARA ADAPTAR ENTRADA DE ELETRODUTO METALICO FLEXIVEL EM QUADROS                                                                                                                                                                                                                                                                                                                                                                                       </t>
  </si>
  <si>
    <t>135,86</t>
  </si>
  <si>
    <t xml:space="preserve">CONECTOR CURVO 90 GRAUS DE ALUMINIO, BITOLA 3", PARA ADAPTAR ENTRADA DE ELETRODUTO METALICO FLEXIVEL EM QUADROS                                                                                                                                                                                                                                                                                                                                                                                           </t>
  </si>
  <si>
    <t>163,82</t>
  </si>
  <si>
    <t xml:space="preserve">CONECTOR CURVO 90 GRAUS DE ALUMINIO, BITOLA 4", PARA ADAPTAR ENTRADA DE ELETRODUTO METALICO FLEXIVEL EM QUADROS                                                                                                                                                                                                                                                                                                                                                                                           </t>
  </si>
  <si>
    <t>301,52</t>
  </si>
  <si>
    <t xml:space="preserve">CONECTOR CURVO 90 GRAUS DE ALUMINIO, BITOLA 2", PARA ADAPTAR ENTRADA DE ELETRODUTO METALICO FLEXIVEL EM QUADROS                                                                                                                                                                                                                                                                                                                                                                                           </t>
  </si>
  <si>
    <t>57,83</t>
  </si>
  <si>
    <t xml:space="preserve">CONECTOR CURVO 90 GRAUS DE ALUMINIO, BITOLA 1 1/4", PARA ADAPTAR ENTRADA DE ELETRODUTO METALICO FLEXIVEL EM QUADROS                                                                                                                                                                                                                                                                                                                                                                                       </t>
  </si>
  <si>
    <t xml:space="preserve">CONECTOR RETO DE ALUMINIO PARA ELETRODUTO DE 1 1/4", PARA ADAPTAR ENTRADA DE ELETRODUTO METALICO FLEXIVEL EM QUADROS                                                                                                                                                                                                                                                                                                                                                                                      </t>
  </si>
  <si>
    <t xml:space="preserve">CONECTOR RETO DE ALUMINIO PARA ELETRODUTO DE 1 1/2", PARA ADAPTAR ENTRADA DE ELETRODUTO METALICO FLEXIVEL EM QUADROS                                                                                                                                                                                                                                                                                                                                                                                      </t>
  </si>
  <si>
    <t xml:space="preserve">CONECTOR RETO DE ALUMINIO PARA ELETRODUTO DE 2 1/2", PARA ADAPTAR ENTRADA DE ELETRODUTO METALICO FLEXIVEL EM QUADROS                                                                                                                                                                                                                                                                                                                                                                                      </t>
  </si>
  <si>
    <t xml:space="preserve">CONECTOR CURVO 90 GRAUS DE ALUMINIO, BITOLA 1/2", PARA ADAPTAR ENTRADA DE ELETRODUTO METALICO FLEXIVEL EM QUADROS                                                                                                                                                                                                                                                                                                                                                                                         </t>
  </si>
  <si>
    <t xml:space="preserve">CAIXA DE LUZ "3 X 3" EM ACO ESMALTADA                                                                                                                                                                                                                                                                                                                                                                                                                                                                     </t>
  </si>
  <si>
    <t xml:space="preserve">CAIXA DE LUZ "4 X 2" EM ACO ESMALTADA                                                                                                                                                                                                                                                                                                                                                                                                                                                                     </t>
  </si>
  <si>
    <t xml:space="preserve">CAIXA DE LUZ "4 X 4" EM ACO ESMALTADA                                                                                                                                                                                                                                                                                                                                                                                                                                                                     </t>
  </si>
  <si>
    <t xml:space="preserve">CONDULETE DE ALUMINIO TIPO C, PARA ELETRODUTO ROSCAVEL DE 1/2", COM TAMPA CEGA                                                                                                                                                                                                                                                                                                                                                                                                                            </t>
  </si>
  <si>
    <t xml:space="preserve">CONDULETE DE ALUMINIO TIPO C, PARA ELETRODUTO ROSCAVEL DE 3/4", COM TAMPA CEGA                                                                                                                                                                                                                                                                                                                                                                                                                            </t>
  </si>
  <si>
    <t xml:space="preserve">CONDULETE DE ALUMINIO TIPO C, PARA ELETRODUTO ROSCAVEL DE 1", COM TAMPA CEGA                                                                                                                                                                                                                                                                                                                                                                                                                              </t>
  </si>
  <si>
    <t xml:space="preserve">CONDULETE DE ALUMINIO TIPO E, PARA ELETRODUTO ROSCAVEL DE 3/4", COM TAMPA CEGA                                                                                                                                                                                                                                                                                                                                                                                                                            </t>
  </si>
  <si>
    <t xml:space="preserve">CONDULETE DE ALUMINIO TIPO E, PARA ELETRODUTO ROSCAVEL DE 1 1/4", COM TAMPA CEGA                                                                                                                                                                                                                                                                                                                                                                                                                          </t>
  </si>
  <si>
    <t>26,83</t>
  </si>
  <si>
    <t xml:space="preserve">CONDULETE DE ALUMINIO TIPO E, PARA ELETRODUTO ROSCAVEL DE 2", COM TAMPA CEGA                                                                                                                                                                                                                                                                                                                                                                                                                              </t>
  </si>
  <si>
    <t>52,30</t>
  </si>
  <si>
    <t xml:space="preserve">CONDULETE DE ALUMINIO TIPO E, PARA ELETRODUTO ROSCAVEL DE 3", COM TAMPA CEGA                                                                                                                                                                                                                                                                                                                                                                                                                              </t>
  </si>
  <si>
    <t>145,23</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</si>
  <si>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</si>
  <si>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</si>
  <si>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</si>
  <si>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62,80</t>
  </si>
  <si>
    <t xml:space="preserve">CONDULETE DE ALUMINIO TIPO LR, PARA ELETRODUTO ROSCAVEL DE 3", COM TAMPA CEGA                                                                                                                                                                                                                                                                                                                                                                                                                             </t>
  </si>
  <si>
    <t>185,73</t>
  </si>
  <si>
    <t xml:space="preserve">CONDULETE DE ALUMINIO TIPO T, PARA ELETRODUTO ROSCAVEL DE 1/2", COM TAMPA CEGA                                                                                                                                                                                                                                                                                                                                                                                                                            </t>
  </si>
  <si>
    <t xml:space="preserve">CONDULETE DE ALUMINIO TIPO T, PARA ELETRODUTO ROSCAVEL DE 3/4", COM TAMPA CEGA                                                                                                                                                                                                                                                                                                                                                                                                                            </t>
  </si>
  <si>
    <t>15,52</t>
  </si>
  <si>
    <t xml:space="preserve">CONDULETE DE ALUMINIO TIPO T, PARA ELETRODUTO ROSCAVEL DE 1 1/4", COM TAMPA CEGA                                                                                                                                                                                                                                                                                                                                                                                                                          </t>
  </si>
  <si>
    <t>37,13</t>
  </si>
  <si>
    <t xml:space="preserve">CONDULETE DE ALUMINIO TIPO T, PARA ELETRODUTO ROSCAVEL DE 1 1/2", COM TAMPA CEGA                                                                                                                                                                                                                                                                                                                                                                                                                          </t>
  </si>
  <si>
    <t xml:space="preserve">CONDULETE DE ALUMINIO TIPO T, PARA ELETRODUTO ROSCAVEL DE 2", COM TAMPA CEGA                                                                                                                                                                                                                                                                                                                                                                                                                              </t>
  </si>
  <si>
    <t>66,93</t>
  </si>
  <si>
    <t xml:space="preserve">CONDULETE DE ALUMINIO TIPO T, PARA ELETRODUTO ROSCAVEL DE 3", COM TAMPA CEGA                                                                                                                                                                                                                                                                                                                                                                                                                              </t>
  </si>
  <si>
    <t>208,98</t>
  </si>
  <si>
    <t xml:space="preserve">CONDULETE DE ALUMINIO TIPO X, PARA ELETRODUTO ROSCAVEL DE 1/2", COM TAMPA CEGA                                                                                                                                                                                                                                                                                                                                                                                                                            </t>
  </si>
  <si>
    <t xml:space="preserve">CONDULETE DE ALUMINIO TIPO X, PARA ELETRODUTO ROSCAVEL DE 3/4", COM TAMPA CEGA                                                                                                                                                                                                                                                                                                                                                                                                                            </t>
  </si>
  <si>
    <t xml:space="preserve">CONDULETE DE ALUMINIO TIPO X, PARA ELETRODUTO ROSCAVEL DE 1", COM TAMPA CEGA                                                                                                                                                                                                                                                                                                                                                                                                                              </t>
  </si>
  <si>
    <t xml:space="preserve">CONDULETE DE ALUMINIO TIPO X, PARA ELETRODUTO ROSCAVEL DE 1 1/2", COM TAMPA CEGA                                                                                                                                                                                                                                                                                                                                                                                                                          </t>
  </si>
  <si>
    <t xml:space="preserve">CONDULETE DE ALUMINIO TIPO X, PARA ELETRODUTO ROSCAVEL DE 3", COM TAMPA CEGA                                                                                                                                                                                                                                                                                                                                                                                                                              </t>
  </si>
  <si>
    <t>172,09</t>
  </si>
  <si>
    <t xml:space="preserve">CONDULETE DE ALUMINIO TIPO X, PARA ELETRODUTO ROSCAVEL DE 4", COM TAMPA CEGA                                                                                                                                                                                                                                                                                                                                                                                                                              </t>
  </si>
  <si>
    <t>286,48</t>
  </si>
  <si>
    <t xml:space="preserve">CONDULETE DE ALUMINIO TIPO T, PARA ELETRODUTO ROSCAVEL DE 4", COM TAMPA CEGA                                                                                                                                                                                                                                                                                                                                                                                                                              </t>
  </si>
  <si>
    <t>286,77</t>
  </si>
  <si>
    <t xml:space="preserve">CONDULETE DE ALUMINIO TIPO T, PARA ELETRODUTO ROSCAVEL DE 1", COM TAMPA CEGA                                                                                                                                                                                                                                                                                                                                                                                                                              </t>
  </si>
  <si>
    <t xml:space="preserve">CONDULETE DE ALUMINIO TIPO LR, PARA ELETRODUTO ROSCAVEL DE 1 1/2", COM TAMPA CEGA                                                                                                                                                                                                                                                                                                                                                                                                                         </t>
  </si>
  <si>
    <t xml:space="preserve">CONDULETE DE ALUMINIO TIPO LR, PARA ELETRODUTO ROSCAVEL DE 1 1/4", COM TAMPA CEGA                                                                                                                                                                                                                                                                                                                                                                                                                         </t>
  </si>
  <si>
    <t xml:space="preserve">CONDULETE DE ALUMINIO TIPO E, PARA ELETRODUTO ROSCAVEL DE 1 1/2", COM TAMPA CEGA                                                                                                                                                                                                                                                                                                                                                                                                                          </t>
  </si>
  <si>
    <t>35,66</t>
  </si>
  <si>
    <t xml:space="preserve">CONDULETE DE ALUMINIO TIPO E, PARA ELETRODUTO ROSCAVEL DE 1", COM TAMPA CEGA                                                                                                                                                                                                                                                                                                                                                                                                                              </t>
  </si>
  <si>
    <t xml:space="preserve">CONDULETE DE ALUMINIO TIPO E, PARA ELETRODUTO ROSCAVEL DE 1/2", COM TAMPA CEGA                                                                                                                                                                                                                                                                                                                                                                                                                            </t>
  </si>
  <si>
    <t xml:space="preserve">CONDULETE DE ALUMINIO TIPO C, PARA ELETRODUTO ROSCAVEL DE 4", COM TAMPA CEGA                                                                                                                                                                                                                                                                                                                                                                                                                              </t>
  </si>
  <si>
    <t>266,57</t>
  </si>
  <si>
    <t xml:space="preserve">CONDULETE DE ALUMINIO TIPO LR, PARA ELETRODUTO ROSCAVEL DE 3/4", COM TAMPA CEGA                                                                                                                                                                                                                                                                                                                                                                                                                           </t>
  </si>
  <si>
    <t xml:space="preserve">CONDULETE DE ALUMINIO TIPO E, PARA ELETRODUTO ROSCAVEL DE 4", COM TAMPA CEGA                                                                                                                                                                                                                                                                                                                                                                                                                              </t>
  </si>
  <si>
    <t>241,95</t>
  </si>
  <si>
    <t xml:space="preserve">CONDULETE DE ALUMINIO TIPO LR, PARA ELETRODUTO ROSCAVEL DE 4", COM TAMPA CEGA                                                                                                                                                                                                                                                                                                                                                                                                                             </t>
  </si>
  <si>
    <t>289,77</t>
  </si>
  <si>
    <t xml:space="preserve">CONDULETE DE ALUMINIO TIPO X, PARA ELETRODUTO ROSCAVEL DE 2", COM TAMPA CEGA                                                                                                                                                                                                                                                                                                                                                                                                                              </t>
  </si>
  <si>
    <t>70,75</t>
  </si>
  <si>
    <t xml:space="preserve">CONDULETE DE ALUMINIO TIPO X, PARA ELETRODUTO ROSCAVEL DE 1 1/4", COM TAMPA CEGA                                                                                                                                                                                                                                                                                                                                                                                                                          </t>
  </si>
  <si>
    <t xml:space="preserve">CURVA 45 GRAUS PARA ELETRODUTO, EM ACO GALVANIZADO ELETROLITICO, COM ROSCA, DIAMETRO DE 20 MM (3/4"), ESPESSURA DE 1,50 MM                                                                                                                                                                                                                                                                                                                                                                                </t>
  </si>
  <si>
    <t xml:space="preserve">CURVA 45 GRAUS PARA ELETRODUTO, EM ACO GALVANIZADO ELETROLITICO, COM ROSCA, DIAMETRO DE 40 MM (1 1/2"), ESPESSURA DE 1,50 MM                                                                                                                                                                                                                                                                                                                                                                              </t>
  </si>
  <si>
    <t xml:space="preserve">CURVA 90 GRAUS PARA ELETRODUTO, EM ACO GALVANIZADO ELETROLITICO, COM ROSCA, DIAMETRO DE 15 MM (1/2"),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</si>
  <si>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</si>
  <si>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</si>
  <si>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65 MM (2 1/2")                                                                                                                                                                                                                                                                                                                                                                                                    </t>
  </si>
  <si>
    <t>66,29</t>
  </si>
  <si>
    <t xml:space="preserve">CURVA 90 GRAUS PARA ELETRODUTO, EM ACO GALVANIZADO ELETROLITICO, COM ROSCA, DIAMETRO DE 80 MM (3")                                                                                                                                                                                                                                                                                                                                                                                                        </t>
  </si>
  <si>
    <t>87,03</t>
  </si>
  <si>
    <t xml:space="preserve">CURVA 90 GRAUS PARA ELETRODUTO, EM ACO GALVANIZADO ELETROLITICO, COM ROSCA, DIAMETRO DE 100 MM (4")                                                                                                                                                                                                                                                                                                                                                                                                       </t>
  </si>
  <si>
    <t>147,60</t>
  </si>
  <si>
    <t xml:space="preserve">CURVA 135 GRAUS PARA ELETRODUTO, EM ACO GALVANIZADO ELETROLITICO, COM ROSCA, DIAMETRO DE 15 MM (1/2"), ESPESSURA DE 1,50 MM                                                                                                                                                                                                                                                                                                                                                                               </t>
  </si>
  <si>
    <t>4,96</t>
  </si>
  <si>
    <t xml:space="preserve">CURVA 135 GRAUS PARA ELETRODUTO, EM ACO GALVANIZADO ELETROLITICO, COM ROSCA, DIAMETRO DE 20 MM (3/4"), ESPESSURA DE 1,50 MM                                                                                                                                                                                                                                                                                                                                                                               </t>
  </si>
  <si>
    <t>5,97</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</si>
  <si>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</si>
  <si>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</si>
  <si>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20,04</t>
  </si>
  <si>
    <t xml:space="preserve">CURVA 135 GRAUS PARA ELETRODUTO, EM ACO GALVANIZADO ELETROLITICO, COM ROSCA, DIAMETRO DE 40 MM (1 1/2"), ESPESSURA DE 1,50 MM                                                                                                                                                                                                                                                                                                                                                                             </t>
  </si>
  <si>
    <t xml:space="preserve">CURVA 135 GRAUS PARA ELETRODUTO, EM ACO GALVANIZADO ELETROLITICO, COM ROSCA, DIAMETRO DE 65 MM (2 1/2")                                                                                                                                                                                                                                                                                                                                                                                                   </t>
  </si>
  <si>
    <t>78,69</t>
  </si>
  <si>
    <t xml:space="preserve">CURVA 135 GRAUS PARA ELETRODUTO, EM ACO GALVANIZADO ELETROLITICO, COM ROSCA, DIAMETRO DE 100 MM (4")                                                                                                                                                                                                                                                                                                                                                                                                      </t>
  </si>
  <si>
    <t>208,91</t>
  </si>
  <si>
    <t xml:space="preserve">CURVA 135 GRAUS PARA ELETRODUTO, EM ACO GALVANIZADO ELETROLITICO, COM ROSCA, DIAMETRO DE 80 MM (3")                                                                                                                                                                                                                                                                                                                                                                                                       </t>
  </si>
  <si>
    <t xml:space="preserve">CURVA 135 GRAUS PARA ELETRODUTO, EM ACO GALVANIZADO ELETROLITICO, COM ROSCA, DIAMETRO DE 50 MM (2")                                                                                                                                                                                                                                                                                                                                                                                                       </t>
  </si>
  <si>
    <t xml:space="preserve">CURVA 90 GRAUS PARA ELETRODUTO, EM ACO GALVANIZADO ELETROLITICO, COM ROSCA, DIAMETRO DE 50 MM (2")                                                                                                                                                                                                                                                                                                                                                                                                        </t>
  </si>
  <si>
    <t xml:space="preserve">CURVA 90 GRAUS PARA ELETRODUTO, EM ACO GALVANIZADO ELETROLITICO, COM ROSCA, DIAMETRO DE 40 MM (1 1/2"), ESPESSURA DE 1,50 MM                                                                                                                                                                                                                                                                                                                                                                              </t>
  </si>
  <si>
    <t xml:space="preserve">CURVA 90 GRAUS PARA ELETRODUTO, EM ACO GALVANIZADO ELETROLITICO, COM ROSCA, DIAMETRO DE 20 MM (3/4"), ESPESSURA DE 1,50 MM                                                                                                                                                                                                                                                                                                                                                                                </t>
  </si>
  <si>
    <t xml:space="preserve">CURVA 45 GRAUS PARA ELETRODUTO, EM ACO GALVANIZADO ELETROLITICO, COM ROSCA, DIAMETRO DE 25 MM (1"), ESPESSURA DE 1,50 MM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</si>
  <si>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</si>
  <si>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</si>
  <si>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</si>
  <si>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</si>
  <si>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65 MM (2 1/2")                                                                                                                                                                                                                                                                                                                                                                                                              </t>
  </si>
  <si>
    <t xml:space="preserve">LUVA PARA ELETRODUTO, EM ACO GALVANIZADO ELETROLITICO, COM ROSCA, DIAMETRO DE 100 MM (4")                                                                                                                                                                                                                                                                                                                                                                                                                 </t>
  </si>
  <si>
    <t xml:space="preserve">LUVA PARA ELETRODUTO, EM ACO GALVANIZADO ELETROLITICO, COM ROSCA, DIAMETRO DE 80 MM (3")                                                                                                                                                                                                                                                                                                                                                                                                                  </t>
  </si>
  <si>
    <t xml:space="preserve">LUVA PARA ELETRODUTO, EM ACO GALVANIZADO ELETROLITICO, COM ROSCA,DIAMETRO DE 50 MM (2")                                                                                                                                                                                                                                                                                                                                                                                                                   </t>
  </si>
  <si>
    <t xml:space="preserve">LUVA PARA ELETRODUTO, EM ACO GALVANIZADO ELETROLITICO, COM ROSCA, DIAMETRO DE 40 MM (1 1/2")                                                                                                                                                                                                                                                                                                                                                                                                              </t>
  </si>
  <si>
    <t xml:space="preserve">TAMPAO / TERMINAL / PLUG, D = 4", PARA DUTO CORRUGADO PEAD (CABEAMENTO SUBTERRANEO)                                                                                                                                                                                                                                                                                                                                                                                                                       </t>
  </si>
  <si>
    <t xml:space="preserve">TAMPAO / TERMINAL / PLUG, D = 3", PARA DUTO CORRUGADO PEAD (CABEAMENTO SUBTERRANEO)                                                                                                                                                                                                                                                                                                                                                                                                                       </t>
  </si>
  <si>
    <t xml:space="preserve">TAMPAO / TERMINAL / PLUG, D = 1 1/4", PARA DUTO CORRUGADO PEAD (CABEAMENTO SUBTERRANEO)                                                                                                                                                                                                                                                                                                                                                                                                                   </t>
  </si>
  <si>
    <t xml:space="preserve">TAMPAO / TERMINAL / PLUG, D = 2", PARA DUTO CORRUGADO PEAD (CABEAMENTO SUBTERRANEO)                                                                                                                                                                                                                                                                                                                                                                                                                       </t>
  </si>
  <si>
    <t xml:space="preserve">ELETRODUTO DE PVC RIGIDO ROSCAVEL DE 1/2 ", SEM LUVA                                                                                                                                                                                                                                                                                                                                                                                                                                                      </t>
  </si>
  <si>
    <t xml:space="preserve">ELETRODUTO DE PVC RIGIDO ROSCAVEL DE 3/4 ", SEM LUVA                                                                                                                                                                                                                                                                                                                                                                                                                                                      </t>
  </si>
  <si>
    <t xml:space="preserve">ELETRODUTO DE PVC RIGIDO SOLDAVEL, CLASSE B, DE 50 MM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</si>
  <si>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</si>
  <si>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</si>
  <si>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</si>
  <si>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ROSCAVEL DE 1 1/2 ", SEM LUVA                                                                                                                                                                                                                                                                                                                                                                                                                                                    </t>
  </si>
  <si>
    <t xml:space="preserve">ELETRODUTO DE PVC RIGIDO ROSCAVEL DE 2 ", SEM LUVA                                                                                                                                                                                                                                                                                                                                                                                                                                                        </t>
  </si>
  <si>
    <t>19,64</t>
  </si>
  <si>
    <t xml:space="preserve">ELETRODUTO DE PVC RIGIDO ROSCAVEL DE 2 1/2 ", SEM LUVA                                                                                                                                                                                                                                                                                                                                                                                                                                                    </t>
  </si>
  <si>
    <t xml:space="preserve">ELETRODUTO DE PVC RIGIDO ROSCAVEL DE 4 ", SEM LUVA                                                                                                                                                                                                                                                                                                                                                                                                                                                        </t>
  </si>
  <si>
    <t xml:space="preserve">ELETRODUTO DE PVC RIGIDO ROSCAVEL DE 1 1/4 ", SEM LUVA                                                                                                                                                                                                                                                                                                                                                                                                                                                    </t>
  </si>
  <si>
    <t xml:space="preserve">ELETRODUTO DE PVC RIGIDO ROSCAVEL DE 1 ", SEM LUVA                                                                                                                                                                                                                                                                                                                                                                                                                                                        </t>
  </si>
  <si>
    <t xml:space="preserve">ELETRODUTO DE PVC RIGIDO ROSCAVEL DE 3 ", SEM LUVA                                                                                                                                                                                                                                                                                                                                                                                                                                                        </t>
  </si>
  <si>
    <t xml:space="preserve">ELETRODUTO PVC FLEXIVEL CORRUGADO, COR AMARELA, DE 16 MM                                                                                                                                                                                                                                                                                                                                                                                                                                                  </t>
  </si>
  <si>
    <t xml:space="preserve">ELETRODUTO PVC FLEXIVEL CORRUGADO, COR AMARELA, DE 25 MM                                                                                                                                                                                                                                                                                                                                                                                                                                                  </t>
  </si>
  <si>
    <t xml:space="preserve">ELETRODUTO PVC FLEXIVEL CORRUGADO, COR AMARELA, DE 20 MM                                                                                                                                                                                                                                                                                                                                                                                                                                                  </t>
  </si>
  <si>
    <t>2,55</t>
  </si>
  <si>
    <t xml:space="preserve">ELETRODUTO PVC FLEXIVEL CORRUGADO, COR AMARELA, DE 32 MM                                                                                                                                                                                                                                                                                                                                                                                                                                                  </t>
  </si>
  <si>
    <t>4,73</t>
  </si>
  <si>
    <t xml:space="preserve">DESMOLDANTE PROTETOR PARA FORMAS DE MADEIRA, DE BASE OLEOSA EMULSIONADA EM AGUA                                                                                                                                                                                                                                                                                                                                                                                                                           </t>
  </si>
  <si>
    <t xml:space="preserve">ENCANADOR OU BOMBEIRO HIDRAULICO (HORISTA)                                                                                                                                                                                                                                                                                                                                                                                                                                                                </t>
  </si>
  <si>
    <t xml:space="preserve">INSTALADOR DE TUBULACOES - TUBOS/EQUIPAMENTOS (HORISTA)                                                                                                                                                                                                                                                                                                                                                                                                                                                   </t>
  </si>
  <si>
    <t xml:space="preserve">ENERGIA ELETRICA ATE 2000 KWH INDUSTRIAL, SEM DEMANDA                                                                                                                                                                                                                                                                                                                                                                                                                                                     </t>
  </si>
  <si>
    <t xml:space="preserve">ENGENHEIRO CIVIL DE OBRA JUNIOR (HORISTA)                                                                                                                                                                                                                                                                                                                                                                                                                                                                 </t>
  </si>
  <si>
    <t xml:space="preserve">ENGENHEIRO CIVIL DE OBRA PLENO (HORISTA)                                                                                                                                                                                                                                                                                                                                                                                                                                                                  </t>
  </si>
  <si>
    <t xml:space="preserve">ENGENHEIRO CIVIL DE OBRA SENIOR (HORISTA)                                                                                                                                                                                                                                                                                                                                                                                                                                                                 </t>
  </si>
  <si>
    <t xml:space="preserve">REBOLO ABRASIVO RETO DE USO GERAL GRAO 36, DE 6 X 3/4" (DIAMETRO X ALTURA)                                                                                                                                                                                                                                                                                                                                                                                                                                </t>
  </si>
  <si>
    <t>41,34</t>
  </si>
  <si>
    <t xml:space="preserve">CARRINHO DE MAO DE ACO CAPACIDADE 50 A 60 L, PNEU COM CAMARA                                                                                                                                                                                                                                                                                                                                                                                                                                              </t>
  </si>
  <si>
    <t>229,34</t>
  </si>
  <si>
    <t xml:space="preserve">ESCAVADEIRA HIDRAULICA SOBRE ESTEIRAS, CACAMBA 0,62M3, PESO OPERACIONAL 12,61T, POTENCIA LIQUIDA 95HP                                                                                                                                                                                                                                                                                                                                                                                                     </t>
  </si>
  <si>
    <t>700.000,00</t>
  </si>
  <si>
    <t xml:space="preserve">CAIBRO ROLICO DE MADEIRA TRATADA, D = 4 A 7 CM, H = 3,00 M, EM EUCALIPTO OU EQUIVALENTE DA REGIAO                                                                                                                                                                                                                                                                                                                                                                                                         </t>
  </si>
  <si>
    <t xml:space="preserve">POSTE ROLICO DE MADEIRA TRATADA, D = 20 A 25 CM, H = 12,00 M, EM EUCALIPTO OU EQUIVALENTE DA REGIAO                                                                                                                                                                                                                                                                                                                                                                                                       </t>
  </si>
  <si>
    <t>83,33</t>
  </si>
  <si>
    <t xml:space="preserve">PONTALETE ROLICO SEM TRATAMENTO, D = 8 A 11 CM, H = 3 M, EM EUCALIPTO OU EQUIVALENTE DA REGIAO - BRUTA (PARA ESCORAMENTO)                                                                                                                                                                                                                                                                                                                                                                                 </t>
  </si>
  <si>
    <t xml:space="preserve">MOURAO ROLICO DE MADEIRA TRATADA, D = 16 A 20 CM, H = 2,20 M, EM EUCALIPTO OU EQUIVALENTE DA REGIAO (PARA CERCA)                                                                                                                                                                                                                                                                                                                                                                                          </t>
  </si>
  <si>
    <t>25,01</t>
  </si>
  <si>
    <t xml:space="preserve">ESPOLETA SIMPLES N 8.                                                                                                                                                                                                                                                                                                                                                                                                                                                                                     </t>
  </si>
  <si>
    <t xml:space="preserve">ESTOPIM SIMPLES                                                                                                                                                                                                                                                                                                                                                                                                                                                                                           </t>
  </si>
  <si>
    <t xml:space="preserve">MADEIRA ROLICA TRATADA, D = 30 A 34 CM, H = 6,50 M, EM EUCALIPTO OU EQUIVALENTE DA REGIAO                                                                                                                                                                                                                                                                                                                                                                                                                 </t>
  </si>
  <si>
    <t>172,27</t>
  </si>
  <si>
    <t xml:space="preserve">MADEIRA ROLICA TRATADA, D = 25 A 29 CM, H = 6,50 M, EM EUCALIPTO OU EQUIVALENTE DA REGIAO                                                                                                                                                                                                                                                                                                                                                                                                                 </t>
  </si>
  <si>
    <t>118,25</t>
  </si>
  <si>
    <t xml:space="preserve">EXTREMIDADE PVC PBA, BF, JE, DN 100/ DE 110 MM                                                                                                                                                                                                                                                                                                                                                                                                                                                            </t>
  </si>
  <si>
    <t>161,83</t>
  </si>
  <si>
    <t xml:space="preserve">EXTREMIDADE PVC PBA, BF, JE, DN 75/ DE 85 MM                                                                                                                                                                                                                                                                                                                                                                                                                                                              </t>
  </si>
  <si>
    <t>102,16</t>
  </si>
  <si>
    <t xml:space="preserve">EXTREMIDADE PVC PBA, PF, JE, DN 75 / DE 85 MM                                                                                                                                                                                                                                                                                                                                                                                                                                                             </t>
  </si>
  <si>
    <t xml:space="preserve">EXTREMIDADE PVC PBA, PF, JE, DN 100 / DE 110 MM                                                                                                                                                                                                                                                                                                                                                                                                                                                           </t>
  </si>
  <si>
    <t>133,04</t>
  </si>
  <si>
    <t xml:space="preserve">FECHADURA ESPELHO PARA PORTA EXTERNA, EM ACO INOX (MAQUINA, TESTA E CONTRA-TESTA) E EM ZAMAC (MACANETA, LINGUETA E TRINCOS) COM ACABAMENTO CROMADO, MAQUINA DE 40 MM, INCLUINDO CHAVE TIPO CILINDRO                                                                                                                                                                                                                                                                                                       </t>
  </si>
  <si>
    <t>63,95</t>
  </si>
  <si>
    <t xml:space="preserve">FECHADURA ESPELHO PARA PORTA EXTERNA, EM ACO INOX (MAQUINA, TESTA E CONTRA-TESTA) E EM ZAMAC (MACANETA, LINGUETA E TRINCOS) COM ACABAMENTO CROMADO, MAQUINA DE 55 MM, INCLUINDO CHAVE TIPO CILINDRO                                                                                                                                                                                                                                                                                                       </t>
  </si>
  <si>
    <t>126,52</t>
  </si>
  <si>
    <t xml:space="preserve">FECHADURA ESPELHO PARA PORTA INTERNA, EM ACO INOX (MAQUINA, TESTA E CONTRA-TESTA) E EM ZAMAC (MACANETA, LINGUETA E TRINCOS) COM ACABAMENTO CROMADO, MAQUINA DE 40 MM, INCLUINDO CHAVE TIPO INTERNA                                                                                                                                                                                                                                                                                                        </t>
  </si>
  <si>
    <t>57,08</t>
  </si>
  <si>
    <t xml:space="preserve">FECHADURA ROSETA REDONDA PARA PORTA INTERNA, EM ACO INOX (MAQUINA, TESTA E CONTRA-TESTA) E EM ZAMAC (MACANETA, LINGUETA E TRINCOS) COM ACABAMENTO CROMADO, MAQUINA DE 55 MM, INCLUINDO CHAVE TIPO INTERNA                                                                                                                                                                                                                                                                                                 </t>
  </si>
  <si>
    <t>114,65</t>
  </si>
  <si>
    <t xml:space="preserve">FECHADURA ROSETA REDONDA PARA PORTA DE BANHEIRO, EM ACO INOX (MAQUINA, TESTA E CONTRA-TESTA) E EM ZAMAC (MACANETA, LINGUETA E TRINCOS) COM ACABAMENTO CROMADO, MAQUINA DE 40 MM, INCLUINDO CHAVE TIPO TRANQUETA                                                                                                                                                                                                                                                                                           </t>
  </si>
  <si>
    <t>71,60</t>
  </si>
  <si>
    <t xml:space="preserve">FECHADURA ROSETA REDONDA PARA PORTA DE BANHEIRO, EM ACO INOX (MAQUINA, TESTA E CONTRA-TESTA) E EM ZAMAC (MACANETA, LINGUETA E TRINCOS) COM ACABAMENTO CROMADO, MAQUINA DE 55 MM, INCLUINDO CHAVE TIPO TRANQUETA                                                                                                                                                                                                                                                                                           </t>
  </si>
  <si>
    <t xml:space="preserve">FECHADURA PARA PORTA PIVOTANTE DE VIDRO TEMPERADO, EM ACO INOX COM ACABAMENTO CROMADO, RECORTE PADRAO SANTA MARINA, COM CILINDRO EM LATAO, INCLUINDO CHAVE TIPO CILINDRO                                                                                                                                                                                                                                                                                                                                  </t>
  </si>
  <si>
    <t>47,32</t>
  </si>
  <si>
    <t xml:space="preserve">CONJ. DE FERRAGENS PARA PORTA DE VIDRO TEMPERADO, EM ZAMAC CROMADO, CONTEMPLANDO DOBRADICA INF., DOBRADICA SUP., PIVO PARA DOBRADICA INF., PIVO PARA DOBRADICA SUP., FECHADURA CENTRAL EM ZAMC. CROMADO, CONTRA FECHADURA DE PRESSAO                                                                                                                                                                                                                                                                      </t>
  </si>
  <si>
    <t>147,39</t>
  </si>
  <si>
    <t xml:space="preserve">FECHO QUEBRA UNHA, EM LATAO COM ACABAMENTO CROMADO, DE EMBUTIR, COM COMANDO ALAVANCA, ALTURA DE DE 40 CM, LARGURA MINIMA DE 1,90 CM E ESPESSURA MINIMA DE 1,90 MM, PARA PORTAS E JANELAS (INCLUI PARAFUSOS)                                                                                                                                                                                                                                                                                               </t>
  </si>
  <si>
    <t>139,51</t>
  </si>
  <si>
    <t xml:space="preserve">FERROLHO COM FECHO CHATO E PORTA CADEADO, EM ACO GALVANIZADO / ZINCADO, DE SOBREPOR, COM COMPRIMENTO DE 6", CHAPA COM ESPESSURA MINIMA DE 1,70 MM E LARGURA /MINIMA DE 5,00 CM (FECHO REFORCADO) (INCLUI PARAFUSOS)                                                                                                                                                                                                                                                                                       </t>
  </si>
  <si>
    <t xml:space="preserve">FERROLHO COM FECHO CHATO E PORTA CADEADO, EM ACO GALVANIZADO / ZINCADO, DE SOBREPOR, COM COMPRIMENTO DE 3" A 4", CHAPA COM ESPESSURA MINIMA DE 0,90 MM E LARGURA MINIMA DE 3,20 CM (FECHO SIMPLES / LEVE) (INCLUI PARAFUSOS)                                                                                                                                                                                                                                                                              </t>
  </si>
  <si>
    <t>8,66</t>
  </si>
  <si>
    <t xml:space="preserve">FECHO QUEBRA UNHA, EM LATAO COM ACABAMENTO CROMADO, DE EMBUTIR, COM COMANDO ALAVANCA, ALTURA DE DE 22 CM, LARGURA MINIMA DE 1,90 CM E ESPESSURA MINIMA DE 1,90 MM, PARA PORTAS E JANELAS (INCLUI PARAFUSOS)                                                                                                                                                                                                                                                                                               </t>
  </si>
  <si>
    <t>106,67</t>
  </si>
  <si>
    <t xml:space="preserve">FERROLHO COM FECHO / TRINCO REDONDO, EM ACO GALVANIZADO / ZINCADO, DE SOBREPOR, COM COMPRIMENTO DE 2" E ESPESSURA MINIMA DA CHAPA DE 0,90 MM, PARA PORTAS E JANELAS                                                                                                                                                                                                                                                                                                                                       </t>
  </si>
  <si>
    <t>2,71</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</si>
  <si>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</si>
  <si>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</si>
  <si>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3" A 4" E ESPESSURA MINIMA DA CHAPA DE 0,90 MM                                                                                                                                                                                                                                                                                                                                                         </t>
  </si>
  <si>
    <t xml:space="preserve">FERTILIZANTE NPK - 4: 14: 8                                                                                                                                                                                                                                                                                                                                                                                                                                                                               </t>
  </si>
  <si>
    <t xml:space="preserve">FITA VEDA ROSCA EM ROLOS DE 18 MM X 25 M (L X C)                                                                                                                                                                                                                                                                                                                                                                                                                                                          </t>
  </si>
  <si>
    <t>8,44</t>
  </si>
  <si>
    <t xml:space="preserve">FITA VEDA ROSCA EM ROLOS DE 18 MM X 10 M (L X C)                                                                                                                                                                                                                                                                                                                                                                                                                                                          </t>
  </si>
  <si>
    <t xml:space="preserve">FITA VEDA ROSCA EM ROLOS DE 18 MM X 50 M (L X C)                                                                                                                                                                                                                                                                                                                                                                                                                                                          </t>
  </si>
  <si>
    <t>13,68</t>
  </si>
  <si>
    <t xml:space="preserve">FLANGE SEXTAVADO DE FERRO GALVANIZADO, COM ROSCA BSP, DE 1/2"                                                                                                                                                                                                                                                                                                                                                                                                                                             </t>
  </si>
  <si>
    <t xml:space="preserve">FLANGE SEXTAVADO DE FERRO GALVANIZADO, COM ROSCA BSP, DE 3/4"                                                                                                                                                                                                                                                                                                                                                                                                                                             </t>
  </si>
  <si>
    <t xml:space="preserve">FLANGE SEXTAVADO DE FERRO GALVANIZADO, COM ROSCA BSP, DE 1"                                                                                                                                                                                                                                                                                                                                                                                                                                               </t>
  </si>
  <si>
    <t>32,54</t>
  </si>
  <si>
    <t xml:space="preserve">FLANGE SEXTAVADO DE FERRO GALVANIZADO, COM ROSCA BSP, DE 1 1/4"                                                                                                                                                                                                                                                                                                                                                                                                                                           </t>
  </si>
  <si>
    <t>45,26</t>
  </si>
  <si>
    <t xml:space="preserve">FLANGE SEXTAVADO DE FERRO GALVANIZADO, COM ROSCA BSP, DE 2"                                                                                                                                                                                                                                                                                                                                                                                                                                               </t>
  </si>
  <si>
    <t>67,62</t>
  </si>
  <si>
    <t xml:space="preserve">FLANGE SEXTAVADO DE FERRO GALVANIZADO, COM ROSCA BSP, DE 2 1/2"                                                                                                                                                                                                                                                                                                                                                                                                                                           </t>
  </si>
  <si>
    <t>106,29</t>
  </si>
  <si>
    <t xml:space="preserve">FLANGE SEXTAVADO DE FERRO GALVANIZADO, COM ROSCA BSP, DE 3"                                                                                                                                                                                                                                                                                                                                                                                                                                               </t>
  </si>
  <si>
    <t>143,71</t>
  </si>
  <si>
    <t xml:space="preserve">FLANGE SEXTAVADO DE FERRO GALVANIZADO, COM ROSCA BSP, DE 6"                                                                                                                                                                                                                                                                                                                                                                                                                                               </t>
  </si>
  <si>
    <t>356,94</t>
  </si>
  <si>
    <t xml:space="preserve">FLANGE SEXTAVADO DE FERRO GALVANIZADO, COM ROSCA BSP, DE 4"                                                                                                                                                                                                                                                                                                                                                                                                                                               </t>
  </si>
  <si>
    <t>212,45</t>
  </si>
  <si>
    <t xml:space="preserve">FLANGE SEXTAVADO DE FERRO GALVANIZADO, COM ROSCA BSP, DE 1 1/2"                                                                                                                                                                                                                                                                                                                                                                                                                                           </t>
  </si>
  <si>
    <t>56,97</t>
  </si>
  <si>
    <t xml:space="preserve">FORRO COMPOSTO POR PAINEIS DE LA DE VIDRO, REVESTIDOS EM PVC MICROPERFURADO, DE *1250 X 625* MM, ESPESSURA 15 MM (COM COLOCACAO)                                                                                                                                                                                                                                                                                                                                                                          </t>
  </si>
  <si>
    <t xml:space="preserve">FORRO DE MADEIRA PINUS OU EQUIVALENTE DA REGIAO, ENCAIXE MACHO/FEMEA COM FRISO, *10 X 1* CM (SEM COLOCACAO)                                                                                                                                                                                                                                                                                                                                                                                               </t>
  </si>
  <si>
    <t>32,89</t>
  </si>
  <si>
    <t xml:space="preserve">FORRO DE MADEIRA CEDRINHO OU EQUIVALENTE DA REGIAO, ENCAIXE MACHO/FEMEA COM FRISO, *10 X 1* CM (SEM COLOCACAO)                                                                                                                                                                                                                                                                                                                                                                                            </t>
  </si>
  <si>
    <t>103,63</t>
  </si>
  <si>
    <t xml:space="preserve">FORRO DE MADEIRA CUMARU/IPE CHAMPANHE OU EQUIVALENTE DA REGIAO, ENCAIXE MACHO/FEMEA COM FRISO, *10 X 1* CM (SEM COLOCACAO)                                                                                                                                                                                                                                                                                                                                                                                </t>
  </si>
  <si>
    <t>156,60</t>
  </si>
  <si>
    <t xml:space="preserve">MEIA CANA DE MADEIRA CEDRINHO OU EQUIVALENTE DA REGIAO, ACABAMENTO PARA FORRO PAULISTA, *2,5 X 2,5* CM                                                                                                                                                                                                                                                                                                                                                                                                    </t>
  </si>
  <si>
    <t xml:space="preserve">FUSIVEL NH 20 A TAMANHO 000, CAPACIDADE DE INTERRUPCAO DE 120 KA, TENSAO NOMIMNAL DE 500 V                                                                                                                                                                                                                                                                                                                                                                                                                </t>
  </si>
  <si>
    <t xml:space="preserve">FUSIVEL NH 160 A TAMANHO 00, CAPACIDADE DE INTERRUPCAO DE 120 KA, TENSAO NOMIMNAL DE 500 V                                                                                                                                                                                                                                                                                                                                                                                                                </t>
  </si>
  <si>
    <t>27,57</t>
  </si>
  <si>
    <t xml:space="preserve">FUSIVEL NH *36* A 80 AMPERES, TAMANHO 00, CAPACIDADE DE INTERRUPCAO DE 120 KA, TENSAO NOMIMNAL DE 500 V                                                                                                                                                                                                                                                                                                                                                                                                   </t>
  </si>
  <si>
    <t xml:space="preserve">FUSIVEL NH 125 A TAMANHO 00, CAPACIDADE DE INTERRUPCAO DE 120 KA, TENSAO NOMIMNAL DE 500 V                                                                                                                                                                                                                                                                                                                                                                                                                </t>
  </si>
  <si>
    <t xml:space="preserve">FUSIVEL NH 200 A 250 AMPERES, TAMANHO 1, CAPACIDADE DE INTERRUPCAO DE 120 KA, TENSAO NOMIMNAL DE 500 V                                                                                                                                                                                                                                                                                                                                                                                                    </t>
  </si>
  <si>
    <t>60,70</t>
  </si>
  <si>
    <t xml:space="preserve">FUSIVEL NH 100 A TAMANHO 00, CAPACIDADE DE INTERRUPCAO DE 120 KA, TENSAO NOMIMNAL DE 500 V                                                                                                                                                                                                                                                                                                                                                                                                                </t>
  </si>
  <si>
    <t>25,44</t>
  </si>
  <si>
    <t xml:space="preserve">GABIAO TIPO CAIXA MALHA HEXAGONAL 8 X 10 CM (ZN/AL), FIO 2,7 MM, H = 0,50 M                                                                                                                                                                                                                                                                                                                                                                                                                               </t>
  </si>
  <si>
    <t>454,32</t>
  </si>
  <si>
    <t xml:space="preserve">GABIAO SACO MALHA HEXAGONAL 8 X 10 CM (ZN/AL REVESTIDO COM POLIMERO), FIO 2,4 MM, H = 0,65 M                                                                                                                                                                                                                                                                                                                                                                                                              </t>
  </si>
  <si>
    <t>429,03</t>
  </si>
  <si>
    <t xml:space="preserve">ARAME DE AMARRACAO PARA GABIAO GALVANIZADO, DIAMETRO 2,2 MM                                                                                                                                                                                                                                                                                                                                                                                                                                               </t>
  </si>
  <si>
    <t xml:space="preserve">ARAME PROTEGIDO COM POLIMERO PARA GABIAO, DIAMETRO 2,2 MM                                                                                                                                                                                                                                                                                                                                                                                                                                                 </t>
  </si>
  <si>
    <t>28,89</t>
  </si>
  <si>
    <t xml:space="preserve">GABIAO TIPO CAIXA MALHA HEXAGONAL 8 X 10 CM (ZN/AL REVESTIDO COM POLIMERO), FIO 2,4 MM, H = 0,50 M                                                                                                                                                                                                                                                                                                                                                                                                        </t>
  </si>
  <si>
    <t>572,09</t>
  </si>
  <si>
    <t xml:space="preserve">GESSO EM PO PARA REVESTIMENTOS/MOLDURAS/SANCAS E USO GERAL                                                                                                                                                                                                                                                                                                                                                                                                                                                </t>
  </si>
  <si>
    <t xml:space="preserve">GRADE DE DISCOS MECANICA 20X24" COM 20 DISCOS 24" X 6MM COM PNEUS PARA TRANSPORTE                                                                                                                                                                                                                                                                                                                                                                                                                         </t>
  </si>
  <si>
    <t>49.000,00</t>
  </si>
  <si>
    <t xml:space="preserve">GRAMA ESMERALDA OU SAO CARLOS OU CURITIBANA, EM PLACAS, SEM PLANTIO                                                                                                                                                                                                                                                                                                                                                                                                                                       </t>
  </si>
  <si>
    <t xml:space="preserve">GRAMA BATATAIS EM PLACAS, SEM PLANTIO                                                                                                                                                                                                                                                                                                                                                                                                                                                                     </t>
  </si>
  <si>
    <t xml:space="preserve">LOCACAO DE GRUPO GERADOR *80 A 125* KVA, MOTOR DIESEL, REBOCAVEL, ACIONAMENTO MANUAL                                                                                                                                                                                                                                                                                                                                                                                                                      </t>
  </si>
  <si>
    <t xml:space="preserve">LOCACAO DE GRUPO GERADOR ACIMA DE * 125 ATE 180* KVA, MOTOR DIESEL, REBOCAVEL, ACIONAMENTO MANUAL                                                                                                                                                                                                                                                                                                                                                                                                         </t>
  </si>
  <si>
    <t xml:space="preserve">GUINDAUTO HIDRAULICO, CAPACIDADE MAXIMA DE CARGA 6200 KG, MOMENTO MAXIMO DE CARGA 11,7 TM, ALCANCE MAXIMO HORIZONTAL 9,70 M, PARA MONTAGEM SOBRE CHASSI DE CAMINHAO PBT MINIMO 13000 KG (INCLUI MONTAGEM, NAO INCLUI CAMINHAO)                                                                                                                                                                                                                                                                            </t>
  </si>
  <si>
    <t>139.625,00</t>
  </si>
  <si>
    <t xml:space="preserve">GUINDAUTO HIDRAULICO, CAPACIDADE MAXIMA DE CARGA 8500 KG, MOMENTO MAXIMO DE CARGA 30,4 TM, ALCANCE MAXIMO HORIZONTAL 14,30 M, PARA MONTAGEM SOBRE CHASSI DE CAMINHAO PBT MINIMO 23000 KG (INCLUI MONTAGEM, NAO INCLUI CAMINHAO)                                                                                                                                                                                                                                                                           </t>
  </si>
  <si>
    <t>326.373,43</t>
  </si>
  <si>
    <t xml:space="preserve">HASTE DE ATERRAMENTO EM ACO COM 3,00 M DE COMPRIMENTO E DN = 3/4", REVESTIDA COM BAIXA CAMADA DE COBRE, SEM CONECTOR                                                                                                                                                                                                                                                                                                                                                                                      </t>
  </si>
  <si>
    <t>126,11</t>
  </si>
  <si>
    <t xml:space="preserve">HASTE DE ATERRAMENTO EM ACO COM 3,00 M DE COMPRIMENTO E DN = 5/8", REVESTIDA COM BAIXA CAMADA DE COBRE, SEM CONECTOR                                                                                                                                                                                                                                                                                                                                                                                      </t>
  </si>
  <si>
    <t>85,23</t>
  </si>
  <si>
    <t xml:space="preserve">HASTE DE ATERRAMENTO EM ACO COM 3,00 M DE COMPRIMENTO E DN = 5/8", REVESTIDA COM BAIXA CAMADA DE COBRE, COM CONECTOR TIPO GRAMPO                                                                                                                                                                                                                                                                                                                                                                          </t>
  </si>
  <si>
    <t xml:space="preserve">SUPORTE GUIA SIMPLES COM ROLDANA EM POLIPROPILENO PARA CHUMBAR, H = 20 CM                                                                                                                                                                                                                                                                                                                                                                                                                                 </t>
  </si>
  <si>
    <t>10,11</t>
  </si>
  <si>
    <t xml:space="preserve">ISOLADOR DE PORCELANA, TIPO BUCHA, PARA TENSAO DE *35* KV                                                                                                                                                                                                                                                                                                                                                                                                                                                 </t>
  </si>
  <si>
    <t>867,65</t>
  </si>
  <si>
    <t xml:space="preserve">ISOLADOR DE PORCELANA, TIPO BUCHA, PARA TENSAO DE *15* KV                                                                                                                                                                                                                                                                                                                                                                                                                                                 </t>
  </si>
  <si>
    <t>509,60</t>
  </si>
  <si>
    <t xml:space="preserve">ISOLADOR DE PORCELANA, TIPO PINO MONOCORPO, PARA TENSAO DE *35* KV                                                                                                                                                                                                                                                                                                                                                                                                                                        </t>
  </si>
  <si>
    <t xml:space="preserve">SUPORTE ISOLADOR SIMPLES DIAMETRO NOMINAL 5/16", COM ROSCA SOBERBA E BUCHA                                                                                                                                                                                                                                                                                                                                                                                                                                </t>
  </si>
  <si>
    <t>5,19</t>
  </si>
  <si>
    <t xml:space="preserve">ISOLADOR DE PORCELANA, TIPO ROLDANA, DIMENSOES DE *72* X *72* MM, PARA USO EM BAIXA TENSAO                                                                                                                                                                                                                                                                                                                                                                                                                </t>
  </si>
  <si>
    <t xml:space="preserve">ISOLADOR DE PORCELANA SUSPENSO, DISCO TIPO GARFO OLHAL, DIAMETRO DE 152 MM, PARA TENSAO DE *15* KV                                                                                                                                                                                                                                                                                                                                                                                                        </t>
  </si>
  <si>
    <t>96,54</t>
  </si>
  <si>
    <t xml:space="preserve">ISOLADOR DE PORCELANA, TIPO PINO MONOCORPO, PARA TENSAO DE *15* KV                                                                                                                                                                                                                                                                                                                                                                                                                                        </t>
  </si>
  <si>
    <t xml:space="preserve">POLIESTIRENO EXPANDIDO/EPS (ISOPOR), TIPO 2F, PLACA, ISOLAMENTO TERMOACUSTICO, E = 20 MM, 1000 X 500 MM                                                                                                                                                                                                                                                                                                                                                                                                   </t>
  </si>
  <si>
    <t xml:space="preserve">POLIESTIRENO EXPANDIDO/EPS (ISOPOR), TIPO 2F, PLACA, ISOLAMENTO TERMOACUSTICO, E = 50 MM, 1000 X 500 MM                                                                                                                                                                                                                                                                                                                                                                                                   </t>
  </si>
  <si>
    <t xml:space="preserve">ADESIVO / COLA PARA EPS (ISOPOR) E OUTROS MATERIAIS                                                                                                                                                                                                                                                                                                                                                                                                                                                       </t>
  </si>
  <si>
    <t xml:space="preserve">POLIESTIRENO EXPANDIDO/EPS (ISOPOR), PEROLAS, PARA CONCRETO LEVE                                                                                                                                                                                                                                                                                                                                                                                                                                          </t>
  </si>
  <si>
    <t>45,01</t>
  </si>
  <si>
    <t xml:space="preserve">PAINEL DE LA DE VIDRO SEM REVESTIMENTO PSI 20, E = 25 MM, DE 1200 X 600 MM                                                                                                                                                                                                                                                                                                                                                                                                                                </t>
  </si>
  <si>
    <t>16,03</t>
  </si>
  <si>
    <t xml:space="preserve">PAINEL DE LA DE VIDRO SEM REVESTIMENTO PSI 20, E = 50 MM, DE 1200 X 600 MM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</si>
  <si>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</si>
  <si>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MAXIM AR EM MADEIRA CEDRINHO/ ANGELIM COMERCIAL/ CURUPIXA/ CUMARU OU EQUIVALENTE DA REGIAO, CAIXA DO BATENTE/MARCO *10* CM, 1 FOLHA PARA VIDRO, COM GUARNICAO/ALIZAR, COM FERRAGENS, (SEM VIDRO E SEM ACABAMENTO)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</si>
  <si>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</si>
  <si>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</si>
  <si>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</si>
  <si>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COTOVELO 45 GRAUS DE FERRO GALVANIZADO, COM ROSCA BSP, DE 1/2"                                                                                                                                                                                                                                                                                                                                                                                                                                            </t>
  </si>
  <si>
    <t xml:space="preserve">COTOVELO 45 GRAUS DE FERRO GALVANIZADO, COM ROSCA BSP, DE 3/4"                                                                                                                                                                                                                                                                                                                                                                                                                                            </t>
  </si>
  <si>
    <t xml:space="preserve">COTOVELO 90 GRAUS DE FERRO GALVANIZADO, COM ROSCA BSP MACHO/FEMEA, DE 1"                                                                                                                                                                                                                                                                                                                                                                                                                                  </t>
  </si>
  <si>
    <t xml:space="preserve">COTOVELO 45 GRAUS DE FERRO GALVANIZADO, COM ROSCA BSP, DE 1"                                                                                                                                                                                                                                                                                                                                                                                                                                              </t>
  </si>
  <si>
    <t xml:space="preserve">COTOVELO 45 GRAUS DE FERRO GALVANIZADO, COM ROSCA BSP, DE 1 1/4"                                                                                                                                                                                                                                                                                                                                                                                                                                          </t>
  </si>
  <si>
    <t>31,56</t>
  </si>
  <si>
    <t xml:space="preserve">COTOVELO 45 GRAUS DE FERRO GALVANIZADO, COM ROSCA BSP, DE 1 1/2"                                                                                                                                                                                                                                                                                                                                                                                                                                          </t>
  </si>
  <si>
    <t xml:space="preserve">COTOVELO 45 GRAUS DE FERRO GALVANIZADO, COM ROSCA BSP, DE 2"                                                                                                                                                                                                                                                                                                                                                                                                                                              </t>
  </si>
  <si>
    <t>56,22</t>
  </si>
  <si>
    <t xml:space="preserve">COTOVELO 45 GRAUS DE FERRO GALVANIZADO, COM ROSCA BSP, DE 3"                                                                                                                                                                                                                                                                                                                                                                                                                                              </t>
  </si>
  <si>
    <t>158,87</t>
  </si>
  <si>
    <t xml:space="preserve">COTOVELO 45 GRAUS DE FERRO GALVANIZADO, COM ROSCA BSP, DE 4"                                                                                                                                                                                                                                                                                                                                                                                                                                              </t>
  </si>
  <si>
    <t>278,38</t>
  </si>
  <si>
    <t xml:space="preserve">COTOVELO 90 GRAUS DE FERRO GALVANIZADO, COM ROSCA BSP MACHO/FEMEA, DE 1/2"                                                                                                                                                                                                                                                                                                                                                                                                                                </t>
  </si>
  <si>
    <t>10,44</t>
  </si>
  <si>
    <t xml:space="preserve">COTOVELO 90 GRAUS DE FERRO GALVANIZADO, COM ROSCA BSP MACHO/FEMEA, DE 3/4"                                                                                                                                                                                                                                                                                                                                                                                                                                </t>
  </si>
  <si>
    <t>12,49</t>
  </si>
  <si>
    <t xml:space="preserve">COTOVELO 90 GRAUS DE FERRO GALVANIZADO, COM ROSCA BSP MACHO/FEMEA, DE 2"                                                                                                                                                                                                                                                                                                                                                                                                                                  </t>
  </si>
  <si>
    <t xml:space="preserve">COTOVELO 90 GRAUS DE FERRO GALVANIZADO, COM ROSCA BSP MACHO/FEMEA, DE 2 1/2"                                                                                                                                                                                                                                                                                                                                                                                                                              </t>
  </si>
  <si>
    <t xml:space="preserve">COTOVELO 90 GRAUS DE FERRO GALVANIZADO, COM ROSCA BSP MACHO/FEMEA, DE 3"                                                                                                                                                                                                                                                                                                                                                                                                                                  </t>
  </si>
  <si>
    <t xml:space="preserve">COTOVELO 90 GRAUS DE FERRO GALVANIZADO, COM ROSCA BSP, DE 1/2"                                                                                                                                                                                                                                                                                                                                                                                                                                            </t>
  </si>
  <si>
    <t xml:space="preserve">COTOVELO 90 GRAUS DE FERRO GALVANIZADO, COM ROSCA BSP, DE 3/4"                                                                                                                                                                                                                                                                                                                                                                                                                                            </t>
  </si>
  <si>
    <t xml:space="preserve">COTOVELO 90 GRAUS DE FERRO GALVANIZADO, COM ROSCA BSP, DE 1 1/4"                                                                                                                                                                                                                                                                                                                                                                                                                                          </t>
  </si>
  <si>
    <t xml:space="preserve">COTOVELO 90 GRAUS DE FERRO GALVANIZADO, COM ROSCA BSP, DE 1 1/2"                                                                                                                                                                                                                                                                                                                                                                                                                                          </t>
  </si>
  <si>
    <t xml:space="preserve">COTOVELO 90 GRAUS DE FERRO GALVANIZADO, COM ROSCA BSP, DE 3"                                                                                                                                                                                                                                                                                                                                                                                                                                              </t>
  </si>
  <si>
    <t>137,99</t>
  </si>
  <si>
    <t xml:space="preserve">COTOVELO 90 GRAUS DE FERRO GALVANIZADO, COM ROSCA BSP, DE 5"                                                                                                                                                                                                                                                                                                                                                                                                                                              </t>
  </si>
  <si>
    <t>382,91</t>
  </si>
  <si>
    <t xml:space="preserve">COTOVELO 90 GRAUS DE FERRO GALVANIZADO, COM ROSCA BSP, DE 6"                                                                                                                                                                                                                                                                                                                                                                                                                                              </t>
  </si>
  <si>
    <t>978,71</t>
  </si>
  <si>
    <t xml:space="preserve">COTOVELO DE REDUCAO 90 GRAUS DE FERRO GALVANIZADO, COM ROSCA BSP, DE 3/4" X 1/2"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</si>
  <si>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</si>
  <si>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</si>
  <si>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1 1/2" X 3/4"                                                                                                                                                                                                                                                                                                                                                                                                                        </t>
  </si>
  <si>
    <t>45,72</t>
  </si>
  <si>
    <t xml:space="preserve">COTOVELO DE REDUCAO 90 GRAUS DE FERRO GALVANIZADO, COM ROSCA BSP, DE 2 1/2" X 2"                                                                                                                                                                                                                                                                                                                                                                                                                          </t>
  </si>
  <si>
    <t>116,11</t>
  </si>
  <si>
    <t xml:space="preserve">COTOVELO DE REDUCAO 90 GRAUS DE FERRO GALVANIZADO, COM ROSCA BSP, DE 2" X 1 1/2"                                                                                                                                                                                                                                                                                                                                                                                                                          </t>
  </si>
  <si>
    <t>65,57</t>
  </si>
  <si>
    <t xml:space="preserve">COTOVELO DE REDUCAO 90 GRAUS DE FERRO GALVANIZADO, COM ROSCA BSP, DE 1 1/2" X 1"                                                                                                                                                                                                                                                                                                                                                                                                                          </t>
  </si>
  <si>
    <t xml:space="preserve">COTOVELO 90 GRAUS DE FERRO GALVANIZADO, COM ROSCA BSP, DE 4"                                                                                                                                                                                                                                                                                                                                                                                                                                              </t>
  </si>
  <si>
    <t>262,42</t>
  </si>
  <si>
    <t xml:space="preserve">COTOVELO 90 GRAUS DE FERRO GALVANIZADO, COM ROSCA BSP, DE 2 1/2"                                                                                                                                                                                                                                                                                                                                                                                                                                          </t>
  </si>
  <si>
    <t>97,83</t>
  </si>
  <si>
    <t xml:space="preserve">COTOVELO 90 GRAUS DE FERRO GALVANIZADO, COM ROSCA BSP, DE 2"                                                                                                                                                                                                                                                                                                                                                                                                                                              </t>
  </si>
  <si>
    <t>53,76</t>
  </si>
  <si>
    <t xml:space="preserve">COTOVELO 90 GRAUS DE FERRO GALVANIZADO, COM ROSCA BSP, DE 1"                                                                                                                                                                                                                                                                                                                                                                                                                                              </t>
  </si>
  <si>
    <t xml:space="preserve">COTOVELO 90 GRAUS DE FERRO GALVANIZADO, COM ROSCA BSP MACHO/FEMEA, DE 1 1/2"                                                                                                                                                                                                                                                                                                                                                                                                                              </t>
  </si>
  <si>
    <t>43,71</t>
  </si>
  <si>
    <t xml:space="preserve">COTOVELO 90 GRAUS DE FERRO GALVANIZADO, COM ROSCA BSP MACHO/FEMEA, DE 1 1/4"                                                                                                                                                                                                                                                                                                                                                                                                                              </t>
  </si>
  <si>
    <t>36,03</t>
  </si>
  <si>
    <t xml:space="preserve">JOELHO PVC, ROSCAVEL, 45 GRAUS, 1/2", COR BRANCA, PARA AGUA FRIA PREDIAL                                                                                                                                                                                                                                                                                                                                                                                                                                  </t>
  </si>
  <si>
    <t>4,54</t>
  </si>
  <si>
    <t xml:space="preserve">JOELHO, PVC SOLDAVEL, 45 GRAUS, 60 MM, COR MARROM, PARA AGUA FRIA PREDIAL                                                                                                                                                                                                                                                                                                                                                                                                                                 </t>
  </si>
  <si>
    <t xml:space="preserve">JOELHO, PVC SOLDAVEL, 45 GRAUS, 75 MM, COR MARROM, PARA AGUA FRIA PREDIAL                                                                                                                                                                                                                                                                                                                                                                                                                                 </t>
  </si>
  <si>
    <t xml:space="preserve">JOELHO PVC, ROSCAVEL, 90 GRAUS, 1", COR BRANCA, PARA AGUA FRIA PREDIAL                                                                                                                                                                                                                                                                                                                                                                                                                                    </t>
  </si>
  <si>
    <t>5,14</t>
  </si>
  <si>
    <t xml:space="preserve">JOELHO PVC, ROSCAVEL, 45 GRAUS, 1", COR BRANCA, PARA AGUA FRIA PREDIAL                                                                                                                                                                                                                                                                                                                                                                                                                                    </t>
  </si>
  <si>
    <t xml:space="preserve">JOELHO DE REDUCAO, PVC, ROSCAVEL, 90 GRAUS, 3/4" X 1/2", COR BRANCA, PARA AGUA FRIA PREDIAL                                                                                                                                                                                                                                                                                                                                                                                                               </t>
  </si>
  <si>
    <t xml:space="preserve">JOELHO DE REDUCAO, PVC, ROSCAVEL, 90 GRAUS, 1" X 3/4", COR BRANCA, PARA AGUA FRIA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</si>
  <si>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</si>
  <si>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</si>
  <si>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</si>
  <si>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3,92</t>
  </si>
  <si>
    <t xml:space="preserve">JOELHO, PVC SOLDAVEL, 45 GRAUS, 40 MM, COR MARROM, PARA AGUA FRIA PREDIAL                                                                                                                                                                                                                                                                                                                                                                                                                                 </t>
  </si>
  <si>
    <t xml:space="preserve">JOELHO, PVC SOLDAVEL, 45 GRAUS, 50 MM, COR MARROM, PARA AGUA FRIA PREDIAL                                                                                                                                                                                                                                                                                                                                                                                                                                 </t>
  </si>
  <si>
    <t xml:space="preserve">JOELHO PVC, ROSCAVEL, 90 GRAUS, 3/4", COR BRANCA, PARA AGUA FRIA PREDIAL                                                                                                                                                                                                                                                                                                                                                                                                                                  </t>
  </si>
  <si>
    <t xml:space="preserve">JOELHO PVC, SOLDAVEL, PB, 90 GRAUS, DN 75 MM, PARA ESGOTO PREDIAL                                                                                                                                                                                                                                                                                                                                                                                                                                         </t>
  </si>
  <si>
    <t xml:space="preserve">JOELHO PVC, 90 GRAUS, ROSCAVEL, 1 1/4", COR BRANCA, AGUA FRIA PREDIAL                                                                                                                                                                                                                                                                                                                                                                                                                                     </t>
  </si>
  <si>
    <t xml:space="preserve">JOELHO, PVC SOLDAVEL, 90 GRAUS, 75 MM, COR MARROM, PARA AGUA FRIA PREDIAL                                                                                                                                                                                                                                                                                                                                                                                                                                 </t>
  </si>
  <si>
    <t>80,79</t>
  </si>
  <si>
    <t xml:space="preserve">JOELHO PVC, SOLDAVEL, 90 GRAUS, 85 MM, COR MARROM, PARA AGUA FRIA PREDIAL                                                                                                                                                                                                                                                                                                                                                                                                                                 </t>
  </si>
  <si>
    <t xml:space="preserve">JOELHO PVC, SOLDAVEL, COM BUCHA DE LATAO, 90 GRAUS, 20 MM X 1/2", PARA AGUA FRIA PREDIAL                                                                                                                                                                                                                                                                                                                                                                                                                  </t>
  </si>
  <si>
    <t xml:space="preserve">JOELHO PVC, SOLDAVEL, BB, 45 GRAUS, DN 40 MM, PARA ESGOTO PREDIAL                                                                                                                                                                                                                                                                                                                                                                                                                                         </t>
  </si>
  <si>
    <t xml:space="preserve">JOELHO PVC, SOLDAVEL, BB, 90 GRAUS, SEM ANEL, DN 40 MM, PARA ESGOTO PREDIAL SECUNDARIO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</si>
  <si>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</si>
  <si>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</si>
  <si>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</si>
  <si>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COM ROSCA, 90 GRAUS, 20 MM X 1/2", COR MARROM, PARA AGUA FRIA PREDIAL                                                                                                                                                                                                                                                                                                                                                                                                                </t>
  </si>
  <si>
    <t xml:space="preserve">JOELHO PVC, SOLDAVEL COM ROSCA, 90 GRAUS, 25 MM X 3/4", COR MARROM, PARA AGUA FRIA PREDIAL                                                                                                                                                                                                                                                                                                                                                                                                                </t>
  </si>
  <si>
    <t xml:space="preserve">JOELHO PVC, SOLDAVEL, COM BUCHA DE LATAO, 90 GRAUS, 25 MM X 3/4", PARA AGUA FRIA PREDIAL                                                                                                                                                                                                                                                                                                                                                                                                                  </t>
  </si>
  <si>
    <t xml:space="preserve">JOELHO, PVC SOLDAVEL, 45 GRAUS, 85 MM, COR MARROM, PARA AGUA FRIA PREDIAL                                                                                                                                                                                                                                                                                                                                                                                                                                 </t>
  </si>
  <si>
    <t>76,16</t>
  </si>
  <si>
    <t xml:space="preserve">JOELHO PVC, SOLDAVEL, PB, 90 GRAUS, DN 50 MM, PARA ESGOTO PREDIAL                                                                                                                                                                                                                                                                                                                                                                                                                                         </t>
  </si>
  <si>
    <t xml:space="preserve">JOELHO PVC, SOLDAVEL COM ROSCA, 90 GRAUS, 32 MM X 3/4", COR MARROM, PARA AGUA FRIA PREDIAL                                                                                                                                                                                                                                                                                                                                                                                                                </t>
  </si>
  <si>
    <t>12,08</t>
  </si>
  <si>
    <t xml:space="preserve">JOELHO PVC, SOLDAVEL, PB, 45 GRAUS, DN 100 MM, PARA ESGOTO PREDIAL                                                                                                                                                                                                                                                                                                                                                                                                                                        </t>
  </si>
  <si>
    <t xml:space="preserve">JOELHO PVC, SOLDAVEL, 90 GRAUS, 25 MM, COR MARROM, PARA AGUA FRIA PREDIAL                                                                                                                                                                                                                                                                                                                                                                                                                                 </t>
  </si>
  <si>
    <t xml:space="preserve">JOELHO PVC, SOLDAVEL, 90 GRAUS, 110 MM, COR MARROM, PARA AGUA FRIA PREDIAL                                                                                                                                                                                                                                                                                                                                                                                                                                </t>
  </si>
  <si>
    <t>195,71</t>
  </si>
  <si>
    <t xml:space="preserve">JOELHO PVC, SOLDAVEL COM ROSCA, 90 GRAUS, 25 MM X 1/2", COR MARROM, PARA AGUA FRIA PREDIAL                                                                                                                                                                                                                                                                                                                                                                                                                </t>
  </si>
  <si>
    <t xml:space="preserve">JOELHO PVC, SOLDAVEL, COM BUCHA DE LATAO, 90 GRAUS, 32 MM X 3/4", PARA AGUA FRIA PREDIAL                                                                                                                                                                                                                                                                                                                                                                                                                  </t>
  </si>
  <si>
    <t>17,63</t>
  </si>
  <si>
    <t xml:space="preserve">JOELHO DE REDUCAO, PVC SOLDAVEL, 90 GRAUS, 25 MM X 20 MM, COR MARROM, PARA AGUA FRIA PREDIAL                                                                                                                                                                                                                                                                                                                                                                                                              </t>
  </si>
  <si>
    <t xml:space="preserve">JOELHO PVC, ROSCAVEL, 45 GRAUS, 3/4", COR BRANCA, PARA AGUA FRIA PREDIAL                                                                                                                                                                                                                                                                                                                                                                                                                                  </t>
  </si>
  <si>
    <t xml:space="preserve">JOELHO PVC, SOLDAVEL, 90 GRAUS, 40 MM, COR MARROM, PARA AGUA FRIA PREDIAL                                                                                                                                                                                                                                                                                                                                                                                                                                 </t>
  </si>
  <si>
    <t>5,58</t>
  </si>
  <si>
    <t xml:space="preserve">JOELHO PVC, SOLDAVEL, 90 GRAUS, 32 MM, COR MARROM, PARA AGUA FRIA PREDIAL                                                                                                                                                                                                                                                                                                                                                                                                                                 </t>
  </si>
  <si>
    <t xml:space="preserve">JOELHO DE REDUCAO, PVC SOLDAVEL, 90 GRAUS, 32 MM X 25 MM, COR MARROM, PARA AGUA FRIA PREDIAL                                                                                                                                                                                                                                                                                                                                                                                                              </t>
  </si>
  <si>
    <t xml:space="preserve">JOELHO PVC, SOLDAVEL, 90 GRAUS, 60 MM, COR MARROM, PARA AGUA FRIA PREDIAL                                                                                                                                                                                                                                                                                                                                                                                                                                 </t>
  </si>
  <si>
    <t xml:space="preserve">JOELHO PVC, SOLDAVEL, 90 GRAUS, 50 MM, COR MARROM, PARA AGUA FRIA PREDIAL                                                                                                                                                                                                                                                                                                                                                                                                                                 </t>
  </si>
  <si>
    <t xml:space="preserve">JOELHO PVC, SOLDAVEL, 90 GRAUS, 20 MM, COR MARROM, PARA AGUA FRIA PREDIAL                                                                                                                                                                                                                                                                                                                                                                                                                                 </t>
  </si>
  <si>
    <t xml:space="preserve">JOELHO PVC, ROSCAVEL, 90 GRAUS, 1/2", COR BRANCA, PARA AGUA FRIA PREDIAL                                                                                                                                                                                                                                                                                                                                                                                                                                  </t>
  </si>
  <si>
    <t xml:space="preserve">TE 45 GRAUS DE FERRO GALVANIZADO, COM ROSCA BSP, DE 1/2"                                                                                                                                                                                                                                                                                                                                                                                                                                                  </t>
  </si>
  <si>
    <t xml:space="preserve">TE 45 GRAUS DE FERRO GALVANIZADO, COM ROSCA BSP, DE 3/4"                                                                                                                                                                                                                                                                                                                                                                                                                                                  </t>
  </si>
  <si>
    <t>30,54</t>
  </si>
  <si>
    <t xml:space="preserve">TE 45 GRAUS DE FERRO GALVANIZADO, COM ROSCA BSP, DE 1"                                                                                                                                                                                                                                                                                                                                                                                                                                                    </t>
  </si>
  <si>
    <t xml:space="preserve">TE 45 GRAUS DE FERRO GALVANIZADO, COM ROSCA BSP, DE 1 1/4"                                                                                                                                                                                                                                                                                                                                                                                                                                                </t>
  </si>
  <si>
    <t>75,48</t>
  </si>
  <si>
    <t xml:space="preserve">TE 45 GRAUS DE FERRO GALVANIZADO, COM ROSCA BSP, DE 2"                                                                                                                                                                                                                                                                                                                                                                                                                                                    </t>
  </si>
  <si>
    <t>149,24</t>
  </si>
  <si>
    <t xml:space="preserve">TE 45 GRAUS DE FERRO GALVANIZADO, COM ROSCA BSP, DE 2 1/2"                                                                                                                                                                                                                                                                                                                                                                                                                                                </t>
  </si>
  <si>
    <t>278,05</t>
  </si>
  <si>
    <t xml:space="preserve">TE 45 GRAUS DE FERRO GALVANIZADO, COM ROSCA BSP, DE 4"                                                                                                                                                                                                                                                                                                                                                                                                                                                    </t>
  </si>
  <si>
    <t>704,56</t>
  </si>
  <si>
    <t xml:space="preserve">TE 45 GRAUS DE FERRO GALVANIZADO, COM ROSCA BSP, DE 3"                                                                                                                                                                                                                                                                                                                                                                                                                                                    </t>
  </si>
  <si>
    <t>439,51</t>
  </si>
  <si>
    <t xml:space="preserve">TE 45 GRAUS DE FERRO GALVANIZADO, COM ROSCA BSP, DE 1 1/2"                                                                                                                                                                                                                                                                                                                                                                                                                                                </t>
  </si>
  <si>
    <t>97,93</t>
  </si>
  <si>
    <t xml:space="preserve">JUNCAO SIMPLES, PVC, 45 GRAUS, DN 75 X 75 MM, SERIE NORMAL PARA ESGOTO PREDIAL                                                                                                                                                                                                                                                                                                                                                                                                                            </t>
  </si>
  <si>
    <t>18,78</t>
  </si>
  <si>
    <t xml:space="preserve">JUNCAO SIMPLES DE REDUCAO, PVC, DN 100 X 50 MM, SERIE NORMAL PARA ESGOTO PREDIAL                                                                                                                                                                                                                                                                                                                                                                                                                          </t>
  </si>
  <si>
    <t xml:space="preserve">JUNCAO SIMPLES DE REDUCAO, PVC, DN 100 X 75 MM, SERIE NORMAL PARA ESGOTO PREDIAL                                                                                                                                                                                                                                                                                                                                                                                                                          </t>
  </si>
  <si>
    <t xml:space="preserve">JUNCAO SIMPLES, PVC, 45 GRAUS, DN 50 X 50 MM, SERIE NORMAL PARA ESGOTO PREDIAL                                                                                                                                                                                                                                                                                                                                                                                                                            </t>
  </si>
  <si>
    <t xml:space="preserve">JUNCAO SIMPLES, PVC, 45 GRAUS, DN 40 X 40 MM, SERIE NORMAL PARA ESGOTO PREDIAL                                                                                                                                                                                                                                                                                                                                                                                                                            </t>
  </si>
  <si>
    <t xml:space="preserve">JUNCAO DUPLA, PVC SOLDAVEL, DN 100 X 100 X 100 MM, SERIE NORMAL PARA ESGOTO PREDIAL                                                                                                                                                                                                                                                                                                                                                                                                                       </t>
  </si>
  <si>
    <t xml:space="preserve">JUNCAO DE REDUCAO INVERTIDA, PVC SOLDAVEL, 75 X 50 MM, SERIE NORMAL PARA ESGOTO PREDIAL                                                                                                                                                                                                                                                                                                                                                                                                                   </t>
  </si>
  <si>
    <t xml:space="preserve">JUNCAO SIMPLES, PVC, 45 GRAUS, DN 100 X 100 MM, SERIE NORMAL PARA ESGOTO PREDIAL                                                                                                                                                                                                                                                                                                                                                                                                                          </t>
  </si>
  <si>
    <t>24,16</t>
  </si>
  <si>
    <t xml:space="preserve">JUNTA PLASTICA DE DILATACAO PARA PISOS, COR CINZA, 17 X 3 MM (ALTURA X ESPESSURA)                                                                                                                                                                                                                                                                                                                                                                                                                         </t>
  </si>
  <si>
    <t xml:space="preserve">JUNTA PLASTICA DE DILATACAO PARA PISOS, COR CINZA, 10 X 4,5 MM (ALTURA X ESPESSURA)                                                                                                                                                                                                                                                                                                                                                                                                                       </t>
  </si>
  <si>
    <t xml:space="preserve">JUNTA PLASTICA DE DILATACAO PARA PISOS, COR CINZA, 27 X 3 MM (ALTURA X ESPESSURA)                                                                                                                                                                                                                                                                                                                                                                                                                         </t>
  </si>
  <si>
    <t xml:space="preserve">JUNTA DILATACAO ELASTICA PARA CONCRETO (FUGENBAND) O-12, ATE 5 MCA                                                                                                                                                                                                                                                                                                                                                                                                                                        </t>
  </si>
  <si>
    <t xml:space="preserve">JUNTA DILATACAO ELASTICA PARA CONCRETO (FUGENBAND) O-35/10, ATE 100 MCA                                                                                                                                                                                                                                                                                                                                                                                                                                   </t>
  </si>
  <si>
    <t>499,69</t>
  </si>
  <si>
    <t xml:space="preserve">PERFIL ELASTOMERICO PRE-FORMADO EM EPMD, PARA JUNTA DE DILATACAO DE USO GERAL EM MEDIAS SOLICITACOES, 8 MM DE LARGURA, MOVIMENTACAO DE *5 A 11* MM                                                                                                                                                                                                                                                                                                                                                        </t>
  </si>
  <si>
    <t>92,01</t>
  </si>
  <si>
    <t xml:space="preserve">JUNTA DILATACAO ELASTICA PARA CONCRETO (FUGENBAND) O-35/6, ATE 100 MCA                                                                                                                                                                                                                                                                                                                                                                                                                                    </t>
  </si>
  <si>
    <t>413,41</t>
  </si>
  <si>
    <t xml:space="preserve">JUNTA DILATACAO ELASTICA PARA CONCRETO (FUGENBAND) O-22, ATE 30 MCA                                                                                                                                                                                                                                                                                                                                                                                                                                       </t>
  </si>
  <si>
    <t xml:space="preserve">KIT CAVALETE, PVC, COM REGISTRO, PARA HIDROMETRO, BITOLAS 1/2" OU 3/4" - COMPLETO                                                                                                                                                                                                                                                                                                                                                                                                                         </t>
  </si>
  <si>
    <t>131,23</t>
  </si>
  <si>
    <t xml:space="preserve">LADRILHO HIDRAULICO, *20 X 20* CM, E= 2 CM, PADRAO DADOS, COR NATURAL                                                                                                                                                                                                                                                                                                                                                                                                                                     </t>
  </si>
  <si>
    <t xml:space="preserve">LADRILHO HIDRAULICO, *20 X 20* CM, E= 2 CM, PADRAO COPACABANA, 2 CORES (PRETO E BRANCO)                                                                                                                                                                                                                                                                                                                                                                                                                   </t>
  </si>
  <si>
    <t xml:space="preserve">LAJE PRE-MOLDADA CONVENCIONAL (LAJOTAS + VIGOTAS) PARA FORRO, UNIDIRECIONAL, SOBRECARGA DE 100 KG/M2, VAO ATE 4,00 M (SEM COLOCACAO)                                                                                                                                                                                                                                                                                                                                                                      </t>
  </si>
  <si>
    <t>59,00</t>
  </si>
  <si>
    <t xml:space="preserve">LAJE PRE-MOLDADA CONVENCIONAL (LAJOTAS + VIGOTAS) PARA PISO, UNIDIRECIONAL, SOBRECARGA DE 350 KG/M2, VAO ATE 4,50 M (SEM COLOCACAO)                                                                                                                                                                                                                                                                                                                                                                       </t>
  </si>
  <si>
    <t>74,32</t>
  </si>
  <si>
    <t xml:space="preserve">LAJE PRE-MOLDADA CONVENCIONAL (LAJOTAS + VIGOTAS) PARA PISO, UNIDIRECIONAL, SOBRECARGA DE 350 KG/M2, VAO ATE 5,00 M (SEM COLOCACAO)                                                                                                                                                                                                                                                                                                                                                                       </t>
  </si>
  <si>
    <t>85,75</t>
  </si>
  <si>
    <t xml:space="preserve">LAJE PRE-MOLDADA CONVENCIONAL (LAJOTAS + VIGOTAS) PARA PISO, UNIDIRECIONAL, SOBRECARGA DE 200 KG/M2, VAO ATE 5,00 M (SEM COLOCACAO)                                                                                                                                                                                                                                                                                                                                                                       </t>
  </si>
  <si>
    <t xml:space="preserve">LAJE PRE-MOLDADA CONVENCIONAL (LAJOTAS + VIGOTAS) PARA FORRO, UNIDIRECIONAL, SOBRECARGA DE 100 KG/M2, VAO ATE 4,50 M (SEM COLOCACAO)                                                                                                                                                                                                                                                                                                                                                                      </t>
  </si>
  <si>
    <t>61,50</t>
  </si>
  <si>
    <t xml:space="preserve">LAJE PRE-MOLDADA TRELICADA (LAJOTAS + VIGOTAS) PARA FORRO, UNIDIRECIONAL, SOBRECARGA DE 100 KG/M2, VAO ATE 6,00 M (SEM COLOCACAO)                                                                                                                                                                                                                                                                                                                                                                         </t>
  </si>
  <si>
    <t>88,95</t>
  </si>
  <si>
    <t xml:space="preserve">LAJE PRE-MOLDADA CONVENCIONAL (LAJOTAS + VIGOTAS) PARA PISO, UNIDIRECIONAL, SOBRECARGA DE 200 KG/M2, VAO ATE 3,50 M (SEM COLOCACAO)                                                                                                                                                                                                                                                                                                                                                                       </t>
  </si>
  <si>
    <t>61,28</t>
  </si>
  <si>
    <t xml:space="preserve">LAJE PRE-MOLDADA CONVENCIONAL (LAJOTAS + VIGOTAS) PARA PISO, UNIDIRECIONAL, SOBRECARGA DE 200 KG/M2, VAO ATE 4,50 M (SEM COLOCACAO)                                                                                                                                                                                                                                                                                                                                                                       </t>
  </si>
  <si>
    <t>67,46</t>
  </si>
  <si>
    <t xml:space="preserve">LAJE PRE-MOLDADA CONVENCIONAL (LAJOTAS + VIGOTAS) PARA FORRO, UNIDIRECIONAL, SOBRECARGA 100 KG/M2, VAO ATE 5,00 M (SEM COLOCACAO)                                                                                                                                                                                                                                                                                                                                                                         </t>
  </si>
  <si>
    <t>66,31</t>
  </si>
  <si>
    <t xml:space="preserve">LAJE PRE-MOLDADA TRELICADA (LAJOTAS + VIGOTAS) PARA PISO, UNIDIRECIONAL, SOBRECARGA DE 200 KG/M2, VAO ATE 6,00 M (SEM COLOCACAO)                                                                                                                                                                                                                                                                                                                                                                          </t>
  </si>
  <si>
    <t>103,86</t>
  </si>
  <si>
    <t xml:space="preserve">LAJE PRE-MOLDADA CONVENCIONAL (LAJOTAS + VIGOTAS) PARA PISO, UNIDIRECIONAL, SOBRECARGA 350 KG/M2 VAO ATE 3,50 M (SEM COLOCACAO)                                                                                                                                                                                                                                                                                                                                                                           </t>
  </si>
  <si>
    <t xml:space="preserve">LIXA EM FOLHA PARA PAREDE OU MADEIRA, NUMERO 120, COR VERMELHA                                                                                                                                                                                                                                                                                                                                                                                                                                            </t>
  </si>
  <si>
    <t xml:space="preserve">LIXA EM FOLHA PARA FERRO, NUMERO 150                                                                                                                                                                                                                                                                                                                                                                                                                                                                      </t>
  </si>
  <si>
    <t xml:space="preserve">LONA PLASTICA PESADA PRETA, E = 150 MICRA                                                                                                                                                                                                                                                                                                                                                                                                                                                                 </t>
  </si>
  <si>
    <t xml:space="preserve">LUMINARIA DE SOBREPOR EM CHAPA DE ACO PARA 1 LAMPADA FLUORESCENTE DE *36* W, ALETADA, COMPLETA (LAMPADA E REATOR INCLUSOS)                                                                                                                                                                                                                                                                                                                                                                                </t>
  </si>
  <si>
    <t xml:space="preserve">LUMINARIA ABERTA P/ ILUMINACAO PUBLICA, TIPO X-57 PETERCO OU EQUIV                                                                                                                                                                                                                                                                                                                                                                                                                                        </t>
  </si>
  <si>
    <t>87,29</t>
  </si>
  <si>
    <t xml:space="preserve">LUMINARIA PLAFON REDONDO COM VIDRO FOSCO DIAMETRO *25* CM, PARA 1 LAMPADA, BASE E27, POTENCIA MAXIMA 40/60 W (NAO INCLUI LAMPADA)                                                                                                                                                                                                                                                                                                                                                                         </t>
  </si>
  <si>
    <t xml:space="preserve">LUVA DE CORRER PVC PBA, JE, DN 50 / DE 60 MM, PARA REDE DE AGUA                                                                                                                                                                                                                                                                                                                                                                                                                                           </t>
  </si>
  <si>
    <t xml:space="preserve">LUVA DE CORRER PVC PBA, JE, DN 100 / DE 110 MM, PARA REDE DE AGUA                                                                                                                                                                                                                                                                                                                                                                                                                                         </t>
  </si>
  <si>
    <t>42,21</t>
  </si>
  <si>
    <t xml:space="preserve">LUVA DE CORRER PVC PBA, JE, DN 75 / DE 85 MM, PARA REDE DE AGUA                                                                                                                                                                                                                                                                                                                                                                                                                                           </t>
  </si>
  <si>
    <t>26,52</t>
  </si>
  <si>
    <t xml:space="preserve">LUVA DE CORRER PVC, JE, DN 250 MM, PARA REDE COLETORA DE ESGOTO                                                                                                                                                                                                                                                                                                                                                                                                                                           </t>
  </si>
  <si>
    <t xml:space="preserve">LUVA SIMPLES PVC PBA, JE, DN 100 / DE 110 MM, PARA REDE DE AGUA                                                                                                                                                                                                                                                                                                                                                                                                                                           </t>
  </si>
  <si>
    <t xml:space="preserve">LUVA DE CORRER COM TRAVAS DEFOFO, PVC, JE, DN 150 MM                                                                                                                                                                                                                                                                                                                                                                                                                                                      </t>
  </si>
  <si>
    <t>93,89</t>
  </si>
  <si>
    <t xml:space="preserve">LUVA DE CORRER COM TRAVAS DEFOFO, PVC, JE, DN 250 MM                                                                                                                                                                                                                                                                                                                                                                                                                                                      </t>
  </si>
  <si>
    <t>305,05</t>
  </si>
  <si>
    <t xml:space="preserve">LUVA DE CORRER COM TRAVAS DEFOFO, PVC, JE, DN 100 MM                                                                                                                                                                                                                                                                                                                                                                                                                                                      </t>
  </si>
  <si>
    <t>42,54</t>
  </si>
  <si>
    <t xml:space="preserve">LUVA DE CORRER COM TRAVAS DEFOFO, PVC, JE, DN 300 MM                                                                                                                                                                                                                                                                                                                                                                                                                                                      </t>
  </si>
  <si>
    <t>418,69</t>
  </si>
  <si>
    <t xml:space="preserve">LUVA DE CORRER COM TRAVAS DEFOFO, PVC, JE, DN 200 MM                                                                                                                                                                                                                                                                                                                                                                                                                                                      </t>
  </si>
  <si>
    <t xml:space="preserve">LUVA SIMPLES PVC PBA, JE, DN 50 / DE 60 MM, PARA REDE DE AGUA                                                                                                                                                                                                                                                                                                                                                                                                                                             </t>
  </si>
  <si>
    <t xml:space="preserve">LUVA DE CORRER PARA TUBO ROSCAVEL, PVC, 1/2", PARA AGUA FRIA PREDIAL                                                                                                                                                                                                                                                                                                                                                                                                                                      </t>
  </si>
  <si>
    <t xml:space="preserve">LUVA DE CORRER PARA TUBO SOLDAVEL, PVC, 50 MM, PARA AGUA FRIA PREDIAL                                                                                                                                                                                                                                                                                                                                                                                                                                     </t>
  </si>
  <si>
    <t xml:space="preserve">LUVA DE CORRER, PVC, DN 50 MM, PARA ESGOTO PREDIAL                                                                                                                                                                                                                                                                                                                                                                                                                                                        </t>
  </si>
  <si>
    <t xml:space="preserve">LUVA DE REDUCAO SOLDAVEL, PVC, 60 MM X 50 MM, PARA AGUA FRIA PREDIAL                                                                                                                                                                                                                                                                                                                                                                                                                                      </t>
  </si>
  <si>
    <t xml:space="preserve">LUVA DE CORRER PARA TUBO SOLDAVEL, PVC, 20 MM, PARA AGUA FRIA PREDIAL                                                                                                                                                                                                                                                                                                                                                                                                                                     </t>
  </si>
  <si>
    <t>10,03</t>
  </si>
  <si>
    <t xml:space="preserve">LUVA SOLDAVEL COM BUCHA DE LATAO, PVC, 20 MM X 1/2"                                                                                                                                                                                                                                                                                                                                                                                                                                                       </t>
  </si>
  <si>
    <t xml:space="preserve">LUVA SOLDAVEL COM ROSCA, PVC, 25 MM X 1/2", PARA AGUA FRIA PREDIAL                                                                                                                                                                                                                                                                                                                                                                                                                                        </t>
  </si>
  <si>
    <t xml:space="preserve">LUVA SOLDAVEL COM ROSCA, PVC, 20 MM X 1/2", PARA AGUA FRIA PREDIAL                                                                                                                                                                                                                                                                                                                                                                                                                                        </t>
  </si>
  <si>
    <t xml:space="preserve">LUVA SOLDAVEL COM ROSCA, PVC, 32 MM X 1", PARA AGUA FRIA PREDIAL                                                                                                                                                                                                                                                                                                                                                                                                                                          </t>
  </si>
  <si>
    <t xml:space="preserve">LUVA PVC SOLDAVEL, 20 MM, PARA AGUA FRIA PREDIAL                                                                                                                                                                                                                                                                                                                                                                                                                                                          </t>
  </si>
  <si>
    <t xml:space="preserve">LUVA PVC SOLDAVEL, 40 MM, PARA AGUA FRIA PREDIAL                                                                                                                                                                                                                                                                                                                                                                                                                                                          </t>
  </si>
  <si>
    <t>4,03</t>
  </si>
  <si>
    <t xml:space="preserve">LUVA PVC SOLDAVEL, 50 MM, PARA AGUA FRIA PREDIAL                                                                                                                                                                                                                                                                                                                                                                                                                                                          </t>
  </si>
  <si>
    <t xml:space="preserve">LUVA PVC SOLDAVEL, 60 MM, PARA AGUA FRIA PREDIAL                                                                                                                                                                                                                                                                                                                                                                                                                                                          </t>
  </si>
  <si>
    <t xml:space="preserve">LUVA PVC SOLDAVEL, 75 MM, PARA AGUA FRIA PREDIAL                                                                                                                                                                                                                                                                                                                                                                                                                                                          </t>
  </si>
  <si>
    <t>18,48</t>
  </si>
  <si>
    <t xml:space="preserve">LUVA PVC SOLDAVEL, 85 MM, PARA AGUA FRIA PREDIAL                                                                                                                                                                                                                                                                                                                                                                                                                                                          </t>
  </si>
  <si>
    <t>41,50</t>
  </si>
  <si>
    <t xml:space="preserve">LUVA PVC SOLDAVEL, 110 MM, PARA AGUA FRIA PREDIAL                                                                                                                                                                                                                                                                                                                                                                                                                                                         </t>
  </si>
  <si>
    <t>70,47</t>
  </si>
  <si>
    <t xml:space="preserve">LUVA DE REDUCAO SOLDAVEL, PVC, 25 MM X 20 MM, PARA AGUA FRIA PREDIAL                                                                                                                                                                                                                                                                                                                                                                                                                                      </t>
  </si>
  <si>
    <t xml:space="preserve">LUVA DE REDUCAO SOLDAVEL, PVC, 32 MM X 25 MM, PARA AGUA FRIA PREDIAL                                                                                                                                                                                                                                                                                                                                                                                                                                      </t>
  </si>
  <si>
    <t xml:space="preserve">LUVA SOLDAVEL COM BUCHA DE LATAO, PVC, 25 MM X 3/4"                                                                                                                                                                                                                                                                                                                                                                                                                                                       </t>
  </si>
  <si>
    <t xml:space="preserve">LUVA SOLDAVEL COM ROSCA, PVC, 50 MM X 1 1/2", PARA AGUA FRIA PREDIAL                                                                                                                                                                                                                                                                                                                                                                                                                                      </t>
  </si>
  <si>
    <t>17,29</t>
  </si>
  <si>
    <t xml:space="preserve">LUVA DE REDUCAO SOLDAVEL, PVC, 40 MM X 32 MM, PARA AGUA FRIA PREDIAL                                                                                                                                                                                                                                                                                                                                                                                                                                      </t>
  </si>
  <si>
    <t xml:space="preserve">LUVA DE CORRER PARA TUBO SOLDAVEL, PVC, 25 MM, PARA AGUA FRIA PREDIAL                                                                                                                                                                                                                                                                                                                                                                                                                                     </t>
  </si>
  <si>
    <t xml:space="preserve">LUVA SOLDAVEL COM BUCHA DE LATAO, PVC, 25 MM X 1/2"                                                                                                                                                                                                                                                                                                                                                                                                                                                       </t>
  </si>
  <si>
    <t xml:space="preserve">LUVA SIMPLES, PVC, SOLDAVEL, DN 50 MM, SERIE NORMAL, PARA ESGOTO PREDIAL                                                                                                                                                                                                                                                                                                                                                                                                                                  </t>
  </si>
  <si>
    <t xml:space="preserve">LUVA PVC, ROSCAVEL, 1", AGUA FRIA PREDIAL                                                                                                                                                                                                                                                                                                                                                                                                                                                                 </t>
  </si>
  <si>
    <t xml:space="preserve">LUVA PVC, ROSCAVEL, 1 1/2", AGUA FRIA PREDIAL                                                                                                                                                                                                                                                                                                                                                                                                                                                             </t>
  </si>
  <si>
    <t xml:space="preserve">LUVA PVC, ROSCAVEL, 1/2", AGUA FRIA PREDIAL                                                                                                                                                                                                                                                                                                                                                                                                                                                               </t>
  </si>
  <si>
    <t xml:space="preserve">LUVA PVC, ROSCAVEL, 3/4", AGUA FRIA PREDIAL                                                                                                                                                                                                                                                                                                                                                                                                                                                               </t>
  </si>
  <si>
    <t xml:space="preserve">LUVA DE CORRER PARA TUBO ROSCAVEL, PVC, 3/4", PARA AGUA FRIA PREDIAL                                                                                                                                                                                                                                                                                                                                                                                                                                      </t>
  </si>
  <si>
    <t xml:space="preserve">LUVA DE REDUCAO ROSCAVEL, PVC, 3/4" X 1/2", PARA AGUA FRIA PREDIAL                                                                                                                                                                                                                                                                                                                                                                                                                                        </t>
  </si>
  <si>
    <t xml:space="preserve">LUVA DE CORRER, PVC, DN 100 MM, PARA ESGOTO PREDIAL                                                                                                                                                                                                                                                                                                                                                                                                                                                       </t>
  </si>
  <si>
    <t xml:space="preserve">LUVA DE CORRER, PVC, DN 75 MM, PARA ESGOTO PREDIAL                                                                                                                                                                                                                                                                                                                                                                                                                                                        </t>
  </si>
  <si>
    <t xml:space="preserve">LUVA SIMPLES, PVC, SOLDAVEL, DN 40 MM, SERIE NORMAL, PARA ESGOTO PREDIAL                                                                                                                                                                                                                                                                                                                                                                                                                                  </t>
  </si>
  <si>
    <t xml:space="preserve">LUVA SIMPLES, PVC, SOLDAVEL, DN 75 MM, SERIE NORMAL, PARA ESGOTO PREDIAL                                                                                                                                                                                                                                                                                                                                                                                                                                  </t>
  </si>
  <si>
    <t xml:space="preserve">LUVA SIMPLES, PVC, SOLDAVEL, DN 100 MM, SERIE NORMAL, PARA ESGOTO PREDIAL                                                                                                                                                                                                                                                                                                                                                                                                                                 </t>
  </si>
  <si>
    <t xml:space="preserve">LUVA DE CORRER PARA TUBO ROSCAVEL, PVC, 1 1/2", PARA AGUA FRIA PREDIAL                                                                                                                                                                                                                                                                                                                                                                                                                                    </t>
  </si>
  <si>
    <t>44,12</t>
  </si>
  <si>
    <t xml:space="preserve">LUVA PVC SOLDAVEL, 32 MM, PARA AGUA FRIA PREDIAL                                                                                                                                                                                                                                                                                                                                                                                                                                                          </t>
  </si>
  <si>
    <t xml:space="preserve">LUVA PVC SOLDAVEL, 25 MM, PARA AGUA FRIA PREDIAL                                                                                                                                                                                                                                                                                                                                                                                                                                                          </t>
  </si>
  <si>
    <t xml:space="preserve">LUVA SOLDAVEL COM ROSCA, PVC, 40 MM X 1 1/4", PARA AGUA FRIA PREDIAL                                                                                                                                                                                                                                                                                                                                                                                                                                      </t>
  </si>
  <si>
    <t xml:space="preserve">LUVA SOLDAVEL COM ROSCA, PVC, 25 MM X 3/4", PARA AGUA FRIA PREDIAL                                                                                                                                                                                                                                                                                                                                                                                                                                        </t>
  </si>
  <si>
    <t xml:space="preserve">LUVA DE REDUCAO ROSCAVEL, PVC, 1" X 3/4", PARA AGUA FRIA PREDIAL                                                                                                                                                                                                                                                                                                                                                                                                                                          </t>
  </si>
  <si>
    <t xml:space="preserve">LUVA DE FERRO GALVANIZADO, COM ROSCA BSP, DE 1/2"                                                                                                                                                                                                                                                                                                                                                                                                                                                         </t>
  </si>
  <si>
    <t>6,53</t>
  </si>
  <si>
    <t xml:space="preserve">LUVA DE FERRO GALVANIZADO, COM ROSCA BSP, DE 3/4"                                                                                                                                                                                                                                                                                                                                                                                                                                                         </t>
  </si>
  <si>
    <t xml:space="preserve">LUVA DE FERRO GALVANIZADO, COM ROSCA BSP, DE 1"                                                                                                                                                                                                                                                                                                                                                                                                                                                           </t>
  </si>
  <si>
    <t xml:space="preserve">LUVA DE FERRO GALVANIZADO, COM ROSCA BSP, DE 1 1/4"                                                                                                                                                                                                                                                                                                                                                                                                                                                       </t>
  </si>
  <si>
    <t xml:space="preserve">LUVA DE FERRO GALVANIZADO, COM ROSCA BSP, DE 2"                                                                                                                                                                                                                                                                                                                                                                                                                                                           </t>
  </si>
  <si>
    <t>37,84</t>
  </si>
  <si>
    <t xml:space="preserve">LUVA DE FERRO GALVANIZADO, COM ROSCA BSP, DE 2 1/2"                                                                                                                                                                                                                                                                                                                                                                                                                                                       </t>
  </si>
  <si>
    <t>69,03</t>
  </si>
  <si>
    <t xml:space="preserve">LUVA DE FERRO GALVANIZADO, COM ROSCA BSP, DE 3"                                                                                                                                                                                                                                                                                                                                                                                                                                                           </t>
  </si>
  <si>
    <t>104,14</t>
  </si>
  <si>
    <t xml:space="preserve">LUVA DE FERRO GALVANIZADO, COM ROSCA BSP, DE 4"                                                                                                                                                                                                                                                                                                                                                                                                                                                           </t>
  </si>
  <si>
    <t>164,23</t>
  </si>
  <si>
    <t xml:space="preserve">LUVA DE FERRO GALVANIZADO, COM ROSCA BSP, DE 5"                                                                                                                                                                                                                                                                                                                                                                                                                                                           </t>
  </si>
  <si>
    <t>299,19</t>
  </si>
  <si>
    <t xml:space="preserve">LUVA DE FERRO GALVANIZADO, COM ROSCA BSP, DE 6"                                                                                                                                                                                                                                                                                                                                                                                                                                                           </t>
  </si>
  <si>
    <t>493,48</t>
  </si>
  <si>
    <t xml:space="preserve">LUVA DE REDUCAO DE FERRO GALVANIZADO, COM ROSCA BSP, DE 1" X 3/4"                                                                                                                                                                                                                                                                                                                                                                                                                                         </t>
  </si>
  <si>
    <t>14,55</t>
  </si>
  <si>
    <t xml:space="preserve">LUVA DE REDUCAO DE FERRO GALVANIZADO, COM ROSCA BSP, DE 1 1/4" X 3/4"                                                                                                                                                                                                                                                                                                                                                                                                                                     </t>
  </si>
  <si>
    <t>21,65</t>
  </si>
  <si>
    <t xml:space="preserve">LUVA DE REDUCAO DE FERRO GALVANIZADO, COM ROSCA BSP, DE 1 1/4" X 1"                                                                                                                                                                                                                                                                                                                                                                                                                                       </t>
  </si>
  <si>
    <t>21,67</t>
  </si>
  <si>
    <t xml:space="preserve">LUVA DE REDUCAO DE FERRO GALVANIZADO, COM ROSCA BSP, DE 1 1/2" X 1/2"                                                                                                                                                                                                                                                                                                                                                                                                                                     </t>
  </si>
  <si>
    <t>24,14</t>
  </si>
  <si>
    <t xml:space="preserve">LUVA DE REDUCAO DE FERRO GALVANIZADO, COM ROSCA BSP, DE 1 1/2" X 3/4"                                                                                                                                                                                                                                                                                                                                                                                                                                     </t>
  </si>
  <si>
    <t xml:space="preserve">LUVA DE REDUCAO DE FERRO GALVANIZADO, COM ROSCA BSP, DE 1 1/2" X 1"                                                                                                                                                                                                                                                                                                                                                                                                                                       </t>
  </si>
  <si>
    <t xml:space="preserve">LUVA DE REDUCAO DE FERRO GALVANIZADO, COM ROSCA BSP, DE 2" X 1"                                                                                                                                                                                                                                                                                                                                                                                                                                           </t>
  </si>
  <si>
    <t xml:space="preserve">LUVA DE REDUCAO DE FERRO GALVANIZADO, COM ROSCA BSP, DE 2" X 1 1/2"                                                                                                                                                                                                                                                                                                                                                                                                                                       </t>
  </si>
  <si>
    <t xml:space="preserve">LUVA DE REDUCAO DE FERRO GALVANIZADO, COM ROSCA BSP, DE 2 1/2" X 1 1/2"                                                                                                                                                                                                                                                                                                                                                                                                                                   </t>
  </si>
  <si>
    <t>73,71</t>
  </si>
  <si>
    <t xml:space="preserve">LUVA DE REDUCAO DE FERRO GALVANIZADO, COM ROSCA BSP, DE 2 1/2" X 2"                                                                                                                                                                                                                                                                                                                                                                                                                                       </t>
  </si>
  <si>
    <t xml:space="preserve">LUVA DE REDUCAO DE FERRO GALVANIZADO, COM ROSCA BSP, DE 3" X 1 1/2"                                                                                                                                                                                                                                                                                                                                                                                                                                       </t>
  </si>
  <si>
    <t xml:space="preserve">LUVA DE REDUCAO DE FERRO GALVANIZADO, COM ROSCA BSP, DE 3" X 2"                                                                                                                                                                                                                                                                                                                                                                                                                                           </t>
  </si>
  <si>
    <t xml:space="preserve">LUVA DE REDUCAO DE FERRO GALVANIZADO, COM ROSCA BSP, DE 3" X 2 1/2"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</si>
  <si>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</si>
  <si>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</si>
  <si>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</si>
  <si>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DE FERRO GALVANIZADO, COM ROSCA BSP, DE 2" X 1 1/4"                                                                                                                                                                                                                                                                                                                                                                                                                                       </t>
  </si>
  <si>
    <t xml:space="preserve">LUVA DE REDUCAO DE FERRO GALVANIZADO, COM ROSCA BSP, DE 1 1/2" X 1 1/4"                                                                                                                                                                                                                                                                                                                                                                                                                                   </t>
  </si>
  <si>
    <t xml:space="preserve">LUVA DE REDUCAO DE FERRO GALVANIZADO, COM ROSCA BSP, DE 1 1/4" X 1/2"                                                                                                                                                                                                                                                                                                                                                                                                                                     </t>
  </si>
  <si>
    <t xml:space="preserve">LUVA DE REDUCAO DE FERRO GALVANIZADO, COM ROSCA BSP, DE 1" X 1/2"                                                                                                                                                                                                                                                                                                                                                                                                                                         </t>
  </si>
  <si>
    <t xml:space="preserve">LUVA DE FERRO GALVANIZADO, COM ROSCA BSP, DE 1 1/2"                                                                                                                                                                                                                                                                                                                                                                                                                                                       </t>
  </si>
  <si>
    <t xml:space="preserve">TABUA APARELHADA *2,5 X 25* CM, EM MACARANDUBA/MASSARANDUBA, ANGELIM OU EQUIVALENTE DA REGIAO                                                                                                                                                                                                                                                                                                                                                                                                             </t>
  </si>
  <si>
    <t xml:space="preserve">TABUA APARELHADA *2,5 X 30* CM, EM MACARANDUBA/MASSARANDUBA, ANGELIM OU EQUIVALENTE DA REGIAO                                                                                                                                                                                                                                                                                                                                                                                                             </t>
  </si>
  <si>
    <t xml:space="preserve">TABUA APARELHADA *2,5 X 15* CM, EM MACARANDUBA/MASSARANDUBA, ANGELIM OU EQUIVALENTE DA REGIAO                                                                                                                                                                                                                                                                                                                                                                                                             </t>
  </si>
  <si>
    <t>176,29</t>
  </si>
  <si>
    <t xml:space="preserve">MADEIRA SERRADA EM PINUS, MISTA OU EQUIVALENTE DA REGIAO - BRUTA                                                                                                                                                                                                                                                                                                                                                                                                                                          </t>
  </si>
  <si>
    <t>1.809,44</t>
  </si>
  <si>
    <t xml:space="preserve">GEOTEXTIL NAO TECIDO AGULHADO DE FILAMENTOS CONTINUOS 100% POLIESTER, RESITENCIA A TRACAO = 10 KN/M                                                                                                                                                                                                                                                                                                                                                                                                       </t>
  </si>
  <si>
    <t xml:space="preserve">GEOTEXTIL NAO TECIDO AGULHADO DE FILAMENTOS CONTINUOS 100% POLIESTER, RESITENCIA A TRACAO = 21 KN/M                                                                                                                                                                                                                                                                                                                                                                                                       </t>
  </si>
  <si>
    <t xml:space="preserve">GEOTEXTIL NAO TECIDO AGULHADO DE FILAMENTOS CONTINUOS 100% POLIESTER, RESITENCIA A TRACAO = 09 KN/M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</si>
  <si>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</si>
  <si>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</si>
  <si>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TIPO GLASS 3 MM, TIPO II, CLASSE C, ACABAMENTO PP (NBR 9952)                                                                                                                                                                                                                                                                                                                                                                                                                 </t>
  </si>
  <si>
    <t>34,50</t>
  </si>
  <si>
    <t xml:space="preserve">MANTA ASFALTICA ELASTOMERICA EM POLIESTER 5 MM, TIPO III, CLASSE B, ACABAMENTO PP (NBR 9952)                                                                                                                                                                                                                                                                                                                                                                                                              </t>
  </si>
  <si>
    <t>87,35</t>
  </si>
  <si>
    <t xml:space="preserve">GEOTEXTIL NAO TECIDO AGULHADO DE FILAMENTOS CONTINUOS 100% POLIESTER, RESITENCIA A TRACAO = 31 KN/M                                                                                                                                                                                                                                                                                                                                                                                                       </t>
  </si>
  <si>
    <t>20,78</t>
  </si>
  <si>
    <t xml:space="preserve">GEOTEXTIL NAO TECIDO AGULHADO DE FILAMENTOS CONTINUOS 100% POLIESTER, RESITENCIA A TRACAO = 16 KN/M                                                                                                                                                                                                                                                                                                                                                                                                       </t>
  </si>
  <si>
    <t xml:space="preserve">GEOTEXTIL NAO TECIDO AGULHADO DE FILAMENTOS CONTINUOS 100% POLIESTER, RESITENCIA A TRACAO = 26 KN/M                                                                                                                                                                                                                                                                                                                                                                                                       </t>
  </si>
  <si>
    <t>17,34</t>
  </si>
  <si>
    <t xml:space="preserve">GEOTEXTIL NAO TECIDO AGULHADO DE FILAMENTOS CONTINUOS 100% POLIESTER, RESITENCIA A TRACAO = 14 KN/M                                                                                                                                                                                                                                                                                                                                                                                                       </t>
  </si>
  <si>
    <t xml:space="preserve">VEU DE POLIESTER PARA IMPERMEABILIZACAO                                                                                                                                                                                                                                                                                                                                                                                                                                                                   </t>
  </si>
  <si>
    <t xml:space="preserve">VEU DE VIDRO/VEU DE SUPERFICIE 30 A 35 G/M2                                                                                                                                                                                                                                                                                                                                                                                                                                                               </t>
  </si>
  <si>
    <t>30,11</t>
  </si>
  <si>
    <t xml:space="preserve">MASSA EPOXI BICOMPONENTE (MASSA + CATALISADOR)                                                                                                                                                                                                                                                                                                                                                                                                                                                            </t>
  </si>
  <si>
    <t xml:space="preserve">MECANICO DE EQUIPAMENTOS PESADOS (HORISTA)                                                                                                                                                                                                                                                                                                                                                                                                                                                                </t>
  </si>
  <si>
    <t>26,77</t>
  </si>
  <si>
    <t xml:space="preserve">MEIO-FIO OU GUIA DE CONCRETO, PRE-MOLDADO, COMP 1 M, *30 X 12/15* CM (H X L1/L2)                                                                                                                                                                                                                                                                                                                                                                                                                          </t>
  </si>
  <si>
    <t>49,42</t>
  </si>
  <si>
    <t xml:space="preserve">MEIO-FIO OU GUIA DE CONCRETO, PRE-MOLDADO, COMP 80 CM, *45 X 12/18* CM (H X L1/L2)                                                                                                                                                                                                                                                                                                                                                                                                                        </t>
  </si>
  <si>
    <t>61,54</t>
  </si>
  <si>
    <t xml:space="preserve">MEIO-FIO OU GUIA DE CONCRETO, PRE-MOLDADO, COMP 1 M, *30 X 15* CM (H X L)                                                                                                                                                                                                                                                                                                                                                                                                                                 </t>
  </si>
  <si>
    <t xml:space="preserve">MESTRE DE OBRAS (HORISTA)                                                                                                                                                                                                                                                                                                                                                                                                                                                                                 </t>
  </si>
  <si>
    <t xml:space="preserve">ENCARREGADO GERAL DE OBRAS (HORISTA)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</si>
  <si>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</si>
  <si>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</si>
  <si>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MOTONIVELADORA POTENCIA BASICA LIQUIDA (PRIMEIRA MARCHA) 125 HP, PESO BRUTO 13843 KG, LARGURA DA LAMINA DE 3,7 M                                                                                                                                                                                                                                                                                                                                                                                          </t>
  </si>
  <si>
    <t>1.130.000,00</t>
  </si>
  <si>
    <t xml:space="preserve">MOTORISTA DE CAMINHAO (HORISTA)                                                                                                                                                                                                                                                                                                                                                                                                                                                                           </t>
  </si>
  <si>
    <t xml:space="preserve">MOTORISTA DE CAMINHAO-CARRETA (HORISTA)                                                                                                                                                                                                                                                                                                                                                                                                                                                                   </t>
  </si>
  <si>
    <t xml:space="preserve">MOTORISTA DE CARRO DE PASSEIO (HORISTA)                                                                                                                                                                                                                                                                                                                                                                                                                                                                   </t>
  </si>
  <si>
    <t>19,05</t>
  </si>
  <si>
    <t xml:space="preserve">MOTORISTA OPERADOR DE CAMINHAO COM MUNCK (HORISTA)                                                                                                                                                                                                                                                                                                                                                                                                                                                        </t>
  </si>
  <si>
    <t xml:space="preserve">MOURAO DE CONCRETO RETO, SECAO QUADRADA, *10 X 10* CM, H= 3,00 M                                                                                                                                                                                                                                                                                                                                                                                                                                          </t>
  </si>
  <si>
    <t>116,09</t>
  </si>
  <si>
    <t xml:space="preserve">MOURAO DE CONCRETO RETO, SECAO QUADARA *10 X 10* CM, H= *2,30* M                                                                                                                                                                                                                                                                                                                                                                                                                                          </t>
  </si>
  <si>
    <t>95,10</t>
  </si>
  <si>
    <t xml:space="preserve">ESCORA PRE-MOLDADA EM CONCRETO, *10 X 10* CM, H = 2,30M                                                                                                                                                                                                                                                                                                                                                                                                                                                   </t>
  </si>
  <si>
    <t xml:space="preserve">MOURAO CONCRETO CURVO, SECAO "T", H = 2,80 M + CURVA COM 0,45 M, COM FUROS PARA FIOS                                                                                                                                                                                                                                                                                                                                                                                                                      </t>
  </si>
  <si>
    <t>113,29</t>
  </si>
  <si>
    <t xml:space="preserve">MADEIRA ROLICA TRATADA, D = 12 A 15 CM, H = 3,00 M, EM EUCALIPTO OU EQUIVALENTE DA REGIAO                                                                                                                                                                                                                                                                                                                                                                                                                 </t>
  </si>
  <si>
    <t>22,07</t>
  </si>
  <si>
    <t xml:space="preserve">MADEIRA ROLICA TRATADA, D = 16 A 20 CM, H = 6,00 M, EM EUCALIPTO OU EQUIVALENTE DA REGIAO                                                                                                                                                                                                                                                                                                                                                                                                                 </t>
  </si>
  <si>
    <t>44,57</t>
  </si>
  <si>
    <t xml:space="preserve">NIPLE DE FERRO GALVANIZADO, COM ROSCA BSP, DE 1/2"                                                                                                                                                                                                                                                                                                                                                                                                                                                        </t>
  </si>
  <si>
    <t xml:space="preserve">NIPLE DE FERRO GALVANIZADO, COM ROSCA BSP, DE 3/4"                                                                                                                                                                                                                                                                                                                                                                                                                                                        </t>
  </si>
  <si>
    <t xml:space="preserve">NIPLE DE FERRO GALVANIZADO, COM ROSCA BSP, DE 1"                                                                                                                                                                                                                                                                                                                                                                                                                                                          </t>
  </si>
  <si>
    <t xml:space="preserve">NIPLE DE FERRO GALVANIZADO, COM ROSCA BSP, DE 1 1/4"                                                                                                                                                                                                                                                                                                                                                                                                                                                      </t>
  </si>
  <si>
    <t xml:space="preserve">NIPLE DE FERRO GALVANIZADO, COM ROSCA BSP, DE 2"                                                                                                                                                                                                                                                                                                                                                                                                                                                          </t>
  </si>
  <si>
    <t xml:space="preserve">NIPLE DE FERRO GALVANIZADO, COM ROSCA BSP, DE 3"                                                                                                                                                                                                                                                                                                                                                                                                                                                          </t>
  </si>
  <si>
    <t>94,29</t>
  </si>
  <si>
    <t xml:space="preserve">NIPLE DE FERRO GALVANIZADO, COM ROSCA BSP, DE 4"                                                                                                                                                                                                                                                                                                                                                                                                                                                          </t>
  </si>
  <si>
    <t>151,80</t>
  </si>
  <si>
    <t xml:space="preserve">NIPLE DE FERRO GALVANIZADO, COM ROSCA BSP, DE 5"                                                                                                                                                                                                                                                                                                                                                                                                                                                          </t>
  </si>
  <si>
    <t>335,09</t>
  </si>
  <si>
    <t xml:space="preserve">NIPLE DE FERRO GALVANIZADO, COM ROSCA BSP, DE 6"                                                                                                                                                                                                                                                                                                                                                                                                                                                          </t>
  </si>
  <si>
    <t>556,76</t>
  </si>
  <si>
    <t xml:space="preserve">NIPLE DE REDUCAO DE FERRO GALVANIZADO, COM ROSCA BSP, DE 1/2" X 1/4"                                                                                                                                                                                                                                                                                                                                                                                                                                      </t>
  </si>
  <si>
    <t xml:space="preserve">NIPLE DE REDUCAO DE FERRO GALVANIZADO, COM ROSCA BSP, DE 3/4" X 1/2"                                                                                                                                                                                                                                                                                                                                                                                                                                      </t>
  </si>
  <si>
    <t xml:space="preserve">NIPLE DE REDUCAO DE FERRO GALVANIZADO, COM ROSCA BSP, DE 1" X 1/2"                                                                                                                                                                                                                                                                                                                                                                                                                                        </t>
  </si>
  <si>
    <t xml:space="preserve">NIPLE DE REDUCAO DE FERRO GALVANIZADO, COM ROSCA BSP, DE 1" X 3/4"                                                                                                                                                                                                                                                                                                                                                                                                                                        </t>
  </si>
  <si>
    <t xml:space="preserve">NIPLE DE REDUCAO DE FERRO GALVANIZADO, COM ROSCA BSP, DE 1 1/4" X 3/4"                                                                                                                                                                                                                                                                                                                                                                                                                                    </t>
  </si>
  <si>
    <t>25,13</t>
  </si>
  <si>
    <t xml:space="preserve">NIPLE DE REDUCAO DE FERRO GALVANIZADO, COM ROSCA BSP, DE 1 1/2" X 3/4"                                                                                                                                                                                                                                                                                                                                                                                                                                    </t>
  </si>
  <si>
    <t xml:space="preserve">NIPLE DE REDUCAO DE FERRO GALVANIZADO, COM ROSCA BSP, DE 1 1/2" X 1"                                                                                                                                                                                                                                                                                                                                                                                                                                      </t>
  </si>
  <si>
    <t xml:space="preserve">NIPLE DE REDUCAO DE FERRO GALVANIZADO, COM ROSCA BSP, DE 2" X 1 1/4"                                                                                                                                                                                                                                                                                                                                                                                                                                      </t>
  </si>
  <si>
    <t xml:space="preserve">NIPLE DE REDUCAO DE FERRO GALVANIZADO, COM ROSCA BSP, DE 2" X 1 1/2"                                                                                                                                                                                                                                                                                                                                                                                                                                      </t>
  </si>
  <si>
    <t xml:space="preserve">NIPLE DE REDUCAO DE FERRO GALVANIZADO, COM ROSCA BSP, DE 2 1/2" X 2"                                                                                                                                                                                                                                                                                                                                                                                                                                      </t>
  </si>
  <si>
    <t xml:space="preserve">NIPLE DE REDUCAO DE FERRO GALVANIZADO, COM ROSCA BSP, DE 3" X 2 1/2"                                                                                                                                                                                                                                                                                                                                                                                                                                      </t>
  </si>
  <si>
    <t>146,63</t>
  </si>
  <si>
    <t xml:space="preserve">NIPLE DE REDUCAO DE FERRO GALVANIZADO, COM ROSCA BSP, DE 3" X 2"                                                                                                                                                                                                                                                                                                                                                                                                                                          </t>
  </si>
  <si>
    <t>129,49</t>
  </si>
  <si>
    <t xml:space="preserve">NIPLE DE REDUCAO DE FERRO GALVANIZADO, COM ROSCA BSP, DE 2" X 1"                                                                                                                                                                                                                                                                                                                                                                                                                                          </t>
  </si>
  <si>
    <t xml:space="preserve">NIPLE DE REDUCAO DE FERRO GALVANIZADO, COM ROSCA BSP, DE 1 1/2" X 1 1/4"                                                                                                                                                                                                                                                                                                                                                                                                                                  </t>
  </si>
  <si>
    <t xml:space="preserve">NIPLE DE REDUCAO DE FERRO GALVANIZADO, COM ROSCA BSP, DE 1 1/4" X 1"                                                                                                                                                                                                                                                                                                                                                                                                                                      </t>
  </si>
  <si>
    <t xml:space="preserve">NIPLE DE REDUCAO DE FERRO GALVANIZADO, COM ROSCA BSP, DE 1 1/4" X 1/2"                                                                                                                                                                                                                                                                                                                                                                                                                                    </t>
  </si>
  <si>
    <t xml:space="preserve">NIPLE DE FERRO GALVANIZADO, COM ROSCA BSP, DE 2 1/2"                                                                                                                                                                                                                                                                                                                                                                                                                                                      </t>
  </si>
  <si>
    <t xml:space="preserve">NIPLE DE FERRO GALVANIZADO, COM ROSCA BSP, DE 1 1/2"                                                                                                                                                                                                                                                                                                                                                                                                                                                      </t>
  </si>
  <si>
    <t xml:space="preserve">OLEO DIESEL COMBUSTIVEL COMUM METROPOLITANO S-10 OU S-500                                                                                                                                                                                                                                                                                                                                                                                                                                                 </t>
  </si>
  <si>
    <t xml:space="preserve">GASOLINA COMUM                                                                                                                                                                                                                                                                                                                                                                                                                                                                                            </t>
  </si>
  <si>
    <t xml:space="preserve">ETANOL                                                                                                                                                                                                                                                                                                                                                                                                                                                                                                    </t>
  </si>
  <si>
    <t xml:space="preserve">GAS DE COZINHA - GLP                                                                                                                                                                                                                                                                                                                                                                                                                                                                                      </t>
  </si>
  <si>
    <t>7,71</t>
  </si>
  <si>
    <t xml:space="preserve">OLEO LUBRIFICANTE MINERAL MONOVISCOSO, SAE 40, PARA MOTORES DE EQUIPAMENTOS PESADOS (CAMINHOES, TRATORES, RETROS E ETC)                                                                                                                                                                                                                                                                                                                                                                                   </t>
  </si>
  <si>
    <t xml:space="preserve">GRAXA LUBRIFICANTE A BASE DE LITIO, DE MULTIPLAS APLICACOES E CONTENDO ADITIVOS DE EXTREMA PRESSAO (GRAU DE VISCOSIDADE NLGI 2)                                                                                                                                                                                                                                                                                                                                                                           </t>
  </si>
  <si>
    <t>42,90</t>
  </si>
  <si>
    <t xml:space="preserve">OPERADOR DE MAQUINAS E TRATORES DIVERSOS - TERRAPLANAGEM (HORISTA)                                                                                                                                                                                                                                                                                                                                                                                                                                        </t>
  </si>
  <si>
    <t xml:space="preserve">OPERADOR DE USINA DE ASFALTO, DE SOLOS OU DE CONCRETO (HORISTA)                                                                                                                                                                                                                                                                                                                                                                                                                                           </t>
  </si>
  <si>
    <t xml:space="preserve">OPERADOR DE ESCAVADEIRA (HORISTA)                                                                                                                                                                                                                                                                                                                                                                                                                                                                         </t>
  </si>
  <si>
    <t>27,45</t>
  </si>
  <si>
    <t xml:space="preserve">CAVOUQUEIRO OU OPERADOR DE PERFURATRIZ / ROMPEDOR (HORISTA)                                                                                                                                                                                                                                                                                                                                                                                                                                               </t>
  </si>
  <si>
    <t xml:space="preserve">OPERADOR DE ROLO COMPACTADOR (HORISTA)                                                                                                                                                                                                                                                                                                                                                                                                                                                                    </t>
  </si>
  <si>
    <t xml:space="preserve">OPERADOR DE MOTONIVELADORA (HORISTA)                                                                                                                                                                                                                                                                                                                                                                                                                                                                      </t>
  </si>
  <si>
    <t xml:space="preserve">OPERADOR DE MOTO SCRAPER (HORISTA)                                                                                                                                                                                                                                                                                                                                                                                                                                                                        </t>
  </si>
  <si>
    <t xml:space="preserve">MOTORISTA DE CAMINHAO BETONEIRA (HORISTA)                                                                                                                                                                                                                                                                                                                                                                                                                                                                 </t>
  </si>
  <si>
    <t xml:space="preserve">MACARIQUEIRO (HORISTA)                                                                                                                                                                                                                                                                                                                                                                                                                                                                                    </t>
  </si>
  <si>
    <t xml:space="preserve">OPERADOR DE PA CARREGADEIRA (HORISTA)                                                                                                                                                                                                                                                                                                                                                                                                                                                                     </t>
  </si>
  <si>
    <t xml:space="preserve">OPERADOR DE COMPRESSOR DE AR OU COMPRESSORISTA (HORISTA)                                                                                                                                                                                                                                                                                                                                                                                                                                                  </t>
  </si>
  <si>
    <t xml:space="preserve">OPERADOR DE JATO ABRASIVO OU JATISTA (HORISTA)                                                                                                                                                                                                                                                                                                                                                                                                                                                            </t>
  </si>
  <si>
    <t xml:space="preserve">OPERADOR DE BATE-ESTACAS (HORISTA)                                                                                                                                                                                                                                                                                                                                                                                                                                                                        </t>
  </si>
  <si>
    <t xml:space="preserve">OPERADOR DE GUINCHO OU GUINCHEIRO (HORISTA)                                                                                                                                                                                                                                                                                                                                                                                                                                                               </t>
  </si>
  <si>
    <t xml:space="preserve">OPERADOR DE GUINDASTE (HORISTA)                                                                                                                                                                                                                                                                                                                                                                                                                                                                           </t>
  </si>
  <si>
    <t xml:space="preserve">OPERADOR DE MARTELETE OU MARTELETEIRO (HORISTA)                                                                                                                                                                                                                                                                                                                                                                                                                                                           </t>
  </si>
  <si>
    <t xml:space="preserve">PA CARREGADEIRA SOBRE RODAS, POTENCIA LIQUIDA 128 HP, CAPACIDADE DA CACAMBA DE 1,7 A 2,8 M3, PESO OPERACIONAL MAXIMO DE 11632 KG                                                                                                                                                                                                                                                                                                                                                                          </t>
  </si>
  <si>
    <t>745.000,00</t>
  </si>
  <si>
    <t xml:space="preserve">PA CARREGADEIRA SOBRE RODAS, POTENCIA LIQUIDA 197 HP, CAPACIDADE DA CACAMBA DE 2,5 A 3,5 M3, PESO OPERACIONAL MAXIMO DE 18338 KG                                                                                                                                                                                                                                                                                                                                                                          </t>
  </si>
  <si>
    <t>1.033.066,61</t>
  </si>
  <si>
    <t xml:space="preserve">PARA-RAIOS DE DISTRIBUICAO, TENSAO NOMINAL 30 KV, CORRENTE NOMINAL DE DESCARGA 10 KA                                                                                                                                                                                                                                                                                                                                                                                                                      </t>
  </si>
  <si>
    <t>360,16</t>
  </si>
  <si>
    <t xml:space="preserve">PARA-RAIOS TIPO FRANKLIN 350 MM, EM LATAO CROMADO, DUAS DESCIDAS, PARA PROTECAO DE EDIFICACOES CONTRA DESCARGAS ATMOSFERICAS                                                                                                                                                                                                                                                                                                                                                                              </t>
  </si>
  <si>
    <t>131,76</t>
  </si>
  <si>
    <t xml:space="preserve">PARA-RAIOS DE DISTRIBUICAO, TENSAO NOMINAL 15 KV, CORRENTE NOMINAL DE DESCARGA 5 KA                                                                                                                                                                                                                                                                                                                                                                                                                       </t>
  </si>
  <si>
    <t>198,37</t>
  </si>
  <si>
    <t xml:space="preserve">PARAFUSO ZINCADO ROSCA SOBERBA, CABECA SEXTAVADA, 5/16" X 110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</si>
  <si>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</si>
  <si>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</si>
  <si>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ROSCA SOBERBA, CABECA SEXTAVADA, 5/16" X 250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</si>
  <si>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</si>
  <si>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</si>
  <si>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</si>
  <si>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PLACA DE VENTILACAO PARA TELHA DE FIBROCIMENTO, CANALETE 90 OU KALHETAO                                                                                                                                                                                                                                                                                                                                                                                                                                   </t>
  </si>
  <si>
    <t xml:space="preserve">PARAFUSO ZINCADO ROSCA SOBERBA, CABECA SEXTAVADA, 5/16" X 230 MM, PARA FIXACAO DE TELHA EM MADEIRA                                                                                                                                                                                                                                                                                                                                                                                                        </t>
  </si>
  <si>
    <t xml:space="preserve">PLACA DE VENTILACAO PARA TELHA DE FIBROCIMENTO CANALETE 49 KALHETA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</si>
  <si>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</si>
  <si>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</si>
  <si>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</si>
  <si>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</si>
  <si>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</si>
  <si>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GANCHO CHATO EM ACO GALVANIZADO, L = 110 MM, RECOBRIMENTO = 100MM, SECAO 1/8 X 1/2" (3 MM X 12 MM), PARA FIXAR TELHA DE FIBROCIMENTO ONDULADA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</si>
  <si>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</si>
  <si>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</si>
  <si>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PARAFUSO ZINCADO 5/16" X 85 MM PARA FIXACAO DE TELHA DE FIBROCIMENTO CANALETE 90, INCLUI BUCHA NYLON S-10                                                                                                                                                                                                                                                                                                                                                                                                 </t>
  </si>
  <si>
    <t xml:space="preserve">AFASTADOR PARA TELHA DE FIBROCIMENTO CANALETE 90 OU KALHETAO                                                                                                                                                                                                                                                                                                                                                                                                                                              </t>
  </si>
  <si>
    <t xml:space="preserve">PARAFUSO ZINCADO 5/16" X 250 MM PARA FIXACAO DE TELHA DE FIBROCIMENTO CANALETE 49, INCLUI BUCHA NYLON S-10                                                                                                                                                                                                                                                                                                                                                                                                </t>
  </si>
  <si>
    <t xml:space="preserve">PARAFUSO EM ACO GALVANIZADO, TIPO MAQUINA, SEXTAVADO, SEM PORCA, DIAMETRO 1/2", COMPRIMENTO 2"                                                                                                                                                                                                                                                                                                                                                                                                            </t>
  </si>
  <si>
    <t xml:space="preserve">PORCA ZINCADA, SEXTAVADA, DIAMETRO 5/16"                                                                                                                                                                                                                                                                                                                                                                                                                                                                  </t>
  </si>
  <si>
    <t xml:space="preserve">PARAFUSO ZINCADO, SEXTAVADO, COM ROSCA INTEIRA, DIAMETRO 5/8", COMPRIMENTO 2 1/4"                                                                                                                                                                                                                                                                                                                                                                                                                         </t>
  </si>
  <si>
    <t xml:space="preserve">PARAFUSO ZINCADO, SEXTAVADO, COM ROSCA INTEIRA, DIAMETRO 3/8", COMPRIMENTO 2"                                                                                                                                                                                                                                                                                                                                                                                                                             </t>
  </si>
  <si>
    <t xml:space="preserve">PARAFUSO DE LATAO COM ROSCA SOBERBA, CABECA CHATA E FENDA SIMPLES, DIAMETRO 3,2 MM, COMPRIMENTO 16 MM                                                                                                                                                                                                                                                                                                                                                                                                     </t>
  </si>
  <si>
    <t xml:space="preserve">PARAFUSO FRANCES ZINCADO, DIAMETRO 1/2", COMPRIMENTO 15", COM PORCA E ARRUELA LISA MEDIA                                                                                                                                                                                                                                                                                                                                                                                                                  </t>
  </si>
  <si>
    <t xml:space="preserve">PARAFUSO FRANCES ZINCADO, DIAMETRO 1/2", COMPRIMENTO 12", COM PORCA E ARRUELA LISA MEDIA                                                                                                                                                                                                                                                                                                                                                                                                                  </t>
  </si>
  <si>
    <t xml:space="preserve">PARAFUSO ZINCADO, SEXTAVADO, COM ROSCA INTEIRA, DIAMETRO 5/8", COMPRIMENTO 3", COM PORCA E ARRUELA DE PRESSAO MEDIA                                                                                                                                                                                                                                                                                                                                                                                       </t>
  </si>
  <si>
    <t xml:space="preserve">PORCA ZINCADA, QUADRADA, DIAMETRO 5/8"                                                                                                                                                                                                                                                                                                                                                                                                                                                                    </t>
  </si>
  <si>
    <t xml:space="preserve">PORCA ZINCADA, SEXTAVADA, DIAMETRO 1/2"                                                                                                                                                                                                                                                                                                                                                                                                                                                                   </t>
  </si>
  <si>
    <t xml:space="preserve">PORCA ZINCADA, SEXTAVADA, DIAMETRO 5/8"                                                                                                                                                                                                                                                                                                                                                                                                                                                                   </t>
  </si>
  <si>
    <t xml:space="preserve">PORCA ZINCADA, QUADRADA, DIAMETRO 3/8"                                                                                                                                                                                                                                                                                                                                                                                                                                                                    </t>
  </si>
  <si>
    <t xml:space="preserve">PORCA ZINCADA, SEXTAVADA, DIAMETRO 3/8"                                                                                                                                                                                                                                                                                                                                                                                                                                                                   </t>
  </si>
  <si>
    <t xml:space="preserve">PARAFUSO FRANCES ZINCADO, DIAMETRO 1/2", COMPRIMENTO 4", COM PORCA E ARRUELA                                                                                                                                                                                                                                                                                                                                                                                                                              </t>
  </si>
  <si>
    <t xml:space="preserve">PARAFUSO FRANCES METRICO ZINCADO, DIAMETRO 12 MM, COMPRIMENTO 150 MM, COM PORCA SEXTAVADA E ARRUELA DE PRESSAO MEDIA                                                                                                                                                                                                                                                                                                                                                                                      </t>
  </si>
  <si>
    <t xml:space="preserve">PARAFUSO DE FERRO POLIDO, SEXTAVADO, COM ROSCA PARCIAL, DIAMETRO 5/8", COMPRIMENTO 6", COM PORCA E ARRUELA DE PRESSAO MEDIA                                                                                                                                                                                                                                                                                                                                                                               </t>
  </si>
  <si>
    <t xml:space="preserve">BUCHA DE NYLON, DIAMETRO DO FURO 8 MM, COMPRIMENTO 40 MM, COM PARAFUSO DE ROSCA SOBERBA, CABECA CHATA, FENDA SIMPLES, 4,8 X 50 MM                                                                                                                                                                                                                                                                                                                                                                         </t>
  </si>
  <si>
    <t xml:space="preserve">PARAFUSO NIQUELADO 3 1/2" COM ACABAMENTO CROMADO PARA FIXAR PECA SANITARIA, INCLUI PORCA CEGA, ARRUELA E BUCHA DE NYLON TAMANHO S-8                                                                                                                                                                                                                                                                                                                                                                       </t>
  </si>
  <si>
    <t xml:space="preserve">PARAFUSO ZINCADO, SEXTAVADO, GRAU 5, ROSCA INTEIRA, DIAMETRO 1 1/2", COMPRIMENTO 4"                                                                                                                                                                                                                                                                                                                                                                                                                       </t>
  </si>
  <si>
    <t xml:space="preserve">PARAFUSO DE ACO ZINCADO COM ROSCA SOBERBA, CABECA CHATA E FENDA SIMPLES, DIAMETRO 4,8 MM, COMPRIMENTO 45 MM                                                                                                                                                                                                                                                                                                                                                                                               </t>
  </si>
  <si>
    <t xml:space="preserve">PARAFUSO DE LATAO COM ROSCA SOBERBA, CABECA CHATA E FENDA SIMPLES, DIAMETRO 4,8 MM, COMPRIMENTO 65 MM                                                                                                                                                                                                                                                                                                                                                                                                     </t>
  </si>
  <si>
    <t xml:space="preserve">BUCHA DE NYLON SEM ABA S10                                                                                                                                                                                                                                                                                                                                                                                                                                                                                </t>
  </si>
  <si>
    <t xml:space="preserve">BUCHA DE NYLON SEM ABA S6                                                                                                                                                                                                                                                                                                                                                                                                                                                                                 </t>
  </si>
  <si>
    <t xml:space="preserve">BUCHA DE NYLON SEM ABA S8                                                                                                                                                                                                                                                                                                                                                                                                                                                                                 </t>
  </si>
  <si>
    <t xml:space="preserve">PARAFUSO DE ACO ZINCADO COM ROSCA SOBERBA, CABECA CHATA E FENDA SIMPLES, DIAMETRO 4,2 MM, COMPRIMENTO * 32 * MM                                                                                                                                                                                                                                                                                                                                                                                           </t>
  </si>
  <si>
    <t xml:space="preserve">PARAFUSO DE ACO ZINCADO COM ROSCA SOBERBA, CABECA CHATA E FENDA SIMPLES, DIAMETRO 2,5 MM, COMPRIMENTO * 9,5 * MM                                                                                                                                                                                                                                                                                                                                                                                          </t>
  </si>
  <si>
    <t xml:space="preserve">PARAFUSO ZINCADO ROSCA SOBERBA 5/16" X 120 MM PARA TELHA FIBROCIMENTO                                                                                                                                                                                                                                                                                                                                                                                                                                     </t>
  </si>
  <si>
    <t xml:space="preserve">PARAFUSO ZINCADO, SEXTAVADO, COM ROSCA SOBERBA, DIAMETRO 5/16", COMPRIMENTO 80 MM                                                                                                                                                                                                                                                                                                                                                                                                                         </t>
  </si>
  <si>
    <t xml:space="preserve">PARAFUSO FRANCES METRICO ZINCADO, DIAMETRO 12 MM, COMPRIMENTO 140MM, COM PORCA SEXTAVADA E ARRUELA DE PRESSAO MEDIA                                                                                                                                                                                                                                                                                                                                                                                       </t>
  </si>
  <si>
    <t xml:space="preserve">PARAFUSO NIQUELADO COM ACABAMENTO CROMADO PARA FIXAR PECA SANITARIA, INCLUI PORCA CEGA, ARRUELA E BUCHA DE NYLON TAMANHO S-10                                                                                                                                                                                                                                                                                                                                                                             </t>
  </si>
  <si>
    <t xml:space="preserve">PARALELEPIPEDO GRANITICO OU BASALTICO, PARA PAVIMENTACAO, SEM FRETE (VARIACAO REGIONAL DE PECAS POR M2)                                                                                                                                                                                                                                                                                                                                                                                                   </t>
  </si>
  <si>
    <t>4.765,47</t>
  </si>
  <si>
    <t xml:space="preserve">PASTILHA CERAMICA/PORCELANA, REVEST INT/EXT E PISCINA, CORES BRANCA OU FRIAS, SOLIDAS, SEM MESCLAGEM/MISTURA, ACABAMENTO LISO *2,5 X 2,5* CM                                                                                                                                                                                                                                                                                                                                                              </t>
  </si>
  <si>
    <t xml:space="preserve">PASTILHA CERAMICA/PORCELANA, REVEST INT/EXT E PISCINA, CORES LISAS/SOLIDAS, QUENTES, SEM MESCLAGEM/MISTURA, *2,5 X 2,5* CM                                                                                                                                                                                                                                                                                                                                                                                </t>
  </si>
  <si>
    <t>199,84</t>
  </si>
  <si>
    <t xml:space="preserve">CAIBRO NAO APARELHADO, *6 X 8* CM, EM MACARANDUBA/MASSARANDUBA, ANGELIM OU EQUIVALENTE DA REGIAO - BRUTA                                                                                                                                                                                                                                                                                                                                                                                                  </t>
  </si>
  <si>
    <t xml:space="preserve">RIPA NAO APARELHADA, *1,5 X 5* CM, EM MACARANDUBA/MASSARANDUBA, ANGELIM OU EQUIVALENTE DA REGIAO - BRUTA                                                                                                                                                                                                                                                                                                                                                                                                  </t>
  </si>
  <si>
    <t xml:space="preserve">RIPA NAO APARELHADA *1 X 3*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</si>
  <si>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</si>
  <si>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</si>
  <si>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VIGA NAO APARELHADA *6 X 12* CM, EM MACARANDUBA/MASSARANDUBA, ANGELIM OU EQUIVALENTE DA REGIAO - BRUTA                                                                                                                                                                                                                                                                                                                                                                                                    </t>
  </si>
  <si>
    <t>40,82</t>
  </si>
  <si>
    <t xml:space="preserve">CAIBRO NAO APARELHADO *5 X 6* CM, EM MACARANDUBA/MASSARANDUBA, ANGELIM OU EQUIVALENTE DA REGIAO - BRUTA                                                                                                                                                                                                                                                                                                                                                                                                   </t>
  </si>
  <si>
    <t xml:space="preserve">CAIBRO NAO APARELHADO *6 X 6* CM, EM MACARANDUBA/MASSARANDUBA, ANGELIM OU EQUIVALENTE DA REGIAO - BRUTA                                                                                                                                                                                                                                                                                                                                                                                                   </t>
  </si>
  <si>
    <t>37,74</t>
  </si>
  <si>
    <t xml:space="preserve">PRANCHAO NAO APARELHADO *7,5 X 23* CM, EM MACARANDUBA/MASSARANDUBA, ANGELIM OU EQUIVALENTE DA REGIAO - BRUTA                                                                                                                                                                                                                                                                                                                                                                                              </t>
  </si>
  <si>
    <t>132,69</t>
  </si>
  <si>
    <t xml:space="preserve">VIGA *7,5 X 15 CM EM PINUS, MISTA OU EQUIVALENTE DA REGIAO - BRUTA                                                                                                                                                                                                                                                                                                                                                                                                                                        </t>
  </si>
  <si>
    <t xml:space="preserve">SARRAFO NAO APARELHADO *2,5 X 10* CM, EM MACARANDUBA/MASSARANDUBA, ANGELIM OU EQUIVALENTE DA REGIAO - BRUTA                                                                                                                                                                                                                                                                                                                                                                                               </t>
  </si>
  <si>
    <t xml:space="preserve">PRANCHA NAO APARELHADA *6 X 25* CM, EM MACARANDUBA/MASSARANDUBA, ANGELIM OU EQUIVALENTE DA REGIAO - BRUTA                                                                                                                                                                                                                                                                                                                                                                                                 </t>
  </si>
  <si>
    <t xml:space="preserve">PRANCHA NAO APARELHADA *6 X 40* CM, EM MACARANDUBA/MASSARANDUBA, ANGELIM OU EQUIVALENTE DA REGIAO - BRUTA                                                                                                                                                                                                                                                                                                                                                                                                 </t>
  </si>
  <si>
    <t>176,92</t>
  </si>
  <si>
    <t xml:space="preserve">VIGA NAO APARELHADA *6 X 16* CM, EM MACARANDUBA/MASSARANDUBA, ANGELIM OU EQUIVALENTE DA REGIAO - BRUTA                                                                                                                                                                                                                                                                                                                                                                                                    </t>
  </si>
  <si>
    <t>50,99</t>
  </si>
  <si>
    <t xml:space="preserve">VIGA NAO APARELHADA *8 X 16* CM EM MACARANDUBA/MASSARANDUBA, ANGELIM OU EQUIVALENTE DA REGIAO - BRUTA                                                                                                                                                                                                                                                                                                                                                                                                     </t>
  </si>
  <si>
    <t>78,91</t>
  </si>
  <si>
    <t xml:space="preserve">PONTALETE *7,5 X 7,5* CM EM PINUS, MISTA OU EQUIVALENTE DA REGIAO - BRUTA                                                                                                                                                                                                                                                                                                                                                                                                                                 </t>
  </si>
  <si>
    <t xml:space="preserve">VIGA *7,5 X 10* CM EM PINUS, MISTA OU EQUIVALENTE DA REGIAO - BRUTA                                                                                                                                                                                                                                                                                                                                                                                                                                       </t>
  </si>
  <si>
    <t xml:space="preserve">SARRAFO *2,5 X 10* CM EM PINUS, MISTA OU EQUIVALENTE DA REGIAO - BRUTA                                                                                                                                                                                                                                                                                                                                                                                                                                    </t>
  </si>
  <si>
    <t xml:space="preserve">SARRAFO *2,5 X 5* CM EM PINUS, MISTA OU EQUIVALENTE DA REGIAO - BRUTA                                                                                                                                                                                                                                                                                                                                                                                                                                     </t>
  </si>
  <si>
    <t xml:space="preserve">CAIBRO 5 X 5 CM EM PINUS, MISTA OU EQUIVALENTE DA REGIAO - BRUTA                                                                                                                                                                                                                                                                                                                                                                                                                                          </t>
  </si>
  <si>
    <t xml:space="preserve">SARRAFO *2,5 X 7,5* CM EM PINUS, MISTA OU EQUIVALENTE DA REGIAO - BRUTA                                                                                                                                                                                                                                                                                                                                                                                                                                   </t>
  </si>
  <si>
    <t>2,81</t>
  </si>
  <si>
    <t xml:space="preserve">PEDRA ARDOSIA, CINZA, 20 X 40 CM, E= *1 CM                                                                                                                                                                                                                                                                                                                                                                                                                                                                </t>
  </si>
  <si>
    <t xml:space="preserve">PEDRA PORTUGUESA OU PETIT PAVE, BRANCA OU PRETA                                                                                                                                                                                                                                                                                                                                                                                                                                                           </t>
  </si>
  <si>
    <t>152,29</t>
  </si>
  <si>
    <t xml:space="preserve">PEDRA QUARTZITO OU CALCARIO LAMINADO, SERRADA, TIPO CARIRI, ITACOLOMI, LAGOA SANTA, LUMINARIA, PIRENOPOLIS, SAO TOME OU OUTRAS SIMILARES DA REGIAO, *20 X *40 CM, E= *1,5 A *2,5 CM                                                                                                                                                                                                                                                                                                                       </t>
  </si>
  <si>
    <t>238,76</t>
  </si>
  <si>
    <t xml:space="preserve">PEDRA QUARTZITO OU CALCARIO LAMINADO, CACO, TIPO CARIRI, ITACOLOMI, LAGOA SANTA, LUMINARIA, PIRENOPOLIS, SAO TOME OU OUTRAS SIMILARES DA REGIAO, E= *1,5 A *2,5 CM                                                                                                                                                                                                                                                                                                                                        </t>
  </si>
  <si>
    <t>74,45</t>
  </si>
  <si>
    <t xml:space="preserve">PEDRA BRITADA N. 2 (19 A 38 MM) POSTO PEDREIRA/FORNECEDOR, SEM FRETE                                                                                                                                                                                                                                                                                                                                                                                                                                      </t>
  </si>
  <si>
    <t>128,37</t>
  </si>
  <si>
    <t xml:space="preserve">PEDRA BRITADA N. 0, OU PEDRISCO (4,8 A 9,5 MM) POSTO PEDREIRA/FORNECEDOR, SEM FRETE                                                                                                                                                                                                                                                                                                                                                                                                                       </t>
  </si>
  <si>
    <t>147,43</t>
  </si>
  <si>
    <t xml:space="preserve">PEDRA BRITADA N. 1 (9,5 A 19 MM) POSTO PEDREIRA/FORNECEDOR, SEM FRETE                                                                                                                                                                                                                                                                                                                                                                                                                                     </t>
  </si>
  <si>
    <t>127,69</t>
  </si>
  <si>
    <t xml:space="preserve">PEDRA BRITADA N. 3 (38 A 50 MM) POSTO PEDREIRA/FORNECEDOR, SEM FRETE                                                                                                                                                                                                                                                                                                                                                                                                                                      </t>
  </si>
  <si>
    <t xml:space="preserve">PEDRA DE MAO OU PEDRA RACHAO PARA ARRIMO/FUNDACAO (POSTO PEDREIRA/FORNECEDOR, SEM FRETE)                                                                                                                                                                                                                                                                                                                                                                                                                  </t>
  </si>
  <si>
    <t>120,03</t>
  </si>
  <si>
    <t xml:space="preserve">SEIXO ROLADO PARA APLICACAO EM CONCRETO (POSTO PEDREIRA/FORNECEDOR, SEM FRETE)                                                                                                                                                                                                                                                                                                                                                                                                                            </t>
  </si>
  <si>
    <t>419,77</t>
  </si>
  <si>
    <t xml:space="preserve">PO DE PEDRA (POSTO PEDREIRA/FORNECEDOR, SEM FRETE)                                                                                                                                                                                                                                                                                                                                                                                                                                                        </t>
  </si>
  <si>
    <t xml:space="preserve">PEDREIRO (HORISTA)                                                                                                                                                                                                                                                                                                                                                                                                                                                                                        </t>
  </si>
  <si>
    <t xml:space="preserve">PASTILHEIRO (HORISTA)                                                                                                                                                                                                                                                                                                                                                                                                                                                                                     </t>
  </si>
  <si>
    <t xml:space="preserve">POCEIRO / ESCAVADOR DE VALAS E TUBULOES (HORISTA)                                                                                                                                                                                                                                                                                                                                                                                                                                                         </t>
  </si>
  <si>
    <t xml:space="preserve">MARMORISTA / GRANITEIRO (HORISTA)                                                                                                                                                                                                                                                                                                                                                                                                                                                                         </t>
  </si>
  <si>
    <t xml:space="preserve">CALCETEIRO / RASTELEIRO (HORISTA)                                                                                                                                                                                                                                                                                                                                                                                                                                                                         </t>
  </si>
  <si>
    <t xml:space="preserve">AZULEJISTA OU LADRILHEIRO (HORISTA)                                                                                                                                                                                                                                                                                                                                                                                                                                                                       </t>
  </si>
  <si>
    <t xml:space="preserve">CANTONEIRA ACO ABAS IGUAIS (QUALQUER BITOLA), ESPESSURA ENTRE 1/8" E 1/4"                                                                                                                                                                                                                                                                                                                                                                                                                                 </t>
  </si>
  <si>
    <t>7,07</t>
  </si>
  <si>
    <t xml:space="preserve">PINTOR (HORISTA)                                                                                                                                                                                                                                                                                                                                                                                                                                                                                          </t>
  </si>
  <si>
    <t xml:space="preserve">PINTOR PARA TINTA EPOXI (HORISTA)                                                                                                                                                                                                                                                                                                                                                                                                                                                                         </t>
  </si>
  <si>
    <t xml:space="preserve">PISO EM GRANILITE, MARMORITE OU GRANITINA, AGREGADO COR PRETO, CINZA, PALHA OU BRANCO, E= *8* MM (INCLUSO EXECUCAO)                                                                                                                                                                                                                                                                                                                                                                                       </t>
  </si>
  <si>
    <t xml:space="preserve">PLACA VINILICA SEMIFLEXIVEL PARA REVESTIMENTO DE PISOS E PAREDES, E = 2 MM (SEM COLOCACAO)                                                                                                                                                                                                                                                                                                                                                                                                                </t>
  </si>
  <si>
    <t>101,34</t>
  </si>
  <si>
    <t xml:space="preserve">ADESIVO ACRILICO DE BASE AQUOSA / COLA DE CONTATO                                                                                                                                                                                                                                                                                                                                                                                                                                                         </t>
  </si>
  <si>
    <t>48,12</t>
  </si>
  <si>
    <t xml:space="preserve">PLACA VINILICA SEMIFLEXIVEL PARA PISOS, E = 3,2 MM, 30 X 30 CM (SEM COLOCACAO)                                                                                                                                                                                                                                                                                                                                                                                                                            </t>
  </si>
  <si>
    <t>168,55</t>
  </si>
  <si>
    <t xml:space="preserve">PISO DE BORRACHA ESPORTIVO EM PLACAS 50 X 50 CM, E = 15 MM, PARA ARGAMASSA, PRETO                                                                                                                                                                                                                                                                                                                                                                                                                         </t>
  </si>
  <si>
    <t>359,05</t>
  </si>
  <si>
    <t xml:space="preserve">PISO DE BORRACHA PASTILHADO EM PLACAS 50 X 50 CM, E = 15 MM, PARA ARGAMASSA, PRETO                                                                                                                                                                                                                                                                                                                                                                                                                        </t>
  </si>
  <si>
    <t>349,51</t>
  </si>
  <si>
    <t xml:space="preserve">PISO DE BORRACHA FRISADO OU PASTILHADO, PRETO, EM PLACAS 50 X 50 CM, E = 7 MM, PARA ARGAMASSA                                                                                                                                                                                                                                                                                                                                                                                                             </t>
  </si>
  <si>
    <t>218,08</t>
  </si>
  <si>
    <t xml:space="preserve">PISO DE BORRACHA PASTILHADO EM PLACAS 50 X 50 CM, E = *3,5* MM, PARA COLA, PRETO                                                                                                                                                                                                                                                                                                                                                                                                                          </t>
  </si>
  <si>
    <t>59,97</t>
  </si>
  <si>
    <t xml:space="preserve">PISO DE BORRACHA CANELADO EM PLACAS 50 X 50 CM, E = *3,5* MM, PARA COLA                                                                                                                                                                                                                                                                                                                                                                                                                                   </t>
  </si>
  <si>
    <t xml:space="preserve">RODAPE DE BORRACHA LISO, H = 70 MM, E = *2* MM, PARA ARGAMASSA, PRETO                                                                                                                                                                                                                                                                                                                                                                                                                                     </t>
  </si>
  <si>
    <t xml:space="preserve">RODAPE PLANO PARA PISO VINILICO, H = 5 CM                                                                                                                                                                                                                                                                                                                                                                                                                                                                 </t>
  </si>
  <si>
    <t>24,61</t>
  </si>
  <si>
    <t xml:space="preserve">TESTEIRA ANTIDERRAPANTE PARA PISO VINILICO *5 X 2,5* CM, E = 2 MM                                                                                                                                                                                                                                                                                                                                                                                                                                         </t>
  </si>
  <si>
    <t xml:space="preserve">PLACA DE GESSO PARA FORRO, *60 X 60* CM, ESPESSURA DE 12 MM (SEM COLOCACAO)                                                                                                                                                                                                                                                                                                                                                                                                                               </t>
  </si>
  <si>
    <t xml:space="preserve">PLACA DE OBRA (PARA CONSTRUCAO CIVIL) EM CHAPA GALVANIZADA *N. 22*, ADESIVADA, DE *2,4 X 1,2* M (SEM POSTES PARA FIXACAO)                                                                                                                                                                                                                                                                                                                                                                                 </t>
  </si>
  <si>
    <t xml:space="preserve">APARELHO SINALIZADOR LUMINOSO COM LED, PARA SAIDA GARAGEM, COM 2 LENTES EM POLICARBONATO, BIVOLT (INCLUI SUPORTE DE FIXACAO)                                                                                                                                                                                                                                                                                                                                                                              </t>
  </si>
  <si>
    <t>64,23</t>
  </si>
  <si>
    <t xml:space="preserve">BALDE VERMELHO PARA SINALIZACAO DE VIAS                                                                                                                                                                                                                                                                                                                                                                                                                                                                   </t>
  </si>
  <si>
    <t xml:space="preserve">PISO/ REVESTIMENTO EM MARMORE, POLIDO, BRANCO COMUM, FORMATO MENOR OU IGUAL A 3025 CM2, E = *2* CM                                                                                                                                                                                                                                                                                                                                                                                                        </t>
  </si>
  <si>
    <t>324,48</t>
  </si>
  <si>
    <t xml:space="preserve">PISO/ REVESTIMENTO EM MARMORE, POLIDO, BRANCO COMUM, FORMATO MAIOR OU IGUAL A 3025 CM2, E = *2* CM                                                                                                                                                                                                                                                                                                                                                                                                        </t>
  </si>
  <si>
    <t>315,68</t>
  </si>
  <si>
    <t xml:space="preserve">MASSA PLASTICA PARA MARMORE/GRANITO                                                                                                                                                                                                                                                                                                                                                                                                                                                                       </t>
  </si>
  <si>
    <t xml:space="preserve">GRANILHA/ GRANA/ PEDRISCO OU AGREGADO EM MARMORE/ GRANITO/ QUARTZO E CALCARIO, PRETO, CINZA, PALHA OU BRANCO                                                                                                                                                                                                                                                                                                                                                                                              </t>
  </si>
  <si>
    <t xml:space="preserve">PEITORIL/ SOLEIRA EM MARMORE, POLIDO, BRANCO COMUM, L= *25* CM, E= *3* CM, CORTE RETO                                                                                                                                                                                                                                                                                                                                                                                                                     </t>
  </si>
  <si>
    <t xml:space="preserve">PEITORIL EM MARMORE, POLIDO, BRANCO COMUM, L= *15* CM, E= *3* CM, CORTE RETO                                                                                                                                                                                                                                                                                                                                                                                                                              </t>
  </si>
  <si>
    <t>82,39</t>
  </si>
  <si>
    <t xml:space="preserve">SOLEIRA/ PEITORIL EM MARMORE, POLIDO, BRANCO COMUM, L= *15* CM, E= *2* CM, CORTE RETO                                                                                                                                                                                                                                                                                                                                                                                                                     </t>
  </si>
  <si>
    <t>57,65</t>
  </si>
  <si>
    <t xml:space="preserve">RODAPE EM MARMORE, POLIDO, BRANCO COMUM, L= *7* CM, E= *2* CM, CORTE RETO                                                                                                                                                                                                                                                                                                                                                                                                                                 </t>
  </si>
  <si>
    <t>38,63</t>
  </si>
  <si>
    <t xml:space="preserve">PLUG OU BUJAO DE FERRO GALVANIZADO, DE 1/2"                                                                                                                                                                                                                                                                                                                                                                                                                                                               </t>
  </si>
  <si>
    <t xml:space="preserve">PLUG OU BUJAO DE FERRO GALVANIZADO, DE 3/4"                                                                                                                                                                                                                                                                                                                                                                                                                                                               </t>
  </si>
  <si>
    <t>6,00</t>
  </si>
  <si>
    <t xml:space="preserve">PLUG OU BUJAO DE FERRO GALVANIZADO, DE 1"                                                                                                                                                                                                                                                                                                                                                                                                                                                                 </t>
  </si>
  <si>
    <t xml:space="preserve">PLUG OU BUJAO DE FERRO GALVANIZADO, DE 2"                                                                                                                                                                                                                                                                                                                                                                                                                                                                 </t>
  </si>
  <si>
    <t xml:space="preserve">PLUG OU BUJAO DE FERRO GALVANIZADO, DE 3"                                                                                                                                                                                                                                                                                                                                                                                                                                                                 </t>
  </si>
  <si>
    <t xml:space="preserve">PLUG OU BUJAO DE FERRO GALVANIZADO, DE 1 1/2"                                                                                                                                                                                                                                                                                                                                                                                                                                                             </t>
  </si>
  <si>
    <t xml:space="preserve">PLUG OU BUJAO DE FERRO GALVANIZADO, DE 1 1/4"                                                                                                                                                                                                                                                                                                                                                                                                                                                             </t>
  </si>
  <si>
    <t xml:space="preserve">PLUG PVC, JE, DN 150 MM, PARA REDE COLETORA ESGOTO                                                                                                                                                                                                                                                                                                                                                                                                                                                        </t>
  </si>
  <si>
    <t>55,59</t>
  </si>
  <si>
    <t xml:space="preserve">PLUG PVC, JE, DN 100 MM, PARA REDE COLETORA ESGOTO                                                                                                                                                                                                                                                                                                                                                                                                                                                        </t>
  </si>
  <si>
    <t xml:space="preserve">PORTA DE ENROLAR MANUAL COMPLETA, PERFIL MEIA CANA CEGA, EM ACO GALVANIZADO NATURAL, CHAPA NUMERO 24 (SEM INSTALACAO)                                                                                                                                                                                                                                                                                                                                                                                     </t>
  </si>
  <si>
    <t>433,05</t>
  </si>
  <si>
    <t xml:space="preserve">PORTA DE ENROLAR MANUAL COMPLETA, ARTICULADA RAIADA LARGA, EM ACO GALVANIZADO NATURAL, CHAPA NUMERO 24 (SEM INSTALACAO)                                                                                                                                                                                                                                                                                                                                                                                   </t>
  </si>
  <si>
    <t>316,12</t>
  </si>
  <si>
    <t xml:space="preserve">PORTA DE ABRIR EM ALUMINIO COM LAMBRI HORIZONTAL/LAMINADA, ACABAMENTO ANODIZADO NATURAL, SEM GUARNICAO/ALIZAR/VISTA                                                                                                                                                                                                                                                                                                                                                                                       </t>
  </si>
  <si>
    <t>628,69</t>
  </si>
  <si>
    <t xml:space="preserve">PORTA DE ABRIR EM ALUMINIO TIPO VENEZIANA, ACABAMENTO ANODIZADO NATURAL, SEM GUARNICAO/ALIZAR/VISTA                                                                                                                                                                                                                                                                                                                                                                                                       </t>
  </si>
  <si>
    <t>434,18</t>
  </si>
  <si>
    <t xml:space="preserve">PORTA DE CORRER EM ALUMINIO, DUAS FOLHAS MOVEIS COM VIDRO, FECHADURA E PUXADOR EMBUTIDO, ACABAMENTO ANODIZADO NATURAL, SEM GUARNICAO/ALIZAR/VISTA                                                                                                                                                                                                                                                                                                                                                         </t>
  </si>
  <si>
    <t>402,74</t>
  </si>
  <si>
    <t xml:space="preserve">PORTA DE ABRIR / GIRO, EM GRADIL FERRO, COM BARRA CHATA 3 CM X 1/4", COM REQUADRO E GUARNICAO - COMPLETO - ACABAMENTO NATURAL                                                                                                                                                                                                                                                                                                                                                                             </t>
  </si>
  <si>
    <t>538,02</t>
  </si>
  <si>
    <t xml:space="preserve">PORTA DE ENROLAR MANUAL COMPLETA, PERFIL MEIA CANA VAZADA TIJOLINHO, EM ACO GALVANIZADO NATURAL, CHAPA NUMERO 24 (SEM INSTALACAO)                                                                                                                                                                                                                                                                                                                                                                         </t>
  </si>
  <si>
    <t>645,14</t>
  </si>
  <si>
    <t xml:space="preserve">PORTA GRADE DE ENROLAR MANUAL COMPLETA, PERFIL TUBULAR TIJOLINHO 3/4 ", EM ACO GALVANIZADO NATURAL (SEM INSTALACAO)                                                                                                                                                                                                                                                                                                                                                                                       </t>
  </si>
  <si>
    <t>964,48</t>
  </si>
  <si>
    <t xml:space="preserve">PORTAO DE ABRIR / GIRO, EM GRADIL DE METALON REDONDO DE 3/4" VERTICAL, COM REQUADRO, ACABAMENTO NATURAL - COMPLETO                                                                                                                                                                                                                                                                                                                                                                                        </t>
  </si>
  <si>
    <t>515,06</t>
  </si>
  <si>
    <t xml:space="preserve">PORTA DE ABRIR / GIRO, DE MADEIRA FOLHA MEDIA (NBR 15930) DE 700 X 2100 MM, DE 35 MM A 40 MM DE ESPESSURA, NUCLEO SEMI-SOLIDO (SARRAFEADO), CAPA FRISADA EM HDF, ACABAMENTO MELAMINICO EM PADRAO MADEIRA                                                                                                                                                                                                                                                                                                  </t>
  </si>
  <si>
    <t>224,56</t>
  </si>
  <si>
    <t xml:space="preserve">PORTA DE ABRIR / GIRO, DE MADEIRA FOLHA MEDIA (NBR 15930) DE 800 X 2100 MM, DE 35 MM A 40 MM DE ESPESSURA, NUCLEO SEMI-SOLIDO (SARRAFEADO), CAPA FRISADA EM HDF, ACABAMENTO MELAMINICO EM PADRAO MADEIRA                                                                                                                                                                                                                                                                                                  </t>
  </si>
  <si>
    <t>253,62</t>
  </si>
  <si>
    <t xml:space="preserve">PORTA DE MADEIRA-DE-LEI TIPO VENEZIANA (ANGELIM OU EQUIVALENTE REGIONAL), E = *3,5* CM                                                                                                                                                                                                                                                                                                                                                                                                                    </t>
  </si>
  <si>
    <t xml:space="preserve">PORTA DE MADEIRA TIPO VENEZIANA (EUCALIPTO OU EQUIVALENTE REGIONAL), E = *3,5* CM                                                                                                                                                                                                                                                                                                                                                                                                                         </t>
  </si>
  <si>
    <t xml:space="preserve">PORTA DE ABRIR / GIRO, DE MADEIRA FOLHA MEDIA (NBR 15930) DE 700 X 2100 MM, DE 35 MM A 40 MM DE ESPESSURA, NUCLEO SEMI-SOLIDO (SARRAFEADO), CAPA LISA EM HDF, ACABAMENTO EM LAMINADO NATURAL PARA VERNIZ                                                                                                                                                                                                                                                                                                  </t>
  </si>
  <si>
    <t>199,92</t>
  </si>
  <si>
    <t xml:space="preserve">PORTA DE ABRIR / GIRO, DE MADEIRA FOLHA MEDIA (NBR 15930) DE 1000 X 2100 MM, DE 35 MM A 40 MM DE ESPESSURA, NUCLEO SEMI-SOLIDO (SARRAFEADO), CAPA LISA EM HDF, ACABAMENTO EM PRIMER PARA PINTURA                                                                                                                                                                                                                                                                                                          </t>
  </si>
  <si>
    <t>284,75</t>
  </si>
  <si>
    <t xml:space="preserve">PORTA DE ABRIR / GIRO, DE MADEIRA FOLHA MEDIA (NBR 15930) DE 900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</si>
  <si>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LAMINADO NATURAL PARA VERNIZ                                                                                                                                                                                                                                                                                                 </t>
  </si>
  <si>
    <t>303,59</t>
  </si>
  <si>
    <t xml:space="preserve">PORTA DE ABRIR / GIRO, DE MADEIRA FOLHA MEDIA (NBR 15930) DE 800 X 2100 MM, DE 35 MM A 40 MM DE ESPESSURA, NUCLEO SEMI-SOLIDO (SARRAFEADO), CAPA LISA EM HDF, ACABAMENTO EM LAMINADO NATURAL PARA VERNIZ                                                                                                                                                                                                                                                                                                  </t>
  </si>
  <si>
    <t>247,74</t>
  </si>
  <si>
    <t xml:space="preserve">PORTA DE ABRIR / GIRO, EM MADEIRA MACICA (ANGELIM OU EQUIVALENTE REGIONAL), QUALQUER DESENHO (VERTICAL/DIAGONAL/HORIZ.), E = *3,5* CM, DIMENSOES 2,10 X 0,70 (SOMENTE FOLHA DE PORTA, ACABAMENTO NATURAL)                                                                                                                                                                                                                                                                                                 </t>
  </si>
  <si>
    <t xml:space="preserve">PORTA DE MADEIRA QUADRICULADA PARA VIDRO, DE CORRER (EUCALIPTO OU EQUIVALENTE REGIONAL), E = *3,5* CM                                                                                                                                                                                                                                                                                                                                                                                                     </t>
  </si>
  <si>
    <t xml:space="preserve">PORTA DE MADEIRA, FOLHA MEDIA (NBR 15930) DE 600 X 2100 MM, DE 35 MM A 40 MM DE ESPESSURA, NUCLEO SEMI-SOLIDO (SARRAFEADO), CAPA LISA EM HDF, ACABAMENTO LAMINADO NATURAL PARA VERNIZ                                                                                                                                                                                                                                                                                                                     </t>
  </si>
  <si>
    <t>197,77</t>
  </si>
  <si>
    <t xml:space="preserve">PORTA DE MADEIRA-DE-LEI QUADRICULADA PARA VIDRO, DE CORRER (ANGELIM OU EQUIVALENTE REGIONAL), E = *3,5* CM                                                                                                                                                                                                                                                                                                                                                                                                </t>
  </si>
  <si>
    <t xml:space="preserve">VIDRO TEMPERADO INCOLOR PARA PORTA DE ABRIR, E = 10 MM (SEM FERRAGENS E SEM COLOCACAO)                                                                                                                                                                                                                                                                                                                                                                                                                    </t>
  </si>
  <si>
    <t>215,00</t>
  </si>
  <si>
    <t xml:space="preserve">POSTE DE CONCRETO ARMADO DE SECAO DUPLO T, EXTENSAO DE 9,00 M, RESISTENCIA DE 300 A 400 DAN, TIPO B OU D                                                                                                                                                                                                                                                                                                                                                                                                  </t>
  </si>
  <si>
    <t xml:space="preserve">POSTE DE CONCRETO ARMADO DE SECAO CIRCULAR, EXTENSAO DE 11,00 M, RESISTENCIA DE 300 A 400 DAN, TIPO C-17                                                                                                                                                                                                                                                                                                                                                                                                  </t>
  </si>
  <si>
    <t xml:space="preserve">POSTE DE CONCRETO ARMADO DE SECAO CIRCULAR, EXTENSAO DE 14,00 M, RESISTENCIA DE 300 A 400 DAN, TIPO C-17                                                                                                                                                                                                                                                                                                                                                                                                  </t>
  </si>
  <si>
    <t xml:space="preserve">POSTE DE CONCRETO ARMADO DE SECAO CIRCULAR, EXTENSAO DE 9,00 M, RESISTENCIA DE 200 A 300 DAN, TIPO C-14                                                                                                                                                                                                                                                                                                                                                                                                   </t>
  </si>
  <si>
    <t xml:space="preserve">POSTE DE CONCRETO ARMADO DE SECAO CIRCULAR, EXTENSAO DE 11,00 M, RESISTENCIA DE 200 A 300 DAN, TIPO C-14                                                                                                                                                                                                                                                                                                                                                                                                  </t>
  </si>
  <si>
    <t xml:space="preserve">POSTE CONICO CONTINUO EM ACO GALVANIZADO, RETO, FLANGEADO, H = 3 M, DIAMETRO INFERIOR = *95* MM                                                                                                                                                                                                                                                                                                                                                                                                           </t>
  </si>
  <si>
    <t>414,36</t>
  </si>
  <si>
    <t xml:space="preserve">POSTE CONICO CONTINUO EM ACO GALVANIZADO, CURVO, BRACO SIMPLES, ENGASTADO, H = 9 M, DIAMETRO INFERIOR = *135* MM                                                                                                                                                                                                                                                                                                                                                                                          </t>
  </si>
  <si>
    <t>1.610,61</t>
  </si>
  <si>
    <t xml:space="preserve">POSTE CONICO CONTINUO EM ACO GALVANIZADO, CURVO, BRACO SIMPLES, FLANGEADO, H = 7 M, DIAMETRO INFERIOR = *125* MM                                                                                                                                                                                                                                                                                                                                                                                          </t>
  </si>
  <si>
    <t>1.200,00</t>
  </si>
  <si>
    <t xml:space="preserve">POSTE DE CONCRETO ARMADO DE SECAO DUPLO T, EXTENSAO DE 10,00 M, RESISTENCIA DE 300 A 400 DAN, TIPO B OU D                                                                                                                                                                                                                                                                                                                                                                                                 </t>
  </si>
  <si>
    <t xml:space="preserve">POSTE DE CONCRETO ARMADO DE SECAO CIRCULAR, EXTENSAO DE 9,00 M, RESISTENCIA DE 300 A 400 DAN, TIPO C-17                                                                                                                                                                                                                                                                                                                                                                                                   </t>
  </si>
  <si>
    <t xml:space="preserve">PREGO DE ACO POLIDO COM CABECA 18 X 27 (2 1/2 X 10)                                                                                                                                                                                                                                                                                                                                                                                                                                                       </t>
  </si>
  <si>
    <t xml:space="preserve">PREGO DE ACO POLIDO COM CABECA 19 X 33 (3 X 9)                                                                                                                                                                                                                                                                                                                                                                                                                                                            </t>
  </si>
  <si>
    <t>19,32</t>
  </si>
  <si>
    <t xml:space="preserve">PREGO DE ACO POLIDO COM CABECA 14 X 18 (1 1/2 X 14)                                                                                                                                                                                                                                                                                                                                                                                                                                                       </t>
  </si>
  <si>
    <t xml:space="preserve">PREGO DE ACO POLIDO COM CABECA 10 X 10 (7/8 X 17)                                                                                                                                                                                                                                                                                                                                                                                                                                                         </t>
  </si>
  <si>
    <t xml:space="preserve">PREGO DE ACO POLIDO COM CABECA 12 X 12                                                                                                                                                                                                                                                                                                                                                                                                                                                                    </t>
  </si>
  <si>
    <t xml:space="preserve">PREGO DE ACO POLIDO COM CABECA 16 X 24 (2 1/4 X 12)                                                                                                                                                                                                                                                                                                                                                                                                                                                       </t>
  </si>
  <si>
    <t>20,33</t>
  </si>
  <si>
    <t xml:space="preserve">PREGO DE ACO POLIDO COM CABECA 17 X 21 (2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</si>
  <si>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</si>
  <si>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</si>
  <si>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</si>
  <si>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10 X 11 (1 X 17)                                                                                                                                                                                                                                                                                                                                                                                                                                                           </t>
  </si>
  <si>
    <t xml:space="preserve">PREGO DE ACO POLIDO COM CABECA 17 X 24 (2 1/4 X 11)                                                                                                                                                                                                                                                                                                                                                                                                                                                       </t>
  </si>
  <si>
    <t xml:space="preserve">PREGO DE ACO POLIDO COM CABECA 15 X 18 (1 1/2 X 13)                                                                                                                                                                                                                                                                                                                                                                                                                                                       </t>
  </si>
  <si>
    <t xml:space="preserve">PREGO DE ACO POLIDO COM CABECA 18 X 30 (2 3/4 X 10)                                                                                                                                                                                                                                                                                                                                                                                                                                                       </t>
  </si>
  <si>
    <t xml:space="preserve">GRAMPO DE ACO POLIDO 1" X 9                                                                                                                                                                                                                                                                                                                                                                                                                                                                               </t>
  </si>
  <si>
    <t xml:space="preserve">GRAMPO DE ACO POLIDO 7/8" X 9                                                                                                                                                                                                                                                                                                                                                                                                                                                                             </t>
  </si>
  <si>
    <t xml:space="preserve">PREGO DE ACO POLIDO COM CABECA 16 X 27 (2 1/2 X 12)                                                                                                                                                                                                                                                                                                                                                                                                                                                       </t>
  </si>
  <si>
    <t xml:space="preserve">PUXADOR TIPO ALCA, EM ZAMAC CROMADO, COM ROSETAS, COMPRIMENTO DE APROX *100* MM, PARA PORTAS E JANELAS DE MADEIRA, INCLUINDO PARAFUSOS                                                                                                                                                                                                                                                                                                                                                                    </t>
  </si>
  <si>
    <t xml:space="preserve">CADEADO SIMPLES, CORPO EM LATAO MACICO, COM LARGURA DE 35 MM E ALTURA DE APROX 30 MM, HASTE CEMENTADA (NAO LONGA), EM ACO TEMPERADO COM DIAMETRO DE APROX 6,0 MM, INCLUINDO 2 CHAVES                                                                                                                                                                                                                                                                                                                      </t>
  </si>
  <si>
    <t xml:space="preserve">CORRENTE DE ELO CURTO COMUM, SOLDADA, GALVANIZADA, ESPESSURA DO ELO = 1/2" (12,5 MM)                                                                                                                                                                                                                                                                                                                                                                                                                      </t>
  </si>
  <si>
    <t xml:space="preserve">PORTA CADEADO EM ACO GALVANIZADO, COMPRIMENTO DE 3 1/2"                                                                                                                                                                                                                                                                                                                                                                                                                                                   </t>
  </si>
  <si>
    <t xml:space="preserve">CADEADO SIMPLES, CORPO EM LATAO MACICO, COM LARGURA DE 25 MM E ALTURA DE APROX 25 MM, HASTE CEMENTADA (NAO LONGA), EM ACO TEMPERADO COM DIAMETRO DE APROX 5,0 MM, INCLUINDO 2 CHAVES                                                                                                                                                                                                                                                                                                                      </t>
  </si>
  <si>
    <t xml:space="preserve">CARRANCA PARA JANELA VENEZIANA DE ABRIR, EM LATAO CROMADO, SIMPLES, PARA APARAFUSAR NA PAREDE                                                                                                                                                                                                                                                                                                                                                                                                             </t>
  </si>
  <si>
    <t xml:space="preserve">GONZO DE EMBUTIR, EM LATAO / ZAMAC, *20 X 48* MM, PARA JANELA BASCULANTE / PIVOTANTE, JOGO COM 4 PECAS (PAR) - INCLUI PARAFUSOS                                                                                                                                                                                                                                                                                                                                                                           </t>
  </si>
  <si>
    <t xml:space="preserve">LEVANTADOR DE JANELA GUILHOTINA, EM LATAO CROMADO                                                                                                                                                                                                                                                                                                                                                                                                                                                         </t>
  </si>
  <si>
    <t xml:space="preserve">RALO SECO / RALO DE PASSAGEM EM PVC, QUADRADO, 100 X 100 X 53 MM, SAIDA 40 MM, COM GRELHA BRANCA                                                                                                                                                                                                                                                                                                                                                                                                          </t>
  </si>
  <si>
    <t xml:space="preserve">CAIXA SIFONADA PVC, 100 X 100 X 50 MM, COM GRELHA REDONDA, BRANCA                                                                                                                                                                                                                                                                                                                                                                                                                                         </t>
  </si>
  <si>
    <t xml:space="preserve">REBITE DE REPUXO EM ALUMINIO VAZADO, DIAMETRO 3,2 X 8 MM DE COMPRIMENTO (1KG = 1025 UNIDADES)                                                                                                                                                                                                                                                                                                                                                                                                             </t>
  </si>
  <si>
    <t>95,04</t>
  </si>
  <si>
    <t xml:space="preserve">DILUENTE AGUARRAS                                                                                                                                                                                                                                                                                                                                                                                                                                                                                         </t>
  </si>
  <si>
    <t xml:space="preserve">DILUENTE EPOXI                                                                                                                                                                                                                                                                                                                                                                                                                                                                                            </t>
  </si>
  <si>
    <t>65,14</t>
  </si>
  <si>
    <t xml:space="preserve">REGISTRO GAVETA COM ACABAMENTO E CANOPLA CROMADOS, SIMPLES, BITOLA 3/4" (REF 1509)                                                                                                                                                                                                                                                                                                                                                                                                                        </t>
  </si>
  <si>
    <t xml:space="preserve">REGISTRO GAVETA COM ACABAMENTO E CANOPLA CROMADOS, SIMPLES, BITOLA 1/2" (REF 1509)                                                                                                                                                                                                                                                                                                                                                                                                                        </t>
  </si>
  <si>
    <t xml:space="preserve">REGISTRO GAVETA BRUTO EM LATAO FORJADO, BITOLA 1 1/2" (REF 1509)                                                                                                                                                                                                                                                                                                                                                                                                                                          </t>
  </si>
  <si>
    <t xml:space="preserve">REGISTRO GAVETA BRUTO EM LATAO FORJADO, BITOLA 2 1/2" (REF 1509)                                                                                                                                                                                                                                                                                                                                                                                                                                          </t>
  </si>
  <si>
    <t xml:space="preserve">REGISTRO GAVETA BRUTO EM LATAO FORJADO, BITOLA 3" (REF 1509)                                                                                                                                                                                                                                                                                                                                                                                                                                              </t>
  </si>
  <si>
    <t xml:space="preserve">REGISTRO GAVETA COM ACABAMENTO E CANOPLA CROMADOS, SIMPLES, BITOLA 1" (REF 1509)                                                                                                                                                                                                                                                                                                                                                                                                                          </t>
  </si>
  <si>
    <t xml:space="preserve">REGISTRO GAVETA COM ACABAMENTO E CANOPLA CROMADOS, SIMPLES, BITOLA 1 1/4" (REF 1509)                                                                                                                                                                                                                                                                                                                                                                                                                      </t>
  </si>
  <si>
    <t xml:space="preserve">REGISTRO GAVETA COM ACABAMENTO E CANOPLA CROMADOS, SIMPLES, BITOLA 1 1/2" (REF 1509)                                                                                                                                                                                                                                                                                                                                                                                                                      </t>
  </si>
  <si>
    <t xml:space="preserve">REGISTRO GAVETA BRUTO EM LATAO FORJADO, BITOLA 3/4" (REF 1509)                                                                                                                                                                                                                                                                                                                                                                                                                                            </t>
  </si>
  <si>
    <t xml:space="preserve">REGISTRO GAVETA BRUTO EM LATAO FORJADO, BITOLA 1 1/4" (REF 1509)                                                                                                                                                                                                                                                                                                                                                                                                                                          </t>
  </si>
  <si>
    <t xml:space="preserve">REGISTRO GAVETA BRUTO EM LATAO FORJADO, BITOLA 1" (REF 1509)                                                                                                                                                                                                                                                                                                                                                                                                                                              </t>
  </si>
  <si>
    <t xml:space="preserve">REGISTRO GAVETA BRUTO EM LATAO FORJADO, BITOLA 1/2" (REF 1509)                                                                                                                                                                                                                                                                                                                                                                                                                                            </t>
  </si>
  <si>
    <t xml:space="preserve">REGISTRO PRESSAO COM ACABAMENTO E CANOPLA CROMADA, SIMPLES, BITOLA 1/2" (REF 1416)                                                                                                                                                                                                                                                                                                                                                                                                                        </t>
  </si>
  <si>
    <t xml:space="preserve">REGISTRO PRESSAO COM ACABAMENTO E CANOPLA CROMADA, SIMPLES, BITOLA 3/4" (REF 1416)                                                                                                                                                                                                                                                                                                                                                                                                                        </t>
  </si>
  <si>
    <t xml:space="preserve">REGISTRO GAVETA BRUTO EM LATAO FORJADO, BITOLA 4" (REF 1509)                                                                                                                                                                                                                                                                                                                                                                                                                                              </t>
  </si>
  <si>
    <t xml:space="preserve">REGISTRO GAVETA BRUTO EM LATAO FORJADO, BITOLA 2" (REF 1509)                                                                                                                                                                                                                                                                                                                                                                                                                                              </t>
  </si>
  <si>
    <t xml:space="preserve">REGISTRO DE ESFERA PVC, COM CABECA QUADRADA, COM ROSCA EXTERNA, 1/2"                                                                                                                                                                                                                                                                                                                                                                                                                                      </t>
  </si>
  <si>
    <t xml:space="preserve">REGISTRO DE ESFERA PVC, COM BORBOLETA, COM ROSCA EXTERNA, DE 3/4"                                                                                                                                                                                                                                                                                                                                                                                                                                         </t>
  </si>
  <si>
    <t xml:space="preserve">REGISTRO DE ESFERA, PVC, COM VOLANTE, VS, ROSCAVEL, DN 3/4", COM CORPO DIVIDIDO                                                                                                                                                                                                                                                                                                                                                                                                                           </t>
  </si>
  <si>
    <t xml:space="preserve">REGISTRO DE ESFERA PVC, COM CABECA QUADRADA, COM ROSCA EXTERNA, 3/4"                                                                                                                                                                                                                                                                                                                                                                                                                                      </t>
  </si>
  <si>
    <t xml:space="preserve">REGISTRO DE ESFERA DE PASSEIO, PVC PARA POLIETILENO, 20 MM                                                                                                                                                                                                                                                                                                                                                                                                                                                </t>
  </si>
  <si>
    <t xml:space="preserve">REGISTRO DE ESFERA PVC, COM BORBOLETA, COM ROSCA EXTERNA, DE 1/2"                                                                                                                                                                                                                                                                                                                                                                                                                                         </t>
  </si>
  <si>
    <t xml:space="preserve">REGISTRO DE PRESSAO PVC, SOLDAVEL, VOLANTE SIMPLES, DE 20 MM                                                                                                                                                                                                                                                                                                                                                                                                                                              </t>
  </si>
  <si>
    <t xml:space="preserve">REGISTRO DE PRESSAO PVC, ROSCAVEL, VOLANTE SIMPLES, DE 1/2"                                                                                                                                                                                                                                                                                                                                                                                                                                               </t>
  </si>
  <si>
    <t xml:space="preserve">RETROESCAVADEIRA SOBRE RODAS COM CARREGADEIRA, TRACAO 4 X 4, POTENCIA LIQUIDA 72 HP, PESO OPERACIONAL MINIMO DE 7140 KG, CAPACIDADE MINIMA DA CARREGADEIRA DE 0,79 M3 E DA RETROESCAVADEIRA MINIMA DE 0,18 M3, PROFUNDIDADE DE ESCAVACAO MAXIMA DE 4,50 M                                                                                                                                                                                                                                                 </t>
  </si>
  <si>
    <t>425.000,00</t>
  </si>
  <si>
    <t xml:space="preserve">ROLO COMPACTADOR VIBRATORIO TANDEM, ACO LISO, POTENCIA 58 CV, PESO SEM/COM LASTRO 6,5/9,4 T, LARGURA DE TRABALHO 1,20 M                                                                                                                                                                                                                                                                                                                                                                                   </t>
  </si>
  <si>
    <t>716.571,44</t>
  </si>
  <si>
    <t xml:space="preserve">ROLO COMPACTADOR VIBRATORIO REBOCAVEL, CILINDRO DE ACO LISO, POTENCIA DE TRACAO DE 65 CV, PESO DE 4,7 T, IMPACTO DINAMICO TOTAL DE 18,3 T, LARGURA DO ROLO 1,67 M                                                                                                                                                                                                                                                                                                                                         </t>
  </si>
  <si>
    <t>176.146,32</t>
  </si>
  <si>
    <t xml:space="preserve">ROLO COMPACTADOR VIBRATORIO PE DE CARNEIRO, COM CONTROLE REMOTO POR RADIO, POTENCIA 12,5 KW, PESO OPERACIONAL DE 1,675 T, LARGURA DE TRABALHO 0,85 M                                                                                                                                                                                                                                                                                                                                                      </t>
  </si>
  <si>
    <t>797.348,55</t>
  </si>
  <si>
    <t xml:space="preserve">SAIBRO PARA ARGAMASSA (COLETADO NO COMERCIO)                                                                                                                                                                                                                                                                                                                                                                                                                                                              </t>
  </si>
  <si>
    <t>66,50</t>
  </si>
  <si>
    <t xml:space="preserve">ARGILA OU BARRO PARA ATERRO/REATERRO (RETIRADO NA JAZIDA, SEM TRANSPORTE)                                                                                                                                                                                                                                                                                                                                                                                                                                 </t>
  </si>
  <si>
    <t xml:space="preserve">ARGILA, ARGILA VERMELHA OU ARGILA ARENOSA (RETIRADA NA JAZIDA, SEM TRANSPORTE)                                                                                                                                                                                                                                                                                                                                                                                                                            </t>
  </si>
  <si>
    <t xml:space="preserve">ARGILA OU BARRO PARA ATERRO/REATERRO (COM TRANSPORTE ATE 10 KM)                                                                                                                                                                                                                                                                                                                                                                                                                                           </t>
  </si>
  <si>
    <t xml:space="preserve">SELADOR ACRILICO OPACO PREMIUM INTERIOR/EXTERIOR                                                                                                                                                                                                                                                                                                                                                                                                                                                          </t>
  </si>
  <si>
    <t xml:space="preserve">SERRALHEIRO (HORISTA)                                                                                                                                                                                                                                                                                                                                                                                                                                                                                     </t>
  </si>
  <si>
    <t xml:space="preserve">SERVENTE DE OBRAS (HORISTA)                                                                                                                                                                                                                                                                                                                                                                                                                                                                               </t>
  </si>
  <si>
    <t xml:space="preserve">AJUDANTE DE ARMADOR (HORISTA)                                                                                                                                                                                                                                                                                                                                                                                                                                                                             </t>
  </si>
  <si>
    <t xml:space="preserve">CARPINTEIRO AUXILIAR (HORISTA)                                                                                                                                                                                                                                                                                                                                                                                                                                                                            </t>
  </si>
  <si>
    <t xml:space="preserve">AUXILIAR DE SERVICOS GERAIS (HORISTA)                                                                                                                                                                                                                                                                                                                                                                                                                                                                     </t>
  </si>
  <si>
    <t xml:space="preserve">APONTADOR OU APROPRIADOR DE MAO DE OBRA (HORISTA)                                                                                                                                                                                                                                                                                                                                                                                                                                                         </t>
  </si>
  <si>
    <t xml:space="preserve">AUXILIAR DE PEDREIRO (HORISTA)                                                                                                                                                                                                                                                                                                                                                                                                                                                                            </t>
  </si>
  <si>
    <t xml:space="preserve">SIFAO EM METAL CROMADO PARA PIA OU LAVATORIO, 1 X 1.1/2"                                                                                                                                                                                                                                                                                                                                                                                                                                                  </t>
  </si>
  <si>
    <t xml:space="preserve">ANEL DE VEDACAO, PVC FLEXIVEL, 100 MM, PARA SAIDA DE BACIA / VASO SANITARIO                                                                                                                                                                                                                                                                                                                                                                                                                               </t>
  </si>
  <si>
    <t xml:space="preserve">BOLSA DE LIGACAO EM PVC FLEXIVEL PARA VASO SANITARIO 40 MM (1 1/2")                                                                                                                                                                                                                                                                                                                                                                                                                                       </t>
  </si>
  <si>
    <t xml:space="preserve">ENGATE/RABICHO FLEXIVEL PLASTICO (PVC OU ABS) BRANCO 1/2" X 30 CM                                                                                                                                                                                                                                                                                                                                                                                                                                         </t>
  </si>
  <si>
    <t xml:space="preserve">CONJUNTO DE LIGACAO AJUSTAVEL, PARA VASO / BACIA SANITARIA, EM PLASTICO BRANCO, COM TUBO, CANOPLA E ESPUDE                                                                                                                                                                                                                                                                                                                                                                                                </t>
  </si>
  <si>
    <t xml:space="preserve">SIFAO PLASTICO TIPO COPO PARA PIA AMERICANA 1.1/2 X 1.1/2"                                                                                                                                                                                                                                                                                                                                                                                                                                                </t>
  </si>
  <si>
    <t xml:space="preserve">SIFAO PLASTICO TIPO COPO PARA TANQUE, 1.1/4 X 1.1/2"                                                                                                                                                                                                                                                                                                                                                                                                                                                      </t>
  </si>
  <si>
    <t xml:space="preserve">SIFAO PLASTICO TIPO COPO PARA PIA OU LAVATORIO, 1 X 1.1/2"                                                                                                                                                                                                                                                                                                                                                                                                                                                </t>
  </si>
  <si>
    <t xml:space="preserve">SIFAO EM METAL CROMADO PARA PIA AMERICANA, 1.1/2 X 2"                                                                                                                                                                                                                                                                                                                                                                                                                                                     </t>
  </si>
  <si>
    <t xml:space="preserve">VALVULA EM PLASTICO BRANCO PARA TANQUE OU LAVATORIO 1 ", SEM UNHO E SEM LADRAO                                                                                                                                                                                                                                                                                                                                                                                                                            </t>
  </si>
  <si>
    <t xml:space="preserve">VALVULA EM PLASTICO CROMADO PARA LAVATORIO 1 ", SEM UNHO, COM LADRAO                                                                                                                                                                                                                                                                                                                                                                                                                                      </t>
  </si>
  <si>
    <t xml:space="preserve">VALVULA EM PLASTICO CROMADO TIPO AMERICANA PARA PIA DE COZINHA 3.1/2" X 1.1/2 ", SEM ADAPTADOR                                                                                                                                                                                                                                                                                                                                                                                                            </t>
  </si>
  <si>
    <t xml:space="preserve">VALVULA EM PLASTICO BRANCO PARA TANQUE 1.1/4" X 1.1/2 ", SEM UNHO E SEM LADRAO                                                                                                                                                                                                                                                                                                                                                                                                                            </t>
  </si>
  <si>
    <t xml:space="preserve">VALVULA EM METAL CROMADO PARA PIA AMERICANA 3.1/2 X 1.1/2"                                                                                                                                                                                                                                                                                                                                                                                                                                                </t>
  </si>
  <si>
    <t xml:space="preserve">VALVULA EM PLASTICO BRANCO PARA LAVATORIO 1 ", SEM UNHO, COM LADRAO                                                                                                                                                                                                                                                                                                                                                                                                                                       </t>
  </si>
  <si>
    <t xml:space="preserve">SOLDADOR (HORISTA)                                                                                                                                                                                                                                                                                                                                                                                                                                                                                        </t>
  </si>
  <si>
    <t xml:space="preserve">SOLDADOR ELETRICO (PARA SOLDA A SER TESTADA COM RAIOS "X") (HORISTA)                                                                                                                                                                                                                                                                                                                                                                                                                                      </t>
  </si>
  <si>
    <t xml:space="preserve">TECNICO EM SONDAGEM (HORISTA)                                                                                                                                                                                                                                                                                                                                                                                                                                                                             </t>
  </si>
  <si>
    <t xml:space="preserve">TABUA DE MADEIRA PARA PISO, CUMARU/IPE CHAMPANHE OU EQUIVALENTE DA REGIAO, ENCAIXE MACHO/FEMEA, *10 X 2* CM                                                                                                                                                                                                                                                                                                                                                                                               </t>
  </si>
  <si>
    <t>331,24</t>
  </si>
  <si>
    <t xml:space="preserve">TABUA DE MADEIRA PARA PISO, CUMARU/IPE CHAMPANHE OU EQUIVALENTE DA REGIAO, ENCAIXE MACHO/FEMEA, *15 X 2* CM                                                                                                                                                                                                                                                                                                                                                                                               </t>
  </si>
  <si>
    <t>357,50</t>
  </si>
  <si>
    <t xml:space="preserve">TABUA DE MADEIRA PARA PISO, IPE (CERNE) OU EQUIVALENTE DA REGIAO, ENCAIXE MACHO/FEMEA, *20 X 2* CM                                                                                                                                                                                                                                                                                                                                                                                                        </t>
  </si>
  <si>
    <t>443,74</t>
  </si>
  <si>
    <t xml:space="preserve">RODAPE DE MADEIRA MACICA CUMARU/IPE CHAMPANHE OU EQUIVALENTE DA REGIAO, *1,5 X 7 CM                                                                                                                                                                                                                                                                                                                                                                                                                       </t>
  </si>
  <si>
    <t xml:space="preserve">TABUA NAO APARELHADA *2,5 X 30* CM, EM MACARANDUBA/MASSARANDUBA, ANGELIM OU EQUIVALENTE DA REGIAO - BRUTA                                                                                                                                                                                                                                                                                                                                                                                                 </t>
  </si>
  <si>
    <t>39,80</t>
  </si>
  <si>
    <t xml:space="preserve">TABUA NAO APARELHADA *2,5 X 20* CM, EM MACARANDUBA/MASSARANDUBA, ANGELIM OU EQUIVALENTE DA REGIAO - BRUTA                                                                                                                                                                                                                                                                                                                                                                                                 </t>
  </si>
  <si>
    <t>27,27</t>
  </si>
  <si>
    <t xml:space="preserve">TABUA *2,5 X 15 CM EM PINUS, MISTA OU EQUIVALENTE DA REGIAO - BRUTA                                                                                                                                                                                                                                                                                                                                                                                                                                       </t>
  </si>
  <si>
    <t xml:space="preserve">TABUA *2,5 X 30 CM EM PINUS, MISTA OU EQUIVALENTE DA REGIAO - BRUTA                                                                                                                                                                                                                                                                                                                                                                                                                                       </t>
  </si>
  <si>
    <t>13,33</t>
  </si>
  <si>
    <t xml:space="preserve">TACO DE MADEIRA PARA PISO, IPE (CERNE) OU EQUIVALENTE DA REGIAO, 7 X 42 CM, E = 2 CM                                                                                                                                                                                                                                                                                                                                                                                                                      </t>
  </si>
  <si>
    <t xml:space="preserve">TAMPAO FOFO SIMPLES COM BASE / REQUADRO, CLASSE D400 CARGA MAX. 40 T, REDONDO, TAMPA 600 MM (COM INSCRICAO EM RELEVO DO TIPO DE REDE)                                                                                                                                                                                                                                                                                                                                                                     </t>
  </si>
  <si>
    <t xml:space="preserve">TAMPAO FOFO SIMPLES COM BASE / REQUADRO, CLASSE B125 CARGA MAX. 12,5 T, REDONDO, TAMPA 600 MM (COM INSCRICAO EM RELEVO DO TIPO DE REDE)                                                                                                                                                                                                                                                                                                                                                                   </t>
  </si>
  <si>
    <t xml:space="preserve">TE DE FERRO GALVANIZADO, DE 1/2"                                                                                                                                                                                                                                                                                                                                                                                                                                                                          </t>
  </si>
  <si>
    <t xml:space="preserve">TE DE FERRO GALVANIZADO, DE 3/4"                                                                                                                                                                                                                                                                                                                                                                                                                                                                          </t>
  </si>
  <si>
    <t xml:space="preserve">TE DE FERRO GALVANIZADO, DE 1 1/4"                                                                                                                                                                                                                                                                                                                                                                                                                                                                        </t>
  </si>
  <si>
    <t xml:space="preserve">TE DE FERRO GALVANIZADO, DE 1 1/2"                                                                                                                                                                                                                                                                                                                                                                                                                                                                        </t>
  </si>
  <si>
    <t>45,12</t>
  </si>
  <si>
    <t xml:space="preserve">TE DE FERRO GALVANIZADO, DE 2"                                                                                                                                                                                                                                                                                                                                                                                                                                                                            </t>
  </si>
  <si>
    <t>71,47</t>
  </si>
  <si>
    <t xml:space="preserve">TE DE FERRO GALVANIZADO, DE 2 1/2"                                                                                                                                                                                                                                                                                                                                                                                                                                                                        </t>
  </si>
  <si>
    <t>135,71</t>
  </si>
  <si>
    <t xml:space="preserve">TE DE FERRO GALVANIZADO, DE 4"                                                                                                                                                                                                                                                                                                                                                                                                                                                                            </t>
  </si>
  <si>
    <t>335,10</t>
  </si>
  <si>
    <t xml:space="preserve">TE DE FERRO GALVANIZADO, DE 6"                                                                                                                                                                                                                                                                                                                                                                                                                                                                            </t>
  </si>
  <si>
    <t>1.121,96</t>
  </si>
  <si>
    <t xml:space="preserve">TE DE REDUCAO DE FERRO GALVANIZADO, COM ROSCA BSP, DE 3/4" X 1/2"                                                                                                                                                                                                                                                                                                                                                                                                                                         </t>
  </si>
  <si>
    <t xml:space="preserve">TE DE REDUCAO DE FERRO GALVANIZADO, COM ROSCA BSP, DE 1" X 3/4"                                                                                                                                                                                                                                                                                                                                                                                                                                           </t>
  </si>
  <si>
    <t xml:space="preserve">TE DE REDUCAO DE FERRO GALVANIZADO, COM ROSCA BSP, DE 1 1/2" X 3/4"                                                                                                                                                                                                                                                                                                                                                                                                                                       </t>
  </si>
  <si>
    <t xml:space="preserve">TE DE REDUCAO DE FERRO GALVANIZADO, COM ROSCA BSP, DE 2" X 1"                                                                                                                                                                                                                                                                                                                                                                                                                                             </t>
  </si>
  <si>
    <t>79,12</t>
  </si>
  <si>
    <t xml:space="preserve">TE DE REDUCAO DE FERRO GALVANIZADO, COM ROSCA BSP, DE 2" X 1 1/4"                                                                                                                                                                                                                                                                                                                                                                                                                                         </t>
  </si>
  <si>
    <t xml:space="preserve">TE DE REDUCAO DE FERRO GALVANIZADO, COM ROSCA BSP, DE 2 1/2" X 1"                                                                                                                                                                                                                                                                                                                                                                                                                                         </t>
  </si>
  <si>
    <t>146,68</t>
  </si>
  <si>
    <t xml:space="preserve">TE DE REDUCAO DE FERRO GALVANIZADO, COM ROSCA BSP, DE 2 1/2" X 1 1/2"                                                                                                                                                                                                                                                                                                                                                                                                                                     </t>
  </si>
  <si>
    <t xml:space="preserve">TE DE REDUCAO DE FERRO GALVANIZADO, COM ROSCA BSP, DE 2 1/2" X 2"                                                                                                                                                                                                                                                                                                                                                                                                                                         </t>
  </si>
  <si>
    <t>150,94</t>
  </si>
  <si>
    <t xml:space="preserve">TE DE REDUCAO DE FERRO GALVANIZADO, COM ROSCA BSP, DE 3" X 1"                                                                                                                                                                                                                                                                                                                                                                                                                                             </t>
  </si>
  <si>
    <t>210,99</t>
  </si>
  <si>
    <t xml:space="preserve">TE DE REDUCAO DE FERRO GALVANIZADO, COM ROSCA BSP, DE 3" X 1 1/4"                                                                                                                                                                                                                                                                                                                                                                                                                                         </t>
  </si>
  <si>
    <t xml:space="preserve">TE DE REDUCAO DE FERRO GALVANIZADO, COM ROSCA BSP, DE 3" X 1 1/2"                                                                                                                                                                                                                                                                                                                                                                                                                                         </t>
  </si>
  <si>
    <t xml:space="preserve">TE DE REDUCAO DE FERRO GALVANIZADO, COM ROSCA BSP, DE 3" X 2"                                                                                                                                                                                                                                                                                                                                                                                                                                             </t>
  </si>
  <si>
    <t xml:space="preserve">TE DE REDUCAO DE FERRO GALVANIZADO, COM ROSCA BSP, DE 3" X 2 1/2"                                                                                                                                                                                                                                                                                                                                                                                                                                         </t>
  </si>
  <si>
    <t xml:space="preserve">TE DE REDUCAO DE FERRO GALVANIZADO, COM ROSCA BSP, DE 4" X 2"                                                                                                                                                                                                                                                                                                                                                                                                                                             </t>
  </si>
  <si>
    <t>399,49</t>
  </si>
  <si>
    <t xml:space="preserve">TE DE REDUCAO DE FERRO GALVANIZADO, COM ROSCA BSP, DE 4" X 3"                                                                                                                                                                                                                                                                                                                                                                                                                                             </t>
  </si>
  <si>
    <t xml:space="preserve">TE DE REDUCAO DE FERRO GALVANIZADO, COM ROSCA BSP, DE 2 1/2" X 1 1/4"                                                                                                                                                                                                                                                                                                                                                                                                                                     </t>
  </si>
  <si>
    <t xml:space="preserve">TE DE REDUCAO DE FERRO GALVANIZADO, COM ROSCA BSP, DE 2" X 1 1/2"                                                                                                                                                                                                                                                                                                                                                                                                                                         </t>
  </si>
  <si>
    <t xml:space="preserve">TE DE REDUCAO DE FERRO GALVANIZADO, COM ROSCA BSP, DE 1 1/2" X 1"                                                                                                                                                                                                                                                                                                                                                                                                                                         </t>
  </si>
  <si>
    <t xml:space="preserve">TE DE REDUCAO DE FERRO GALVANIZADO, COM ROSCA BSP, DE 1" X 1/2"                                                                                                                                                                                                                                                                                                                                                                                                                                           </t>
  </si>
  <si>
    <t xml:space="preserve">TE DE FERRO GALVANIZADO, DE 5"                                                                                                                                                                                                                                                                                                                                                                                                                                                                            </t>
  </si>
  <si>
    <t>478,67</t>
  </si>
  <si>
    <t xml:space="preserve">TE DE FERRO GALVANIZADO, DE 3"                                                                                                                                                                                                                                                                                                                                                                                                                                                                            </t>
  </si>
  <si>
    <t>181,76</t>
  </si>
  <si>
    <t xml:space="preserve">TE DE FERRO GALVANIZADO, DE 1"                                                                                                                                                                                                                                                                                                                                                                                                                                                                            </t>
  </si>
  <si>
    <t xml:space="preserve">TE, PVC PBA, BBB, 90 GRAUS, DN 50 / DE 60 MM, PARA REDE DE AGUA                                                                                                                                                                                                                                                                                                                                                                                                                                           </t>
  </si>
  <si>
    <t xml:space="preserve">TE, PVC, 90 GRAUS, BBB, JE, DN 200 MM, PARA REDE COLETORA ESGOTO                                                                                                                                                                                                                                                                                                                                                                                                                                          </t>
  </si>
  <si>
    <t>206,99</t>
  </si>
  <si>
    <t xml:space="preserve">TE, PVC PBA, BBB, 90 GRAUS, DN 75 / DE 85 MM, PARA REDE DE AGUA                                                                                                                                                                                                                                                                                                                                                                                                                                           </t>
  </si>
  <si>
    <t xml:space="preserve">TE SANITARIO, PVC, DN 100 X 100 MM, SERIE NORMAL, PARA ESGOTO PREDIAL                                                                                                                                                                                                                                                                                                                                                                                                                                     </t>
  </si>
  <si>
    <t>16,09</t>
  </si>
  <si>
    <t xml:space="preserve">TE PVC ROSCAVEL 90 GRAUS, 1", PARA AGUA FRIA PREDIAL                                                                                                                                                                                                                                                                                                                                                                                                                                                      </t>
  </si>
  <si>
    <t xml:space="preserve">TE SANITARIO, PVC, DN 50 X 50 MM, SERIE NORMAL, PARA ESGOTO PREDIAL                                                                                                                                                                                                                                                                                                                                                                                                                                       </t>
  </si>
  <si>
    <t xml:space="preserve">TE PVC, ROSCAVEL, 90 GRAUS, 1/2", AGUA FRIA PREDIAL                                                                                                                                                                                                                                                                                                                                                                                                                                                       </t>
  </si>
  <si>
    <t xml:space="preserve">TE PVC, SOLDAVEL, COM ROSCA NA BOLSA CENTRAL, 90 GRAUS, 32 MM X 3/4", PARA AGUA FRIA PREDIAL                                                                                                                                                                                                                                                                                                                                                                                                              </t>
  </si>
  <si>
    <t xml:space="preserve">TE DE REDUCAO, PVC, SOLDAVEL, 90 GRAUS, 25 MM X 20 MM, PARA AGUA FRIA PREDIAL                                                                                                                                                                                                                                                                                                                                                                                                                             </t>
  </si>
  <si>
    <t xml:space="preserve">TE DE INSPECAO, PVC, 100 X 75 MM, SERIE NORMAL PARA ESGOTO PREDIAL                                                                                                                                                                                                                                                                                                                                                                                                                                        </t>
  </si>
  <si>
    <t xml:space="preserve">TE DE REDUCAO, PVC, SOLDAVEL, 90 GRAUS, 110 MM X 60 MM, PARA AGUA FRIA PREDIAL                                                                                                                                                                                                                                                                                                                                                                                                                            </t>
  </si>
  <si>
    <t>134,74</t>
  </si>
  <si>
    <t xml:space="preserve">TE DE REDUCAO, PVC, SOLDAVEL, 90 GRAUS, 50 MM X 20 MM, PARA AGUA FRIA PREDIAL                                                                                                                                                                                                                                                                                                                                                                                                                             </t>
  </si>
  <si>
    <t xml:space="preserve">TE PVC, SOLDAVEL, COM ROSCA NA BOLSA CENTRAL, 90 GRAUS, 20 MM X 1/2", PARA AGUA FRIA PREDIAL                                                                                                                                                                                                                                                                                                                                                                                                              </t>
  </si>
  <si>
    <t>2,40</t>
  </si>
  <si>
    <t xml:space="preserve">TE PVC, ROSCAVEL, 90 GRAUS, 2", AGUA FRIA PREDIAL                                                                                                                                                                                                                                                                                                                                                                                                                                                         </t>
  </si>
  <si>
    <t xml:space="preserve">TE PVC, SOLDAVEL, COM BUCHA DE LATAO NA BOLSA CENTRAL, 90 GRAUS, 32 MM X 3/4", PARA AGUA FRIA PREDIAL                                                                                                                                                                                                                                                                                                                                                                                                     </t>
  </si>
  <si>
    <t xml:space="preserve">TE PVC SOLDAVEL, BBB, 90 GRAUS, DN 40 MM, PARA ESGOTO SECUNDARIO PREDIAL                                                                                                                                                                                                                                                                                                                                                                                                                                  </t>
  </si>
  <si>
    <t xml:space="preserve">TE PVC, ROSCAVEL, 90 GRAUS, 1 1/2", AGUA FRIA PREDIAL                                                                                                                                                                                                                                                                                                                                                                                                                                                     </t>
  </si>
  <si>
    <t xml:space="preserve">TE DE REDUCAO COM ROSCA, PVC, 90 GRAUS, 1 X 3/4", PARA AGUA FRIA PREDIAL                                                                                                                                                                                                                                                                                                                                                                                                                                  </t>
  </si>
  <si>
    <t>10,67</t>
  </si>
  <si>
    <t xml:space="preserve">TE DE REDUCAO COM ROSCA, PVC, 90 GRAUS, 3/4 X 1/2", PARA AGUA FRIA PREDIAL                                                                                                                                                                                                                                                                                                                                                                                                                                </t>
  </si>
  <si>
    <t xml:space="preserve">TE PVC, SOLDAVEL, COM BUCHA DE LATAO NA BOLSA CENTRAL, 90 GRAUS, 20 MM X 1/2", PARA AGUA FRIA PREDIAL                                                                                                                                                                                                                                                                                                                                                                                                     </t>
  </si>
  <si>
    <t xml:space="preserve">TE PVC, SOLDAVEL, COM BUCHA DE LATAO NA BOLSA CENTRAL, 90 GRAUS, 25 MM X 3/4", PARA AGUA FRIA PREDIAL                                                                                                                                                                                                                                                                                                                                                                                                     </t>
  </si>
  <si>
    <t xml:space="preserve">TE PVC, ROSCAVEL, 90 GRAUS, 3/4", AGUA FRIA PREDIAL                                                                                                                                                                                                                                                                                                                                                                                                                                                       </t>
  </si>
  <si>
    <t>4,38</t>
  </si>
  <si>
    <t xml:space="preserve">TE DE REDUCAO COM ROSCA, PVC, 90 GRAUS, 1.1/2" X 3/4", AGUA FRIA PREDIAL                                                                                                                                                                                                                                                                                                                                                                                                                                  </t>
  </si>
  <si>
    <t xml:space="preserve">TE DE REDUCAO, PVC, SOLDAVEL, 90 GRAUS, 40 MM X 32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</si>
  <si>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</si>
  <si>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</si>
  <si>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</si>
  <si>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</si>
  <si>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</si>
  <si>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93,13</t>
  </si>
  <si>
    <t xml:space="preserve">TE PVC, SOLDAVEL, COM ROSCA NA BOLSA CENTRAL, 90 GRAUS, 25 MM X 1/2", PARA AGUA FRIA PREDIAL                                                                                                                                                                                                                                                                                                                                                                                                              </t>
  </si>
  <si>
    <t xml:space="preserve">TE DE REDUCAO, PVC, SOLDAVEL, 90 GRAUS, 32 MM X 25 MM, PARA AGUA FRIA PREDIAL                                                                                                                                                                                                                                                                                                                                                                                                                             </t>
  </si>
  <si>
    <t xml:space="preserve">TE PVC, SOLDAVEL, COM BUCHA DE LATAO NA BOLSA CENTRAL, 90 GRAUS, 25 MM X 1/2", PARA AGUA FRIA PREDIAL                                                                                                                                                                                                                                                                                                                                                                                                     </t>
  </si>
  <si>
    <t xml:space="preserve">TE SOLDAVEL, PVC, 90 GRAUS, 20 MM, PARA AGUA FRIA PREDIAL (NBR 5648)                                                                                                                                                                                                                                                                                                                                                                                                                                      </t>
  </si>
  <si>
    <t>1,00</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</si>
  <si>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</si>
  <si>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</si>
  <si>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</si>
  <si>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GRAUS,50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</si>
  <si>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</si>
  <si>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</si>
  <si>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</si>
  <si>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73,89</t>
  </si>
  <si>
    <t xml:space="preserve">TE SOLDAVEL, PVC, 90 GRAUS, 110 MM, PARA AGUA FRIA PREDIAL (NBR 5648)                                                                                                                                                                                                                                                                                                                                                                                                                                     </t>
  </si>
  <si>
    <t>158,67</t>
  </si>
  <si>
    <t xml:space="preserve">TECNICO EM LABORATORIO E CAMPO DE CONSTRUCAO CIVIL (HORISTA)                                                                                                                                                                                                                                                                                                                                                                                                                                              </t>
  </si>
  <si>
    <t xml:space="preserve">TELA DE ACO SOLDADA NERVURADA, CA-60, Q-138, (2,20 KG/M2), DIAMETRO DO FIO = 4,2 MM, LARGURA = 2,45 M, ESPACAMENTO DA MALHA = 10 X 10 CM                                                                                                                                                                                                                                                                                                                                                                  </t>
  </si>
  <si>
    <t xml:space="preserve">TELA DE ACO SOLDADA NERVURADA, CA-60, Q-196, (3,11 KG/M2), DIAMETRO DO FIO = 5,0 MM, LARGURA = 2,45 M, ESPACAMENTO DA MALHA = 10 X 10 CM                                                                                                                                                                                                                                                                                                                                                                  </t>
  </si>
  <si>
    <t>27,31</t>
  </si>
  <si>
    <t xml:space="preserve">TELA DE ARAME GALVANIZADA QUADRANGULAR / LOSANGULAR, FIO 2,77 MM (12 BWG), MALHA 5 X 5 CM, H = 2 M                                                                                                                                                                                                                                                                                                                                                                                                        </t>
  </si>
  <si>
    <t xml:space="preserve">TELA EM METAL PARA ESTUQUE (DEPLOYE)                                                                                                                                                                                                                                                                                                                                                                                                                                                                      </t>
  </si>
  <si>
    <t xml:space="preserve">TELA DE ARAME GALVANIZADA QUADRANGULAR / LOSANGULAR, FIO 3,4 MM (10 BWG), MALHA 5 X 5 CM, H = 2 M                                                                                                                                                                                                                                                                                                                                                                                                         </t>
  </si>
  <si>
    <t>46,30</t>
  </si>
  <si>
    <t xml:space="preserve">TELA DE ARAME ONDULADA, FIO *2,77* MM (12 BWG), MALHA 5 X 5 CM, H = 2 M                                                                                                                                                                                                                                                                                                                                                                                                                                   </t>
  </si>
  <si>
    <t xml:space="preserve">TELA DE ARAME GALVANIZADA QUADRANGULAR / LOSANGULAR, FIO 2,11 MM (14 BWG), MALHA 5 X 5 CM, H = 2 M                                                                                                                                                                                                                                                                                                                                                                                                        </t>
  </si>
  <si>
    <t>20,13</t>
  </si>
  <si>
    <t xml:space="preserve">TELA FACHADEIRA EM POLIETILENO, ROLO DE 3 X 100 M (L X C), COR BRANCA, SEM LOGOMARCA - PARA PROTECAO DE OBRAS                                                                                                                                                                                                                                                                                                                                                                                             </t>
  </si>
  <si>
    <t xml:space="preserve">TELHA DE BARRO / CERAMICA, NAO ESMALTADA, TIPO COLONIAL, CANAL, PLAN, PAULISTA, COMPRIMENTO DE *44 A 50* CM, RENDIMENTO DE COBERTURA DE *26* TELHAS/M2                                                                                                                                                                                                                                                                                                                                                    </t>
  </si>
  <si>
    <t>1.575,00</t>
  </si>
  <si>
    <t xml:space="preserve">TELHA DE BARRO / CERAMICA, NAO ESMALTADA, TIPO ROMANA, AMERICANA, PORTUGUESA, FRANCESA, COMPRIMENTO DE *41* CM, RENDIMENTO DE *16* TELHAS/M2                                                                                                                                                                                                                                                                                                                                                              </t>
  </si>
  <si>
    <t xml:space="preserve">CUMEEIRA PARA TELHA CERAMICA, COMPRIMENTO DE *41* CM, RENDIMENTO DE *3* TELHAS/M                                                                                                                                                                                                                                                                                                                                                                                                                          </t>
  </si>
  <si>
    <t xml:space="preserve">TELHA DE FIBRA DE VIDRO ONDULADA INCOLOR, E = 0,6 MM, DE *0,50 X 2,44* M                                                                                                                                                                                                                                                                                                                                                                                                                                  </t>
  </si>
  <si>
    <t xml:space="preserve">TELHA DE FIBROCIMENTO ONDULADA E = 6 MM, DE 1,83 X 1,10 M (SEM AMIANTO)                                                                                                                                                                                                                                                                                                                                                                                                                                   </t>
  </si>
  <si>
    <t xml:space="preserve">TELHA DE FIBROCIMENTO ONDULADA E = 8 MM, DE 2,44 X 1,10 M (SEM AMIANTO)                                                                                                                                                                                                                                                                                                                                                                                                                                   </t>
  </si>
  <si>
    <t xml:space="preserve">TELHA DE FIBROCIMENTO ONDULADA E = 4 MM, DE 1,22 X 0,50 M (SEM AMIANTO)                                                                                                                                                                                                                                                                                                                                                                                                                                   </t>
  </si>
  <si>
    <t xml:space="preserve">TELHA DE FIBROCIMENTO ONDULADA E = 8 MM, DE 1,53 X 1,10 M (SEM AMIANTO)                                                                                                                                                                                                                                                                                                                                                                                                                                   </t>
  </si>
  <si>
    <t xml:space="preserve">TELHA DE FIBROCIMENTO ONDULADA E = 8 MM, DE 1,83 X 1,10 M (SEM AMIANTO)                                                                                                                                                                                                                                                                                                                                                                                                                                   </t>
  </si>
  <si>
    <t xml:space="preserve">TELHA DE FIBROCIMENTO ONDULADA E = 6 MM, DE 2,44 X 1,10 M (SEM AMIANTO)                                                                                                                                                                                                                                                                                                                                                                                                                                   </t>
  </si>
  <si>
    <t xml:space="preserve">TELHA DE FIBROCIMENTO ONDULADA E = 6 MM, DE 1,53 X 1,10 M (SEM AMIANTO)                                                                                                                                                                                                                                                                                                                                                                                                                                   </t>
  </si>
  <si>
    <t xml:space="preserve">TELHA DE FIBROCIMENTO ONDULADA E = 6 MM, DE 3,66 X 1,10 M (SEM AMIANTO)                                                                                                                                                                                                                                                                                                                                                                                                                                   </t>
  </si>
  <si>
    <t xml:space="preserve">TELHA ESTRUTURAL DE FIBROCIMENTO 1 ABA, DE 0,52 X 7,20 M (SEM AMIANTO)                                                                                                                                                                                                                                                                                                                                                                                                                                    </t>
  </si>
  <si>
    <t xml:space="preserve">TELHA DE FIBROCIMENTO ONDULADA E = 4 MM, DE 2,44 X 0,50 M (SEM AMIANTO)                                                                                                                                                                                                                                                                                                                                                                                                                                   </t>
  </si>
  <si>
    <t xml:space="preserve">CUMEEIRA SHED PARA TELHA ONDULADA DE FIBROCIMENTO, E = 6 MM, ABA 280 MM, COMPRIMENTO 1100 MM (SEM AMIANTO)                                                                                                                                                                                                                                                                                                                                                                                                </t>
  </si>
  <si>
    <t xml:space="preserve">CUMEEIRA NORMAL PARA TELHA ESTRUTURAL DE FIBROCIMENTO 2 ABAS, E = 6 MM, DE 1050 X 935 MM (SEM AMIANTO)                                                                                                                                                                                                                                                                                                                                                                                                    </t>
  </si>
  <si>
    <t xml:space="preserve">CUMEEIRA UNIVERSAL PARA TELHA ONDULADA DE FIBROCIMENTO, E = 6 MM, ABA 210 MM, COMPRIMENTO 1100 MM (SEM AMIANTO)                                                                                                                                                                                                                                                                                                                                                                                           </t>
  </si>
  <si>
    <t xml:space="preserve">TELHA ESTRUTURAL DE FIBROCIMENTO 2 ABAS, DE 1,00 X 7,40 M (SEM AMIANTO)                                                                                                                                                                                                                                                                                                                                                                                                                                   </t>
  </si>
  <si>
    <t xml:space="preserve">TELHA ESTRUTURAL DE FIBROCIMENTO 1 ABA, DE 0,52 X 2,50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</si>
  <si>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</si>
  <si>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</si>
  <si>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</si>
  <si>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</si>
  <si>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</si>
  <si>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</si>
  <si>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</si>
  <si>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9,20 M (SEM AMIANTO)                                                                                                                                                                                                                                                                                                                                                                                                                                   </t>
  </si>
  <si>
    <t xml:space="preserve">TELHA ESTRUTURAL DE FIBROCIMENTO 1 ABA, DE 0,52 X 3,60 M (SEM AMIANTO)                                                                                                                                                                                                                                                                                                                                                                                                                                    </t>
  </si>
  <si>
    <t xml:space="preserve">RUFO PARA TELHA ONDULADA DE FIBROCIMENTO, E = 6 MM, ABA *260* MM, COMPRIMENTO 1100 MM (SEM AMIANTO)                                                                                                                                                                                                                                                                                                                                                                                                       </t>
  </si>
  <si>
    <t xml:space="preserve">TELHA TRAPEZOIDAL EM ACO ZINCADO, SEM PINTURA, ALTURA DE APROXIMADAMENTE 40 MM, ESPESSURA DE 0,50 MM E LARGURA UTIL DE 980 MM                                                                                                                                                                                                                                                                                                                                                                             </t>
  </si>
  <si>
    <t>35,33</t>
  </si>
  <si>
    <t xml:space="preserve">TELHA DE VIDRO TIPO FRANCESA, *39 X 23* CM                                                                                                                                                                                                                                                                                                                                                                                                                                                                </t>
  </si>
  <si>
    <t>34,78</t>
  </si>
  <si>
    <t xml:space="preserve">TELHA VIDRO TIPO CANAL OU COLONIAL, C = 46 A 50 CM                                                                                                                                                                                                                                                                                                                                                                                                                                                        </t>
  </si>
  <si>
    <t xml:space="preserve">LOCACAO DE TEODOLITO ELETRONICO, PRECISAO ANGULAR DE 5 A 7 SEGUNDOS, INCLUINDO TRIPE                                                                                                                                                                                                                                                                                                                                                                                                                      </t>
  </si>
  <si>
    <t xml:space="preserve">LOCACAO DE NIVEL OPTICO, COM PRECISAO DE 0,7 MM, AUMENTO DE 32X                                                                                                                                                                                                                                                                                                                                                                                                                                           </t>
  </si>
  <si>
    <t xml:space="preserve">TERRA VEGETAL (GRANEL)                                                                                                                                                                                                                                                                                                                                                                                                                                                                                    </t>
  </si>
  <si>
    <t>240,00</t>
  </si>
  <si>
    <t xml:space="preserve">TIJOLO CERAMICO MACICO APARENTE 2 FUROS DE *6,5 X 10 X 20* CM (L X A X C)                                                                                                                                                                                                                                                                                                                                                                                                                                 </t>
  </si>
  <si>
    <t xml:space="preserve">TIJOLO CERAMICO MACICO COMUM DE *5 X 10 X 20* CM (L X A X C)                                                                                                                                                                                                                                                                                                                                                                                                                                              </t>
  </si>
  <si>
    <t xml:space="preserve">TIJOLO CERAMICO MACICO APARENTE DE *6 X 12 X 24* CM (L X A X C)                                                                                                                                                                                                                                                                                                                                                                                                                                           </t>
  </si>
  <si>
    <t xml:space="preserve">BLOCO CERAMICO / TIJOLO VAZADO PARA ALVENARIA DE VEDACAO, 6 FUROS NA HORIZONTAL DE 9 X 14 X 19 CM (L X A X C)                                                                                                                                                                                                                                                                                                                                                                                             </t>
  </si>
  <si>
    <t xml:space="preserve">BLOCO CERAMICO / TIJOLO VAZADO PARA ALVENARIA DE VEDACAO, 8 FUROS NA HORIZONTAL DE 9 X 19 X 29 CM (L X A X C)                                                                                                                                                                                                                                                                                                                                                                                             </t>
  </si>
  <si>
    <t xml:space="preserve">BLOCO CERAMICO / TIJOLO VAZADO PARA ALVENARIA DE VEDACAO, 4 FUROS NA HORIZONTAL DE 9 X 9 X 19 CM (L X A X C)                                                                                                                                                                                                                                                                                                                                                                                              </t>
  </si>
  <si>
    <t xml:space="preserve">BLOCO CERAMICO / TIJOLO VAZADO PARA ALVENARIA DE VEDACAO, 8 FUROS NA HORIZONTAL DE 9 X 19 X 19 CM (L X A X C)                                                                                                                                                                                                                                                                                                                                                                                             </t>
  </si>
  <si>
    <t xml:space="preserve">ELEMENTO VAZADO CERAMICO QUADRADO (TIPO RETO OU REDONDO) DE *7 A 9 X 20 X 20* CM (L X A X C)                                                                                                                                                                                                                                                                                                                                                                                                              </t>
  </si>
  <si>
    <t xml:space="preserve">TIL PARA LIGACAO PREDIAL, EM PVC, JE, BBB, DN 100 X 100 MM, PARA REDE COLETORA ESGOTO                                                                                                                                                                                                                                                                                                                                                                                                                     </t>
  </si>
  <si>
    <t>70,95</t>
  </si>
  <si>
    <t xml:space="preserve">TINTA ESMALTE SINTETICO PREMIUM FOSCO                                                                                                                                                                                                                                                                                                                                                                                                                                                                     </t>
  </si>
  <si>
    <t>45,03</t>
  </si>
  <si>
    <t xml:space="preserve">TINTA ESMALTE SINTETICO PREMIUM BRILHANTE                                                                                                                                                                                                                                                                                                                                                                                                                                                                 </t>
  </si>
  <si>
    <t xml:space="preserve">TINTA ESMALTE SINTETICO PREMIUM DE DUPLA ACAO GRAFITE FOSCO PARA SUPERFICIES METALICAS FERROSAS                                                                                                                                                                                                                                                                                                                                                                                                           </t>
  </si>
  <si>
    <t>49,14</t>
  </si>
  <si>
    <t xml:space="preserve">TINTA EPOXI BASE AGUA PREMIUM, BRANCA                                                                                                                                                                                                                                                                                                                                                                                                                                                                     </t>
  </si>
  <si>
    <t>91,64</t>
  </si>
  <si>
    <t xml:space="preserve">TINTA ESMALTE SINTETICO PREMIUM DE EFEITO PROTETOR DE SUPERFICIE METALICA ALUMINIO                                                                                                                                                                                                                                                                                                                                                                                                                        </t>
  </si>
  <si>
    <t>54,23</t>
  </si>
  <si>
    <t xml:space="preserve">FUNDO ANTICORROSIVO PARA METAIS FERROSOS (ZARCAO)                                                                                                                                                                                                                                                                                                                                                                                                                                                         </t>
  </si>
  <si>
    <t xml:space="preserve">TINTA ESMALTE SINTETICO PREMIUM ACETINADO                                                                                                                                                                                                                                                                                                                                                                                                                                                                 </t>
  </si>
  <si>
    <t>45,88</t>
  </si>
  <si>
    <t xml:space="preserve">TINTA ASFALTICA IMPERMEABILIZANTE DILUIDA EM SOLVENTE, PARA MATERIAIS CIMENTICIOS, METAL E MADEIRA                                                                                                                                                                                                                                                                                                                                                                                                        </t>
  </si>
  <si>
    <t xml:space="preserve">TINTA BORRACHA CLORADA, ACABAMENTO SEMIBRILHO, QUALQUER COR                                                                                                                                                                                                                                                                                                                                                                                                                                               </t>
  </si>
  <si>
    <t>81,67</t>
  </si>
  <si>
    <t xml:space="preserve">SELANTE DE BASE ASFALTICA PARA VEDACAO                                                                                                                                                                                                                                                                                                                                                                                                                                                                    </t>
  </si>
  <si>
    <t>41,22</t>
  </si>
  <si>
    <t xml:space="preserve">TINTA ASFALTICA IMPERMEABILIZANTE DISPERSA EM AGUA, PARA MATERIAIS CIMENTICIOS                                                                                                                                                                                                                                                                                                                                                                                                                            </t>
  </si>
  <si>
    <t xml:space="preserve">ADITIVO ADESIVO LIQUIDO PARA ARGAMASSAS DE REVESTIMENTOS CIMENTICIOS                                                                                                                                                                                                                                                                                                                                                                                                                                      </t>
  </si>
  <si>
    <t xml:space="preserve">IMUNIZANTE PARA MADEIRA, INCOLOR                                                                                                                                                                                                                                                                                                                                                                                                                                                                          </t>
  </si>
  <si>
    <t>29,57</t>
  </si>
  <si>
    <t xml:space="preserve">TINTA MINERAL IMPERMEAVEL EM PO, BRANCA                                                                                                                                                                                                                                                                                                                                                                                                                                                                   </t>
  </si>
  <si>
    <t>2,39</t>
  </si>
  <si>
    <t xml:space="preserve">TINTA ACRILICA A BASE DE SOLVENTE, PARA SINALIZACAO HORIZONTAL VIARIA (NBR 11862)                                                                                                                                                                                                                                                                                                                                                                                                                         </t>
  </si>
  <si>
    <t xml:space="preserve">TINTA ACRILICA PREMIUM PARA PISO                                                                                                                                                                                                                                                                                                                                                                                                                                                                          </t>
  </si>
  <si>
    <t xml:space="preserve">TINTA/RESINA ACRILICA PREMIUM PARA CERAMICA, PEDRAS E OUTROS                                                                                                                                                                                                                                                                                                                                                                                                                                              </t>
  </si>
  <si>
    <t xml:space="preserve">RESINA ACRILICA PREMIUM BASE AGUA - COR BRANCA                                                                                                                                                                                                                                                                                                                                                                                                                                                            </t>
  </si>
  <si>
    <t xml:space="preserve">TINTA LATEX ACRILICA PREMIUM, COR BRANCO FOSCO                                                                                                                                                                                                                                                                                                                                                                                                                                                            </t>
  </si>
  <si>
    <t>29,82</t>
  </si>
  <si>
    <t xml:space="preserve">TOMADA INDUSTRIAL DE EMBUTIR 3P+T 30 A, 440 V, COM TRAVA, SEM PLACA                                                                                                                                                                                                                                                                                                                                                                                                                                       </t>
  </si>
  <si>
    <t xml:space="preserve">TOMADA INDUSTRIAL DE EMBUTIR 3P+T 30 A, 440 V, COM TRAVA, COM PLACA                                                                                                                                                                                                                                                                                                                                                                                                                                       </t>
  </si>
  <si>
    <t>43,82</t>
  </si>
  <si>
    <t xml:space="preserve">TOMADA 2P+T 10A, 250V, CONJUNTO MONTADO PARA EMBUTIR 4" X 2" (PLACA + SUPORTE + MODULO)                                                                                                                                                                                                                                                                                                                                                                                                                   </t>
  </si>
  <si>
    <t xml:space="preserve">TAMPA CEGA EM PVC PARA CONDULETE 4 X 2"                                                                                                                                                                                                                                                                                                                                                                                                                                                                   </t>
  </si>
  <si>
    <t xml:space="preserve">PLACA/TAMPA CEGA EM LATAO ESCOVADO PARA CONDULETE EM LIGA DE ALUMINIO 4 X 4"                                                                                                                                                                                                                                                                                                                                                                                                                              </t>
  </si>
  <si>
    <t>24,17</t>
  </si>
  <si>
    <t xml:space="preserve">BUCHA DE NYLON SEM ABA S10, COM PARAFUSO DE 6,10 X 65 MM EM ACO ZINCADO COM ROSCA SOBERBA, CABECA CHATA E FENDA PHILLIPS                                                                                                                                                                                                                                                                                                                                                                                  </t>
  </si>
  <si>
    <t xml:space="preserve">HASTE ANCORA EM ACO GALVANIZADO, DIMENSOES 16 MM X 2000 MM                                                                                                                                                                                                                                                                                                                                                                                                                                                </t>
  </si>
  <si>
    <t xml:space="preserve">SUPORTE ISOLADOR REFORCADO DIAMETRO NOMINAL 5/16", COM ROSCA SOBERBA E BUCHA                                                                                                                                                                                                                                                                                                                                                                                                                              </t>
  </si>
  <si>
    <t xml:space="preserve">SUPORTE EM ACO GALVANIZADO PARA TRANSFORMADOR PARA POSTE DUPLO T 185 X 95 MM, CHAPA DE 5/16"                                                                                                                                                                                                                                                                                                                                                                                                              </t>
  </si>
  <si>
    <t>141,30</t>
  </si>
  <si>
    <t xml:space="preserve">SAPATILHA EM ACO GALVANIZADO PARA CABOS COM DIAMETRO NOMINAL ATE 5/8"                                                                                                                                                                                                                                                                                                                                                                                                                                     </t>
  </si>
  <si>
    <t>3,44</t>
  </si>
  <si>
    <t xml:space="preserve">BUCHA DE NYLON SEM ABA S8, COM PARAFUSO DE 4,80 X 50 MM EM ACO ZINCADO COM ROSCA SOBERBA, CABECA CHATA E FENDA PHILLIPS                                                                                                                                                                                                                                                                                                                                                                                   </t>
  </si>
  <si>
    <t xml:space="preserve">BUCHA DE NYLON SEM ABA S12, COM PARAFUSO DE 5/16" X 80 MM EM ACO ZINCADO COM ROSCA SOBERBA E CABECA SEXTAVADA                                                                                                                                                                                                                                                                                                                                                                                             </t>
  </si>
  <si>
    <t xml:space="preserve">AUTOMATICO DE BOIA SUPERIOR / INFERIOR, *15* A / 250 V                                                                                                                                                                                                                                                                                                                                                                                                                                                    </t>
  </si>
  <si>
    <t xml:space="preserve">TOPOGRAFO (HORISTA)                                                                                                                                                                                                                                                                                                                                                                                                                                                                                       </t>
  </si>
  <si>
    <t>36,06</t>
  </si>
  <si>
    <t xml:space="preserve">NIVELADOR (HORISTA)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</si>
  <si>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</si>
  <si>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</si>
  <si>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PARA TANQUE / JARDIM, SEM BICO, CANO LONGO, DE PAREDE, PADRAO POPULAR / USO GERAL, 1/2" OU 3/4" (REF 1126)                                                                                                                                                                                                                                                                                                                                                                      </t>
  </si>
  <si>
    <t xml:space="preserve">TORNEIRA DE BOIA BALAO METALICO, VAZAO TOTAL, PARA CAIXA D'AGUA, AGUA QUENTE, ROSCA 3/4 ", COM HASTE, TORNEIRA E BALAO METALICOS                                                                                                                                                                                                                                                                                                                                                                          </t>
  </si>
  <si>
    <t>60,80</t>
  </si>
  <si>
    <t xml:space="preserve">DUCHA / CHUVEIRO PLASTICO SIMPLES, 5", BRANCO, PARA ACOPLAR EM HASTE 1/2", AGUA FRIA                                                                                                                                                                                                                                                                                                                                                                                                                      </t>
  </si>
  <si>
    <t>10,83</t>
  </si>
  <si>
    <t xml:space="preserve">TRANSFORMADOR TRIFASICO DE DISTRIBUICAO, POTENCIA DE 30 KVA, TENSAO NOMINAL DE 15 KV, TENSAO SECUNDARIA DE 220/127V, EM OLEO ISOLANTE TIPO MINERAL                                                                                                                                                                                                                                                                                                                                                        </t>
  </si>
  <si>
    <t>10.401,92</t>
  </si>
  <si>
    <t xml:space="preserve">TRANSFORMADOR TRIFASICO DE DISTRIBUICAO, POTENCIA DE 75 KVA, TENSAO NOMINAL DE 15 KV, TENSAO SECUNDARIA DE 220/127V, EM OLEO ISOLANTE TIPO MINERAL                                                                                                                                                                                                                                                                                                                                                        </t>
  </si>
  <si>
    <t>15.025,00</t>
  </si>
  <si>
    <t xml:space="preserve">TRANSFORMADOR TRIFASICO DE DISTRIBUICAO, POTENCIA DE 750 KVA, TENSAO NOMINAL DE 15 KV, TENSAO SECUNDARIA DE 220/127V, EM OLEO ISOLANTE TIPO MINERAL                                                                                                                                                                                                                                                                                                                                                       </t>
  </si>
  <si>
    <t>85.779,97</t>
  </si>
  <si>
    <t xml:space="preserve">TRANSFORMADOR TRIFASICO DE DISTRIBUICAO, POTENCIA DE 1000 KVA, TENSAO NOMINAL DE 15 KV, TENSAO SECUNDARIA DE 220/127V, EM OLEO ISOLANTE TIPO MINERAL                                                                                                                                                                                                                                                                                                                                                      </t>
  </si>
  <si>
    <t>120.102,67</t>
  </si>
  <si>
    <t xml:space="preserve">TRANSFORMADOR TRIFASICO DE DISTRIBUICAO, POTENCIA DE 150 KVA, TENSAO NOMINAL DE 15 KV, TENSAO SECUNDARIA DE 220/127V, EM OLEO ISOLANTE TIPO MINERAL                                                                                                                                                                                                                                                                                                                                                       </t>
  </si>
  <si>
    <t>23.415,27</t>
  </si>
  <si>
    <t xml:space="preserve">TRANSFORMADOR TRIFASICO DE DISTRIBUICAO, POTENCIA DE 300 KVA, TENSAO NOMINAL DE 15 KV, TENSAO SECUNDARIA DE 220/127V, EM OLEO ISOLANTE TIPO MINERAL                                                                                                                                                                                                                                                                                                                                                       </t>
  </si>
  <si>
    <t>38.322,87</t>
  </si>
  <si>
    <t xml:space="preserve">TRANSFORMADOR TRIFASICO DE DISTRIBUICAO, POTENCIA DE 500 KVA, TENSAO NOMINAL DE 15 KV, TENSAO SECUNDARIA DE 220/127V, EM OLEO ISOLANTE TIPO MINERAL                                                                                                                                                                                                                                                                                                                                                       </t>
  </si>
  <si>
    <t>62.536,84</t>
  </si>
  <si>
    <t xml:space="preserve">TRANSFORMADOR TRIFASICO DE DISTRIBUICAO, POTENCIA DE 45 KVA, TENSAO NOMINAL DE 15 KV, TENSAO SECUNDARIA DE 220/127V, EM OLEO ISOLANTE TIPO MINERAL                                                                                                                                                                                                                                                                                                                                                        </t>
  </si>
  <si>
    <t>11.618,52</t>
  </si>
  <si>
    <t xml:space="preserve">TRANSFORMADOR TRIFASICO DE DISTRIBUICAO, POTENCIA DE 1500 KVA, TENSAO NOMINAL DE 15 KV, TENSAO SECUNDARIA DE 220/127V, EM OLEO ISOLANTE TIPO MINERAL                                                                                                                                                                                                                                                                                                                                                      </t>
  </si>
  <si>
    <t>151.865,64</t>
  </si>
  <si>
    <t xml:space="preserve">TRANSFORMADOR TRIFASICO DE DISTRIBUICAO, POTENCIA DE 112,5 KVA, TENSAO NOMINAL DE 15 KV, TENSAO SECUNDARIA DE 220/127V, EM OLEO ISOLANTE TIPO MINERAL                                                                                                                                                                                                                                                                                                                                                     </t>
  </si>
  <si>
    <t>18.565,30</t>
  </si>
  <si>
    <t xml:space="preserve">TRANSFORMADOR TRIFASICO DE DISTRIBUICAO, POTENCIA DE 225 KVA, TENSAO NOMINAL DE 15 KV, TENSAO SECUNDARIA DE 220/127V, EM OLEO ISOLANTE TIPO MINERAL                                                                                                                                                                                                                                                                                                                                                       </t>
  </si>
  <si>
    <t>32.848,17</t>
  </si>
  <si>
    <t xml:space="preserve">TRATOR DE ESTEIRAS, POTENCIA DE 100 HP, PESO OPERACIONAL DE 9,4 T, COM LAMINA COM CAPACIDADE DE 2,19 M3                                                                                                                                                                                                                                                                                                                                                                                                   </t>
  </si>
  <si>
    <t>1.079.918,00</t>
  </si>
  <si>
    <t xml:space="preserve">TRATOR DE ESTEIRAS, POTENCIA DE 347 HP, PESO OPERACIONAL DE 38,5 T, COM LAMINA COM CAPACIDADE DE 8,70M3                                                                                                                                                                                                                                                                                                                                                                                                   </t>
  </si>
  <si>
    <t>4.585.785,54</t>
  </si>
  <si>
    <t xml:space="preserve">TRATOR DE ESTEIRAS, POTENCIA DE 150 HP, PESO OPERACIONAL DE 16,7 T, COM RODA MOTRIZ ELEVADA E LAMINA COM CONTATO DE 3,18M3                                                                                                                                                                                                                                                                                                                                                                                </t>
  </si>
  <si>
    <t>1.400.000,00</t>
  </si>
  <si>
    <t xml:space="preserve">TRATOR DE ESTEIRAS, POTENCIA DE 170 HP, PESO OPERACIONAL DE 19 T, COM LAMINA COM CAPACIDADE DE 5,2 M3                                                                                                                                                                                                                                                                                                                                                                                                     </t>
  </si>
  <si>
    <t>1.391.437,18</t>
  </si>
  <si>
    <t xml:space="preserve">TRATOR DE PNEUS COM POTENCIA DE 85 CV, TRACAO 4 X 4, PESO COM LASTRO DE 4675 KG                                                                                                                                                                                                                                                                                                                                                                                                                           </t>
  </si>
  <si>
    <t>310.000,00</t>
  </si>
  <si>
    <t xml:space="preserve">TUBO 30" EM CHAPA PRETA, E= 1/4", 175 KG/6 M                                                                                                                                                                                                                                                                                                                                                                                                                                                              </t>
  </si>
  <si>
    <t xml:space="preserve">TUBO ACO CARBONO SEM COSTURA 8", E= *8,18 MM, SCHEDULE 40, *42,55 KG/M                                                                                                                                                                                                                                                                                                                                                                                                                                    </t>
  </si>
  <si>
    <t xml:space="preserve">TUBO 26" EM CHAPA PRETA, E= 3/16", 147 KG/6 M                                                                                                                                                                                                                                                                                                                                                                                                                                                             </t>
  </si>
  <si>
    <t xml:space="preserve">TUBO ACO CARBONO SEM COSTURA 6", E= 7,11 MM, SCHEDULE 40, *28,26 KG/M                                                                                                                                                                                                                                                                                                                                                                                                                                     </t>
  </si>
  <si>
    <t xml:space="preserve">TUBO 30" EM CHAPA PRETA, E= 3/8", 177 KG/6 M                                                                                                                                                                                                                                                                                                                                                                                                                                                              </t>
  </si>
  <si>
    <t xml:space="preserve">TUBO ACO CARBONO SEM COSTURA 8", E= *6,35 MM, SCHEDULE 20, *33,27 KG/M                                                                                                                                                                                                                                                                                                                                                                                                                                    </t>
  </si>
  <si>
    <t xml:space="preserve">TUBO ACO GALVANIZADO COM COSTURA, CLASSE MEDIA, DN 1/2", E = *2,65* MM, PESO *1,22* KG/M (NBR 5580)                                                                                                                                                                                                                                                                                                                                                                                                       </t>
  </si>
  <si>
    <t>20,86</t>
  </si>
  <si>
    <t xml:space="preserve">TUBO ACO GALVANIZADO COM COSTURA, CLASSE MEDIA, DN 5", E = *5,40* MM, PESO *17,80* KG/M (NBR 5580)                                                                                                                                                                                                                                                                                                                                                                                                        </t>
  </si>
  <si>
    <t>284,84</t>
  </si>
  <si>
    <t xml:space="preserve">TUBO ACO GALVANIZADO COM COSTURA, CLASSE MEDIA, DN 4", E = 4,50* MM, PESO 12,10* KG/M (NBR 5580)                                                                                                                                                                                                                                                                                                                                                                                                          </t>
  </si>
  <si>
    <t>190,25</t>
  </si>
  <si>
    <t xml:space="preserve">TUBO ACO GALVANIZADO COM COSTURA, CLASSE MEDIA, DN 3", E = *4,05* MM, PESO *8,47* KG/M (NBR 5580)                                                                                                                                                                                                                                                                                                                                                                                                         </t>
  </si>
  <si>
    <t>138,14</t>
  </si>
  <si>
    <t xml:space="preserve">TUBO ACO GALVANIZADO COM COSTURA, CLASSE MEDIA, DN 6", E = 4,85* MM, PESO 19,68* KG/M (NBR 5580)                                                                                                                                                                                                                                                                                                                                                                                                          </t>
  </si>
  <si>
    <t>308,91</t>
  </si>
  <si>
    <t xml:space="preserve">TUBO ACO GALVANIZADO COM COSTURA, CLASSE MEDIA, DN 2", E = *3,65* MM, PESO *5,10* KG/M (NBR 5580)                                                                                                                                                                                                                                                                                                                                                                                                         </t>
  </si>
  <si>
    <t>82,72</t>
  </si>
  <si>
    <t xml:space="preserve">TUBO ACO GALVANIZADO COM COSTURA, CLASSE MEDIA, DN 1.1/2", E = *3,25* MM, PESO *3,61* KG/M (NBR 5580)                                                                                                                                                                                                                                                                                                                                                                                                     </t>
  </si>
  <si>
    <t xml:space="preserve">TUBO ACO GALVANIZADO COM COSTURA, CLASSE MEDIA, DN 1.1/4", E = *3,25* MM, PESO *3,14* KG/M (NBR 5580)                                                                                                                                                                                                                                                                                                                                                                                                     </t>
  </si>
  <si>
    <t>49,38</t>
  </si>
  <si>
    <t xml:space="preserve">TUBO ACO GALVANIZADO COM COSTURA, CLASSE MEDIA, DN 3/4", E = *2,65* MM, PESO *1,58* KG/M (NBR 5580)                                                                                                                                                                                                                                                                                                                                                                                                       </t>
  </si>
  <si>
    <t xml:space="preserve">TUBO ACO GALVANIZADO COM COSTURA, CLASSE MEDIA, DN 2.1/2", E = *3,65* MM, PESO *6,51* KG/M (NBR 5580)                                                                                                                                                                                                                                                                                                                                                                                                     </t>
  </si>
  <si>
    <t>102,65</t>
  </si>
  <si>
    <t xml:space="preserve">TUBO DE CONCRETO ARMADO, PRE MOLDADO PARA AGUAS PLUVIAIS, CLASSE PA-1, COM ENCAIXE PONTA E BOLSA, DIAMETRO NOMINAL DE 500 MM                                                                                                                                                                                                                                                                                                                                                                              </t>
  </si>
  <si>
    <t>154,41</t>
  </si>
  <si>
    <t xml:space="preserve">TUBO DE CONCRETO ARMADO PARA ESGOTO SANITARIO, CLASSE EA-2, COM ENCAIXE PONTA E BOLSA, COM JUNTA ELASTICA, DIAMETRO NOMINAL DE 1000 MM                                                                                                                                                                                                                                                                                                                                                                    </t>
  </si>
  <si>
    <t>978,99</t>
  </si>
  <si>
    <t xml:space="preserve">TUBO DE CONCRETO ARMADO PARA AGUAS PLUVIAIS, CLASSE PA-2, COM ENCAIXE PONTA E BOLSA, DIAMETRO NOMINAL DE 700 MM                                                                                                                                                                                                                                                                                                                                                                                           </t>
  </si>
  <si>
    <t>331,93</t>
  </si>
  <si>
    <t xml:space="preserve">TUBO DE CONCRETO ARMADO PARA AGUAS PLUVIAIS, CLASSE PA-1, COM ENCAIXE PONTA E BOLSA, DIAMETRO NOMINAL DE = 600 MM                                                                                                                                                                                                                                                                                                                                                                                         </t>
  </si>
  <si>
    <t xml:space="preserve">TUBO DE CONCRETO ARMADO PARA AGUAS PLUVIAIS, CLASSE PA-2, COM ENCAIXE PONTA E BOLSA, DIAMETRO NOMINAL DE 2000 MM                                                                                                                                                                                                                                                                                                                                                                                          </t>
  </si>
  <si>
    <t>3.277,31</t>
  </si>
  <si>
    <t xml:space="preserve">TUBO DE CONCRETO ARMADO PARA ESGOTO SANITARIO, CLASSE EA-3, COM ENCAIXE PONTA E BOLSA, COM JUNTA ELASTICA, DIAMETRO NOMINAL DE 700 MM                                                                                                                                                                                                                                                                                                                                                                     </t>
  </si>
  <si>
    <t>714,28</t>
  </si>
  <si>
    <t xml:space="preserve">TUBO DE CONCRETO ARMADO PARA ESGOTO SANITARIO, CLASSE EA-3, COM ENCAIXE PONTA E BOLSA, COM JUNTA ELASTICA, DIAMETRO NOMINAL DE 900 MM                                                                                                                                                                                                                                                                                                                                                                     </t>
  </si>
  <si>
    <t>1.108,19</t>
  </si>
  <si>
    <t xml:space="preserve">TUBO DE CONCRETO ARMADO PARA ESGOTO SANITARIO, CLASSE EA-3, COM ENCAIXE PONTA E BOLSA, COM JUNTA ELASTICA, DIAMETRO NOMINAL DE 1000 MM                                                                                                                                                                                                                                                                                                                                                                    </t>
  </si>
  <si>
    <t>1.250,00</t>
  </si>
  <si>
    <t xml:space="preserve">TUBO DE CONCRETO ARMADO PARA ESGOTO SANITARIO, CLASSE EA-2, COM ENCAIXE PONTA E BOLSA, COM JUNTA ELASTICA, DIAMETRO NOMINAL DE 400 MM                                                                                                                                                                                                                                                                                                                                                                     </t>
  </si>
  <si>
    <t>210,08</t>
  </si>
  <si>
    <t xml:space="preserve">TUBO DE CONCRETO ARMADO PARA ESGOTO SANITARIO, CLASSE EA-2, COM ENCAIXE PONTA E BOLSA, COM JUNTA ELASTICA, DIAMETRO NOMINAL DE 500 MM                                                                                                                                                                                                                                                                                                                                                                     </t>
  </si>
  <si>
    <t>388,65</t>
  </si>
  <si>
    <t xml:space="preserve">TUBO DE CONCRETO ARMADO PARA AGUAS PLUVIAIS, CLASSE PA-1, COM ENCAIXE PONTA E BOLSA, DIAMETRO NOMINAL DE 700 MM                                                                                                                                                                                                                                                                                                                                                                                           </t>
  </si>
  <si>
    <t>340,75</t>
  </si>
  <si>
    <t xml:space="preserve">TUBO DE CONCRETO ARMADO PARA ESGOTO SANITARIO, CLASSE EA-3, COM ENCAIXE PONTA E BOLSA, COM JUNTA ELASTICA, DIAMETRO NOMINAL DE 600 MM                                                                                                                                                                                                                                                                                                                                                                     </t>
  </si>
  <si>
    <t>547,26</t>
  </si>
  <si>
    <t xml:space="preserve">TUBO DE CONCRETO ARMADO PARA ESGOTO SANITARIO, CLASSE EA-2, COM ENCAIXE PONTA E BOLSA, COM JUNTA ELASTICA, DIAMETRO NOMINAL DE 700 MM                                                                                                                                                                                                                                                                                                                                                                     </t>
  </si>
  <si>
    <t>622,89</t>
  </si>
  <si>
    <t xml:space="preserve">TUBO DE CONCRETO ARMADO PARA AGUAS PLUVIAIS, CLASSE PA-1, COM ENCAIXE PONTA E BOLSA, DIAMETRO NOMINAL DE 400 MM                                                                                                                                                                                                                                                                                                                                                                                           </t>
  </si>
  <si>
    <t>129,20</t>
  </si>
  <si>
    <t xml:space="preserve">TUBO DE CONCRETO ARMADO PARA AGUAS PLUVIAIS, CLASSE PA-1, COM ENCAIXE PONTA E BOLSA, DIAMETRO NOMINAL DE 800 MM                                                                                                                                                                                                                                                                                                                                                                                           </t>
  </si>
  <si>
    <t>415,96</t>
  </si>
  <si>
    <t xml:space="preserve">TUBO DE CONCRETO ARMADO PARA AGUAS PLUVIAIS, CLASSE PA-2, COM ENCAIXE PONTA E BOLSA, DIAMETRO NOMINAL DE 500 MM                                                                                                                                                                                                                                                                                                                                                                                           </t>
  </si>
  <si>
    <t>165,96</t>
  </si>
  <si>
    <t xml:space="preserve">TUBO DE CONCRETO ARMADO PARA AGUAS PLUVIAIS, CLASSE PA-1, COM ENCAIXE PONTA E BOLSA, DIAMETRO NOMINAL DE 1000 MM                                                                                                                                                                                                                                                                                                                                                                                          </t>
  </si>
  <si>
    <t>487,39</t>
  </si>
  <si>
    <t xml:space="preserve">TUBO DE CONCRETO ARMADO PARA ESGOTO SANITARIO, CLASSE EA-2, COM ENCAIXE PONTA E BOLSA, COM JUNTA ELASTICA, DIAMETRO NOMINAL DE 900 MM                                                                                                                                                                                                                                                                                                                                                                     </t>
  </si>
  <si>
    <t>965,33</t>
  </si>
  <si>
    <t xml:space="preserve">TUBO DE CONCRETO ARMADO PARA ESGOTO SANITARIO, CLASSE EA-3, COM ENCAIXE PONTA E BOLSA, COM JUNTA ELASTICA, DIAMETRO NOMINAL DE 400 MM                                                                                                                                                                                                                                                                                                                                                                     </t>
  </si>
  <si>
    <t>247,89</t>
  </si>
  <si>
    <t xml:space="preserve">TUBO DE CONCRETO ARMADO PARA AGUAS PLUVIAIS, CLASSE PA-1, COM ENCAIXE PONTA E BOLSA, DIAMETRO NOMINAL DE 900 MM                                                                                                                                                                                                                                                                                                                                                                                           </t>
  </si>
  <si>
    <t>477,94</t>
  </si>
  <si>
    <t xml:space="preserve">TUBO DE CONCRETO ARMADO PARA AGUAS PLUVIAIS, CLASSE PA-1, COM ENCAIXE PONTA E BOLSA, DIAMETRO NOMINAL DE 1200 MM                                                                                                                                                                                                                                                                                                                                                                                          </t>
  </si>
  <si>
    <t>727,94</t>
  </si>
  <si>
    <t xml:space="preserve">TUBO DE CONCRETO ARMADO PARA AGUAS PLUVIAIS, CLASSE PA-1, COM ENCAIXE PONTA E BOLSA, DIAMETRO NOMINAL DE 1500 MM                                                                                                                                                                                                                                                                                                                                                                                          </t>
  </si>
  <si>
    <t>1.054,62</t>
  </si>
  <si>
    <t xml:space="preserve">TUBO DE CONCRETO ARMADO PARA AGUAS PLUVIAIS, CLASSE PA-1, COM ENCAIXE PONTA E BOLSA, DIAMETRO NOMINAL DE 2000 MM                                                                                                                                                                                                                                                                                                                                                                                          </t>
  </si>
  <si>
    <t>2.922,35</t>
  </si>
  <si>
    <t xml:space="preserve">TUBO DE CONCRETO ARMADO PARA AGUAS PLUVIAIS, CLASSE PA-2, COM ENCAIXE PONTA E BOLSA, DIAMETRO NOMINAL DE 300 MM                                                                                                                                                                                                                                                                                                                                                                                           </t>
  </si>
  <si>
    <t>130,25</t>
  </si>
  <si>
    <t xml:space="preserve">TUBO DE CONCRETO ARMADO PARA AGUAS PLUVIAIS, CLASSE PA-2, COM ENCAIXE PONTA E BOLSA, DIAMETRO NOMINAL DE 400 MM                                                                                                                                                                                                                                                                                                                                                                                           </t>
  </si>
  <si>
    <t>136,55</t>
  </si>
  <si>
    <t xml:space="preserve">TUBO DE CONCRETO ARMADO PARA AGUAS PLUVIAIS, CLASSE PA-2, COM ENCAIXE PONTA E BOLSA, DIAMETRO NOMINAL DE 600 MM                                                                                                                                                                                                                                                                                                                                                                                           </t>
  </si>
  <si>
    <t>216,91</t>
  </si>
  <si>
    <t xml:space="preserve">TUBO DE CONCRETO ARMADO PARA AGUAS PLUVIAIS, CLASSE PA-2, COM ENCAIXE PONTA E BOLSA, DIAMETRO NOMINAL DE 800 MM                                                                                                                                                                                                                                                                                                                                                                                           </t>
  </si>
  <si>
    <t>404,41</t>
  </si>
  <si>
    <t xml:space="preserve">TUBO DE CONCRETO ARMADO PARA AGUAS PLUVIAIS, CLASSE PA-2, COM ENCAIXE PONTA E BOLSA, DIAMETRO NOMINAL DE 900 MM                                                                                                                                                                                                                                                                                                                                                                                           </t>
  </si>
  <si>
    <t>483,19</t>
  </si>
  <si>
    <t xml:space="preserve">TUBO DE CONCRETO ARMADO PARA AGUAS PLUVIAIS, CLASSE PA-2, COM ENCAIXE PONTA E BOLSA, DIAMETRO NOMINAL DE 1000 MM                                                                                                                                                                                                                                                                                                                                                                                          </t>
  </si>
  <si>
    <t>535,71</t>
  </si>
  <si>
    <t xml:space="preserve">TUBO DE CONCRETO ARMADO PARA AGUAS PLUVIAIS, CLASSE PA-2, COM ENCAIXE PONTA E BOLSA, DIAMETRO NOMINAL DE 1200 MM                                                                                                                                                                                                                                                                                                                                                                                          </t>
  </si>
  <si>
    <t>785,71</t>
  </si>
  <si>
    <t xml:space="preserve">TUBO DE CONCRETO ARMADO PARA AGUAS PLUVIAIS, CLASSE PA-2, COM ENCAIXE PONTA E BOLSA, DIAMETRO NOMINAL DE 1500 MM                                                                                                                                                                                                                                                                                                                                                                                          </t>
  </si>
  <si>
    <t>1.128,15</t>
  </si>
  <si>
    <t xml:space="preserve">TUBO DE CONCRETO ARMADO PARA ESGOTO SANITARIO, CLASSE EA-2, COM ENCAIXE PONTA E BOLSA, COM JUNTA ELASTICA, DIAMETRO NOMINAL DE 800 MM                                                                                                                                                                                                                                                                                                                                                                     </t>
  </si>
  <si>
    <t>636,65</t>
  </si>
  <si>
    <t xml:space="preserve">TUBO DE CONCRETO ARMADO PARA ESGOTO SANITARIO, CLASSE EA-2, COM ENCAIXE PONTA E BOLSA, COM JUNTA ELASTICA, DIAMETRO NOMINAL DE 600 MM                                                                                                                                                                                                                                                                                                                                                                     </t>
  </si>
  <si>
    <t>476,89</t>
  </si>
  <si>
    <t xml:space="preserve">TUBO DE CONCRETO ARMADO PARA ESGOTO SANITARIO, CLASSE EA-3, COM ENCAIXE PONTA E BOLSA, COM JUNTA ELASTICA, DIAMETRO NOMINAL DE 800 MM                                                                                                                                                                                                                                                                                                                                                                     </t>
  </si>
  <si>
    <t>782,56</t>
  </si>
  <si>
    <t xml:space="preserve">TUBO DE CONCRETO ARMADO PARA ESGOTO SANITARIO, CLASSE EA-3, COM ENCAIXE PONTA E BOLSA, COM JUNTA ELASTICA, DIAMETRO NOMINAL DE 500 MM                                                                                                                                                                                                                                                                                                                                                                     </t>
  </si>
  <si>
    <t>516,80</t>
  </si>
  <si>
    <t xml:space="preserve">TUBO DE CONCRETO SIMPLES PARA AGUAS PLUVIAIS, CLASSE PS1, COM ENCAIXE PONTA E BOLSA, DIAMETRO NOMINAL DE 200 MM                                                                                                                                                                                                                                                                                                                                                                                           </t>
  </si>
  <si>
    <t xml:space="preserve">TUBO DE CONCRETO SIMPLES PARA AGUAS PLUVIAIS, CLASSE PS1, COM ENCAIXE PONTA E BOLSA, DIAMETRO NOMINAL DE 400 MM                                                                                                                                                                                                                                                                                                                                                                                           </t>
  </si>
  <si>
    <t>116,99</t>
  </si>
  <si>
    <t xml:space="preserve">TUBO DE CONCRETO SIMPLES PARA AGUAS PLUVIAIS, CLASSE PS2, COM ENCAIXE PONTA E BOLSA, DIAMETRO NOMINAL DE 200 MM                                                                                                                                                                                                                                                                                                                                                                                           </t>
  </si>
  <si>
    <t>73,86</t>
  </si>
  <si>
    <t xml:space="preserve">TUBO DE CONCRETO SIMPLES PARA AGUAS PLUVIAIS, CLASSE PS2, COM ENCAIXE PONTA E BOLSA, DIAMETRO NOMINAL DE 400 MM                                                                                                                                                                                                                                                                                                                                                                                           </t>
  </si>
  <si>
    <t>128,43</t>
  </si>
  <si>
    <t xml:space="preserve">TUBO DE CONCRETO SIMPLES PARA AGUAS PLUVIAIS, CLASSE PS2, COM ENCAIXE PONTA E BOLSA, DIAMETRO NOMINAL DE 300 MM                                                                                                                                                                                                                                                                                                                                                                                           </t>
  </si>
  <si>
    <t>116,39</t>
  </si>
  <si>
    <t xml:space="preserve">TUBO DE CONCRETO SIMPLES PARA AGUAS PLUVIAIS, CLASSE PS1, COM ENCAIXE PONTA E BOLSA, DIAMETRO NOMINAL DE 600 MM                                                                                                                                                                                                                                                                                                                                                                                           </t>
  </si>
  <si>
    <t>208,43</t>
  </si>
  <si>
    <t xml:space="preserve">TUBO DE CONCRETO SIMPLES PARA AGUAS PLUVIAIS, CLASSE PS2, COM ENCAIXE PONTA E BOLSA, DIAMETRO NOMINAL DE 500 MM                                                                                                                                                                                                                                                                                                                                                                                           </t>
  </si>
  <si>
    <t>182,14</t>
  </si>
  <si>
    <t xml:space="preserve">TUBO DE CONCRETO SIMPLES PARA AGUAS PLUVIAIS, CLASSE PS2, COM ENCAIXE PONTA E BOLSA, DIAMETRO NOMINAL DE 600 MM                                                                                                                                                                                                                                                                                                                                                                                           </t>
  </si>
  <si>
    <t>215,12</t>
  </si>
  <si>
    <t xml:space="preserve">TUBO DE CONCRETO SIMPLES PARA AGUAS PLUVIAIS, CLASSE PS1, COM ENCAIXE PONTA E BOLSA, DIAMETRO NOMINAL DE 500 MM                                                                                                                                                                                                                                                                                                                                                                                           </t>
  </si>
  <si>
    <t>174,11</t>
  </si>
  <si>
    <t xml:space="preserve">TUBO DE CONCRETO SIMPLES PARA AGUAS PLUVIAIS, CLASSE PS1, COM ENCAIXE PONTA E BOLSA, DIAMETRO NOMINAL DE 300 MM                                                                                                                                                                                                                                                                                                                                                                                           </t>
  </si>
  <si>
    <t>99,00</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</si>
  <si>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</si>
  <si>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</si>
  <si>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PVC DEFOFO, JEI, 1 MPA, DN 100 MM, PARA REDE DE AGUA (NBR 7665)                                                                                                                                                                                                                                                                                                                                                                                                                                      </t>
  </si>
  <si>
    <t>37,99</t>
  </si>
  <si>
    <t xml:space="preserve">TUBO PVC DEFOFO, JEI, 1 MPA, DN 250 MM, PARA REDE DE AGUA (NBR 7665)                                                                                                                                                                                                                                                                                                                                                                                                                                      </t>
  </si>
  <si>
    <t>263,79</t>
  </si>
  <si>
    <t xml:space="preserve">TUBO PVC DEFOFO, JEI, 1 MPA, DN 300 MM, PARA REDE DE AGUA (NBR 7665)                                                                                                                                                                                                                                                                                                                                                                                                                                      </t>
  </si>
  <si>
    <t>374,58</t>
  </si>
  <si>
    <t xml:space="preserve">TUBO PVC DEFOFO, JEI, 1 MPA, DN 150 MM, PARA REDE DE AGUA (NBR 7665)                                                                                                                                                                                                                                                                                                                                                                                                                                      </t>
  </si>
  <si>
    <t>102,24</t>
  </si>
  <si>
    <t xml:space="preserve">TUBO PVC DEFOFO, JEI, 1 MPA, DN 200 MM, PARA REDE DE AGUA (NBR 7665)                                                                                                                                                                                                                                                                                                                                                                                                                                      </t>
  </si>
  <si>
    <t>173,28</t>
  </si>
  <si>
    <t xml:space="preserve">TUBO PVC SERIE NORMAL, DN 40 MM, PARA ESGOTO PREDIAL (NBR 5688)                                                                                                                                                                                                                                                                                                                                                                                                                                           </t>
  </si>
  <si>
    <t xml:space="preserve">TUBO PVC SERIE NORMAL, DN 100 MM, PARA ESGOTO PREDIAL (NBR 5688)                                                                                                                                                                                                                                                                                                                                                                                                                                          </t>
  </si>
  <si>
    <t xml:space="preserve">TUBO PVC SERIE NORMAL, DN 75 MM, PARA ESGOTO PREDIAL (NBR 5688)                                                                                                                                                                                                                                                                                                                                                                                                                                           </t>
  </si>
  <si>
    <t xml:space="preserve">TUBO PVC SERIE NORMAL, DN 50 MM, PARA ESGOTO PREDIAL (NBR 5688)                                                                                                                                                                                                                                                                                                                                                                                                                                           </t>
  </si>
  <si>
    <t xml:space="preserve">TUBO PVC, SERIE R, DN 75 MM, PARA ESGOTO OU AGUAS PLUVIAIS PREDIAL (NBR 5688)                                                                                                                                                                                                                                                                                                                                                                                                                             </t>
  </si>
  <si>
    <t xml:space="preserve">TUBO PVC, SERIE R, DN 150 MM, PARA ESGOTO OU AGUAS PLUVIAIS PREDIAL (NBR 5688)                                                                                                                                                                                                                                                                                                                                                                                                                            </t>
  </si>
  <si>
    <t xml:space="preserve">TUBO PVC, SERIE R, DN 100 MM, PARA ESGOTO OU AGUAS PLUVIAIS PREDIAL (NBR 5688)                                                                                                                                                                                                                                                                                                                                                                                                                            </t>
  </si>
  <si>
    <t xml:space="preserve">TUBO PVC DE REVESTIMENTO GEOMECANICO NERVURADO REFORCADO, DN = 150 MM, COMPRIMENTO = 2 M                                                                                                                                                                                                                                                                                                                                                                                                                  </t>
  </si>
  <si>
    <t xml:space="preserve">TUBO PVC DE REVESTIMENTO GEOMECANICO NERVURADO STANDARD, DN = 206 MM, COMPRIMENTO = 2 M                                                                                                                                                                                                                                                                                                                                                                                                                   </t>
  </si>
  <si>
    <t xml:space="preserve">TUBO PVC DE REVESTIMENTO GEOMECANICO NERVURADO REFORCADO, DN = 200 MM, COMPRIMENTO = 2 M                                                                                                                                                                                                                                                                                                                                                                                                                  </t>
  </si>
  <si>
    <t xml:space="preserve">TUBO PVC DE REVESTIMENTO GEOMECANICO NERVURADO STANDARD, DN = 154 MM, COMPRIMENTO = 2 M                                                                                                                                                                                                                                                                                                                                                                                                                   </t>
  </si>
  <si>
    <t xml:space="preserve">TUBO PVC, ROSCAVEL, 1/2", AGUA FRIA PREDIAL                                                                                                                                                                                                                                                                                                                                                                                                                                                               </t>
  </si>
  <si>
    <t xml:space="preserve">TUBO PVC ROSCAVEL, 3/4", AGUA FRIA PREDIAL                                                                                                                                                                                                                                                                                                                                                                                                                                                                </t>
  </si>
  <si>
    <t xml:space="preserve">TUBO PVC, ROSCAVEL, 2", PARA AGUA FRIA PREDIAL                                                                                                                                                                                                                                                                                                                                                                                                                                                            </t>
  </si>
  <si>
    <t>42,43</t>
  </si>
  <si>
    <t xml:space="preserve">TUBO PVC, ROSCAVEL, 1 1/4", AGUA FRIA PREDIAL                                                                                                                                                                                                                                                                                                                                                                                                                                                             </t>
  </si>
  <si>
    <t>23,29</t>
  </si>
  <si>
    <t xml:space="preserve">TUBO PVC, ROSCAVEL, 1 1/2", AGUA FRIA PREDIAL                                                                                                                                                                                                                                                                                                                                                                                                                                                             </t>
  </si>
  <si>
    <t>29,65</t>
  </si>
  <si>
    <t xml:space="preserve">TUBO PVC, ROSCAVEL, 2 1/2", AGUA FRIA PREDIAL                                                                                                                                                                                                                                                                                                                                                                                                                                                             </t>
  </si>
  <si>
    <t xml:space="preserve">TUBO PVC, ROSCAVEL, 1", AGUA FRIA PREDIAL                                                                                                                                                                                                                                                                                                                                                                                                                                                                 </t>
  </si>
  <si>
    <t xml:space="preserve">TUBO PVC, SOLDAVEL, DE 20 MM, AGUA FRIA (NBR-5648)                                                                                                                                                                                                                                                                                                                                                                                                                                                        </t>
  </si>
  <si>
    <t xml:space="preserve">TUBO PVC, SOLDAVEL, DE 25 MM, AGUA FRIA (NBR-5648)                                                                                                                                                                                                                                                                                                                                                                                                                                                        </t>
  </si>
  <si>
    <t xml:space="preserve">TUBO PVC, SOLDAVEL, DE 32 MM, AGUA FRIA (NBR-5648)                                                                                                                                                                                                                                                                                                                                                                                                                                                        </t>
  </si>
  <si>
    <t xml:space="preserve">TUBO PVC, SOLDAVEL, DE 110 MM, AGUA FRIA (NBR-5648)                                                                                                                                                                                                                                                                                                                                                                                                                                                       </t>
  </si>
  <si>
    <t>86,70</t>
  </si>
  <si>
    <t xml:space="preserve">TUBO PVC, SOLDAVEL, DE 75 MM, AGUA FRIA (NBR-5648)                                                                                                                                                                                                                                                                                                                                                                                                                                                        </t>
  </si>
  <si>
    <t>39,82</t>
  </si>
  <si>
    <t xml:space="preserve">TUBO PVC, SOLDAVEL, DE 85 MM, AGUA FRIA (NBR-5648)                                                                                                                                                                                                                                                                                                                                                                                                                                                        </t>
  </si>
  <si>
    <t>55,40</t>
  </si>
  <si>
    <t xml:space="preserve">TUBO PVC, SOLDAVEL, DE 60 MM, AGUA FRIA (NBR-5648)                                                                                                                                                                                                                                                                                                                                                                                                                                                        </t>
  </si>
  <si>
    <t xml:space="preserve">TUBO PVC, SOLDAVEL, DE 40 MM, AGUA FRIA (NBR-5648)                                                                                                                                                                                                                                                                                                                                                                                                                                                        </t>
  </si>
  <si>
    <t xml:space="preserve">TUBO PVC, SOLDAVEL, DE 50 MM, AGUA FRIA (NBR-5648)                                                                                                                                                                                                                                                                                                                                                                                                                                                        </t>
  </si>
  <si>
    <t xml:space="preserve">TUBO DE PVC, PBL, TIPO LEVE, DN = 250 MM, PARA VENTILACAO                                                                                                                                                                                                                                                                                                                                                                                                                                                 </t>
  </si>
  <si>
    <t>124,38</t>
  </si>
  <si>
    <t xml:space="preserve">TUBO DE PVC, PBL, TIPO LEVE, DN = 300 MM, PARA VENTILACAO                                                                                                                                                                                                                                                                                                                                                                                                                                                 </t>
  </si>
  <si>
    <t xml:space="preserve">UNIAO DE FERRO GALVANIZADO, COM ROSCA BSP, COM ASSENTO PLANO, DE 1/2"                                                                                                                                                                                                                                                                                                                                                                                                                                     </t>
  </si>
  <si>
    <t xml:space="preserve">UNIAO DE FERRO GALVANIZADO, COM ROSCA BSP, COM ASSENTO PLANO, DE 1 1/2"                                                                                                                                                                                                                                                                                                                                                                                                                                   </t>
  </si>
  <si>
    <t>74,62</t>
  </si>
  <si>
    <t xml:space="preserve">UNIAO DE FERRO GALVANIZADO, COM ROSCA BSP, COM ASSENTO PLANO, DE 3/4"                                                                                                                                                                                                                                                                                                                                                                                                                                     </t>
  </si>
  <si>
    <t xml:space="preserve">UNIAO DE FERRO GALVANIZADO, COM ROSCA BSP, COM ASSENTO PLANO, DE 1"                                                                                                                                                                                                                                                                                                                                                                                                                                       </t>
  </si>
  <si>
    <t>35,84</t>
  </si>
  <si>
    <t xml:space="preserve">UNIAO DE FERRO GALVANIZADO, COM ROSCA BSP, COM ASSENTO PLANO, DE 2"                                                                                                                                                                                                                                                                                                                                                                                                                                       </t>
  </si>
  <si>
    <t>109,73</t>
  </si>
  <si>
    <t xml:space="preserve">UNIAO DE FERRO GALVANIZADO, COM ROSCA BSP, COM ASSENTO PLANO, DE 1 1/4"                                                                                                                                                                                                                                                                                                                                                                                                                                   </t>
  </si>
  <si>
    <t>59,96</t>
  </si>
  <si>
    <t xml:space="preserve">UNIAO DE FERRO GALVANIZADO, COM ROSCA BSP, COM ASSENTO PLANO, DE 2 1/2"                                                                                                                                                                                                                                                                                                                                                                                                                                   </t>
  </si>
  <si>
    <t>181,55</t>
  </si>
  <si>
    <t xml:space="preserve">UNIAO DE FERRO GALVANIZADO, COM ROSCA BSP, COM ASSENTO PLANO, DE 3"                                                                                                                                                                                                                                                                                                                                                                                                                                       </t>
  </si>
  <si>
    <t>281,27</t>
  </si>
  <si>
    <t xml:space="preserve">UNIAO DE FERRO GALVANIZADO, COM ROSCA BSP, COM ASSENTO PLANO, DE 4"                                                                                                                                                                                                                                                                                                                                                                                                                                       </t>
  </si>
  <si>
    <t>394,86</t>
  </si>
  <si>
    <t xml:space="preserve">UNIAO PVC, ROSCAVEL 1/2", AGUA FRIA PREDIAL                                                                                                                                                                                                                                                                                                                                                                                                                                                               </t>
  </si>
  <si>
    <t xml:space="preserve">UNIAO PVC, SOLDAVEL, 40 MM, PARA AGUA FRIA PREDIAL                                                                                                                                                                                                                                                                                                                                                                                                                                                        </t>
  </si>
  <si>
    <t>24,49</t>
  </si>
  <si>
    <t xml:space="preserve">UNIAO PVC, SOLDAVEL, 32 MM, PARA AGUA FRIA PREDIAL                                                                                                                                                                                                                                                                                                                                                                                                                                                        </t>
  </si>
  <si>
    <t xml:space="preserve">UNIAO PVC, SOLDAVEL, 50 MM, PARA AGUA FRIA PREDIAL                                                                                                                                                                                                                                                                                                                                                                                                                                                        </t>
  </si>
  <si>
    <t xml:space="preserve">UNIAO PVC, ROSCAVEL, 3/4", AGUA FRIA PREDIAL                                                                                                                                                                                                                                                                                                                                                                                                                                                              </t>
  </si>
  <si>
    <t xml:space="preserve">UNIAO PVC, ROSCAVEL, 1", AGUA FRIA PREDIAL                                                                                                                                                                                                                                                                                                                                                                                                                                                                </t>
  </si>
  <si>
    <t xml:space="preserve">UNIAO PVC, ROSCAVEL, 1 1/2", AGUA FRIA PREDIAL                                                                                                                                                                                                                                                                                                                                                                                                                                                            </t>
  </si>
  <si>
    <t>30,86</t>
  </si>
  <si>
    <t xml:space="preserve">UNIAO PVC, SOLDAVEL, 20 MM, PARA AGUA FRIA PREDIAL                                                                                                                                                                                                                                                                                                                                                                                                                                                        </t>
  </si>
  <si>
    <t xml:space="preserve">UNIAO PVC, SOLDAVEL, 25 MM, PARA AGUA FRIA PREDIAL                                                                                                                                                                                                                                                                                                                                                                                                                                                        </t>
  </si>
  <si>
    <t xml:space="preserve">UNIAO PVC, SOLDAVEL, 85 MM, PARA AGUA FRIA PREDIAL                                                                                                                                                                                                                                                                                                                                                                                                                                                        </t>
  </si>
  <si>
    <t>163,60</t>
  </si>
  <si>
    <t xml:space="preserve">UNIAO PVC, SOLDAVEL, 110 MM, PARA AGUA FRIA PREDIAL                                                                                                                                                                                                                                                                                                                                                                                                                                                       </t>
  </si>
  <si>
    <t>360,44</t>
  </si>
  <si>
    <t xml:space="preserve">UNIAO PVC, SOLDAVEL, 75 MM, PARA AGUA FRIA PREDIAL                                                                                                                                                                                                                                                                                                                                                                                                                                                        </t>
  </si>
  <si>
    <t>138,56</t>
  </si>
  <si>
    <t xml:space="preserve">UNIAO PVC, SOLDAVEL, 60 MM, PARA AGUA FRIA PREDIAL                                                                                                                                                                                                                                                                                                                                                                                                                                                        </t>
  </si>
  <si>
    <t xml:space="preserve">USINA DE MISTURAS ASFALTICAS A QUENTE, MOVEL, TIPO CONTRA FLUXO, CAPACIDADE DE 40 A 80 T/H                                                                                                                                                                                                                                                                                                                                                                                                                </t>
  </si>
  <si>
    <t>3.400.000,00</t>
  </si>
  <si>
    <t xml:space="preserve">USINA DE CONCRETO FIXA, CAPACIDADE NOMINAL DE 90 A 120 M3/H, SEM SILO                                                                                                                                                                                                                                                                                                                                                                                                                                     </t>
  </si>
  <si>
    <t xml:space="preserve">USINA MISTURADORA DE SOLOS, DOSADORES TRIPLOS, CALHA VIBRATORIA CAPACIDADE DE 200 A 500 T/H, POTENCIA DE 75 KW                                                                                                                                                                                                                                                                                                                                                                                            </t>
  </si>
  <si>
    <t>1.753.880,82</t>
  </si>
  <si>
    <t xml:space="preserve">VALVULA DE DESCARGA METALICA, BASE 1 1/2" E ACABAMENTO METALICO CROMADO                                                                                                                                                                                                                                                                                                                                                                                                                                   </t>
  </si>
  <si>
    <t>333,80</t>
  </si>
  <si>
    <t xml:space="preserve">VALVULA DE RETENCAO DE BRONZE, PE COM CRIVOS, EXTREMIDADE COM ROSCA, DE 3/4", PARA FUNDO DE POCO                                                                                                                                                                                                                                                                                                                                                                                                          </t>
  </si>
  <si>
    <t>55,50</t>
  </si>
  <si>
    <t xml:space="preserve">VALVULA DE RETENCAO DE BRONZE, PE COM CRIVOS, EXTREMIDADE COM ROSCA, DE 4", PARA FUNDO DE POCO                                                                                                                                                                                                                                                                                                                                                                                                            </t>
  </si>
  <si>
    <t>678,95</t>
  </si>
  <si>
    <t xml:space="preserve">VALVULA DE RETENCAO DE BRONZE, PE COM CRIVOS, EXTREMIDADE COM ROSCA, DE 2 1/2", PARA FUNDO DE POCO                                                                                                                                                                                                                                                                                                                                                                                                        </t>
  </si>
  <si>
    <t>281,42</t>
  </si>
  <si>
    <t xml:space="preserve">VALVULA DE RETENCAO DE BRONZE, PE COM CRIVOS, EXTREMIDADE COM ROSCA, DE 2", PARA FUNDO DE POCO                                                                                                                                                                                                                                                                                                                                                                                                            </t>
  </si>
  <si>
    <t>157,47</t>
  </si>
  <si>
    <t xml:space="preserve">VALVULA DE RETENCAO DE BRONZE, PE COM CRIVOS, EXTREMIDADE COM ROSCA, DE 1 1/4", PARA FUNDO DE POCO                                                                                                                                                                                                                                                                                                                                                                                                        </t>
  </si>
  <si>
    <t xml:space="preserve">VALVULA DE RETENCAO DE BRONZE, PE COM CRIVOS, EXTREMIDADE COM ROSCA, DE 1", PARA FUNDO DE POCO                                                                                                                                                                                                                                                                                                                                                                                                            </t>
  </si>
  <si>
    <t>61,37</t>
  </si>
  <si>
    <t xml:space="preserve">VALVULA DE RETENCAO DE BRONZE, PE COM CRIVOS, EXTREMIDADE COM ROSCA, DE 3", PARA FUNDO DE POCO                                                                                                                                                                                                                                                                                                                                                                                                            </t>
  </si>
  <si>
    <t>385,79</t>
  </si>
  <si>
    <t xml:space="preserve">VALVULA DE RETENCAO DE BRONZE, PE COM CRIVOS, EXTREMIDADE COM ROSCA, DE 1 1/2", PARA FUNDO DE POCO                                                                                                                                                                                                                                                                                                                                                                                                        </t>
  </si>
  <si>
    <t>103,96</t>
  </si>
  <si>
    <t xml:space="preserve">VALVULA DE RETENCAO HORIZONTAL, DE BRONZE (PN-25), 1/2", 400 PSI, TAMPA DE PORCA DE UNIAO, EXTREMIDADES COM ROSCA                                                                                                                                                                                                                                                                                                                                                                                         </t>
  </si>
  <si>
    <t>73,20</t>
  </si>
  <si>
    <t xml:space="preserve">VALVULA DE RETENCAO HORIZONTAL, DE BRONZE (PN-25), 2 1/2", 400 PSI, TAMPA DE PORCA DE UNIAO, EXTREMIDADES COM ROSCA                                                                                                                                                                                                                                                                                                                                                                                       </t>
  </si>
  <si>
    <t>404,12</t>
  </si>
  <si>
    <t xml:space="preserve">VALVULA DE RETENCAO HORIZONTAL, DE BRONZE (PN-25), 3", 400 PSI, TAMPA DE PORCA DE UNIAO, EXTREMIDADES COM ROSCA                                                                                                                                                                                                                                                                                                                                                                                           </t>
  </si>
  <si>
    <t>558,18</t>
  </si>
  <si>
    <t xml:space="preserve">VALVULA DE RETENCAO HORIZONTAL, DE BRONZE (PN-25), 4", 400 PSI, TAMPA DE PORCA DE UNIAO, EXTREMIDADES COM ROSCA                                                                                                                                                                                                                                                                                                                                                                                           </t>
  </si>
  <si>
    <t>865,74</t>
  </si>
  <si>
    <t xml:space="preserve">VALVULA DE RETENCAO HORIZONTAL, DE BRONZE (PN-25), 2", 400 PSI, TAMPA DE PORCA DE UNIAO, EXTREMIDADES COM ROSCA                                                                                                                                                                                                                                                                                                                                                                                           </t>
  </si>
  <si>
    <t>282,60</t>
  </si>
  <si>
    <t xml:space="preserve">VALVULA DE RETENCAO HORIZONTAL, DE BRONZE (PN-25), 1 1/2", 400 PSI, TAMPA DE PORCA DE UNIAO, EXTREMIDADES COM ROSCA                                                                                                                                                                                                                                                                                                                                                                                       </t>
  </si>
  <si>
    <t>201,71</t>
  </si>
  <si>
    <t xml:space="preserve">VALVULA DE RETENCAO HORIZONTAL, DE BRONZE (PN-25), 1", 400 PSI, TAMPA DE PORCA DE UNIAO, EXTREMIDADES COM ROSCA                                                                                                                                                                                                                                                                                                                                                                                           </t>
  </si>
  <si>
    <t>120,56</t>
  </si>
  <si>
    <t xml:space="preserve">VALVULA DE RETENCAO HORIZONTAL, DE BRONZE (PN-25), 1 1/4", 400 PSI, TAMPA DE PORCA DE UNIAO, EXTREMIDADES COM ROSCA                                                                                                                                                                                                                                                                                                                                                                                       </t>
  </si>
  <si>
    <t>180,49</t>
  </si>
  <si>
    <t xml:space="preserve">VALVULA DE RETENCAO HORIZONTAL, DE BRONZE (PN-25), 3/4", 400 PSI, TAMPA DE PORCA DE UNIAO, EXTREMIDADES COM ROSCA                                                                                                                                                                                                                                                                                                                                                                                         </t>
  </si>
  <si>
    <t>88,71</t>
  </si>
  <si>
    <t xml:space="preserve">VALVULA DE RETENCAO VERTICAL, DE BRONZE (PN-16), 3/4", 200 PSI, EXTREMIDADES COM ROSCA                                                                                                                                                                                                                                                                                                                                                                                                                    </t>
  </si>
  <si>
    <t>56,86</t>
  </si>
  <si>
    <t xml:space="preserve">VALVULA DE RETENCAO VERTICAL, DE BRONZE (PN-16), 3", 200 PSI, EXTREMIDADES COM ROSCA                                                                                                                                                                                                                                                                                                                                                                                                                      </t>
  </si>
  <si>
    <t>342,38</t>
  </si>
  <si>
    <t xml:space="preserve">VALVULA DE RETENCAO VERTICAL, DE BRONZE (PN-16), 4", 200 PSI, EXTREMIDADES COM ROSCA                                                                                                                                                                                                                                                                                                                                                                                                                      </t>
  </si>
  <si>
    <t>594,21</t>
  </si>
  <si>
    <t xml:space="preserve">VALVULA DE RETENCAO VERTICAL, DE BRONZE (PN-16), 1 1/2", 200 PSI, EXTREMIDADES COM ROSCA                                                                                                                                                                                                                                                                                                                                                                                                                  </t>
  </si>
  <si>
    <t>107,38</t>
  </si>
  <si>
    <t xml:space="preserve">VALVULA DE RETENCAO VERTICAL, DE BRONZE (PN-16), 2", 200 PSI, EXTREMIDADES COM ROSCA                                                                                                                                                                                                                                                                                                                                                                                                                      </t>
  </si>
  <si>
    <t xml:space="preserve">VALVULA DE RETENCAO VERTICAL, DE BRONZE (PN-16), 1", 200 PSI, EXTREMIDADES COM ROSCA                                                                                                                                                                                                                                                                                                                                                                                                                      </t>
  </si>
  <si>
    <t>62,13</t>
  </si>
  <si>
    <t xml:space="preserve">VALVULA DE RETENCAO VERTICAL, DE BRONZE (PN-16), 1 1/4", 200 PSI, EXTREMIDADES COM ROSCA                                                                                                                                                                                                                                                                                                                                                                                                                  </t>
  </si>
  <si>
    <t>93,21</t>
  </si>
  <si>
    <t xml:space="preserve">BACIA SANITARIA (VASO) CONVENCIONAL, DE LOUCA BRANCA, SIFAO APARENTE, SAIDA VERTICAL (SEM ASSENTO)                                                                                                                                                                                                                                                                                                                                                                                                        </t>
  </si>
  <si>
    <t>216,00</t>
  </si>
  <si>
    <t xml:space="preserve">BACIA SANITARIA (VASO) CONVENCIONAL, DE LOUCA COLORIDA, SIFAO APARENTE, SAIDA VERTICAL (SEM ASSENTO)                                                                                                                                                                                                                                                                                                                                                                                                      </t>
  </si>
  <si>
    <t>237,36</t>
  </si>
  <si>
    <t xml:space="preserve">BACIA SANITARIA (VASO) COM CAIXA ACOPLADA, SIFAO APARENTE, DE LOUCA BRANCA (SEM ASSENTO)                                                                                                                                                                                                                                                                                                                                                                                                                  </t>
  </si>
  <si>
    <t>403,75</t>
  </si>
  <si>
    <t xml:space="preserve">TANQUE DE LOUCA BRANCA, SUSPENSO, *20* L                                                                                                                                                                                                                                                                                                                                                                                                                                                                  </t>
  </si>
  <si>
    <t>413,71</t>
  </si>
  <si>
    <t xml:space="preserve">LAVATORIO DE LOUCA BRANCA, SUSPENSO (SEM COLUNA), DIMENSOES *40 X 30* CM                                                                                                                                                                                                                                                                                                                                                                                                                                  </t>
  </si>
  <si>
    <t xml:space="preserve">LAVATORIO DE LOUCA BRANCA, COM COLUNA, DIMENSOES *54 X 44* CM (L X C)                                                                                                                                                                                                                                                                                                                                                                                                                                     </t>
  </si>
  <si>
    <t>192,76</t>
  </si>
  <si>
    <t xml:space="preserve">LAVATORIO / CUBA DE SOBREPOR, RETANGULAR, DE LOUCA BRANCA, COM LADRAO, DIMENSOES *52 X 45* CM (L X C)                                                                                                                                                                                                                                                                                                                                                                                                     </t>
  </si>
  <si>
    <t>502,99</t>
  </si>
  <si>
    <t xml:space="preserve">LAVATORIO / CUBA DE SOBREPOR, RETANGULAR, DE LOUCA COLORIDA, COM LADRAO, DIMENSOES *52 X 45* CM (L X C)                                                                                                                                                                                                                                                                                                                                                                                                   </t>
  </si>
  <si>
    <t>518,24</t>
  </si>
  <si>
    <t xml:space="preserve">LAVATORIO DE LOUCA COLORIDA, SUSPENSO (SEM COLUNA), DIMENSOES *40 X 30* CM (L X C)                                                                                                                                                                                                                                                                                                                                                                                                                        </t>
  </si>
  <si>
    <t>165,16</t>
  </si>
  <si>
    <t xml:space="preserve">LAVATORIO DE LOUCA COLORIDA, COM COLUNA, DIMENSOES *54 X 44* CM (L X C)                                                                                                                                                                                                                                                                                                                                                                                                                                   </t>
  </si>
  <si>
    <t>334,80</t>
  </si>
  <si>
    <t xml:space="preserve">MICTORIO INDIVIDUAL, SIFONADO, DE LOUCA BRANCA, SEM COMPLEMENTOS                                                                                                                                                                                                                                                                                                                                                                                                                                          </t>
  </si>
  <si>
    <t>376,07</t>
  </si>
  <si>
    <t xml:space="preserve">VERNIZ TIPO COPAL PARA MADEIRA, BRILHANTE, USO INTERNO                                                                                                                                                                                                                                                                                                                                                                                                                                                    </t>
  </si>
  <si>
    <t>35,48</t>
  </si>
  <si>
    <t xml:space="preserve">VERNIZ A BASE RESINA ALQUIDICA COM POLIURETANO PARA MADEIRA, COM FILTRO SOLAR, BRILHANTE, USO INTERNO E EXTERNO                                                                                                                                                                                                                                                                                                                                                                                           </t>
  </si>
  <si>
    <t xml:space="preserve">VERNIZ MARITIMO PREMIUM PARA MADEIRA, COM FILTRO SOLAR, BRILHANTE, USO INTERNO E EXTERNO                                                                                                                                                                                                                                                                                                                                                                                                                  </t>
  </si>
  <si>
    <t>36,66</t>
  </si>
  <si>
    <t xml:space="preserve">VIBROACABADORA DE ASFALTO SOBRE ESTEIRAS, LARG. PAVIMENT. 1,90 A 5,3 M, POT. 78 KW/105 HP, CAP. 450 T/H                                                                                                                                                                                                                                                                                                                                                                                                   </t>
  </si>
  <si>
    <t>1.977.300,00</t>
  </si>
  <si>
    <t xml:space="preserve">VIDRACEIRO (HORISTA)                                                                                                                                                                                                                                                                                                                                                                                                                                                                                      </t>
  </si>
  <si>
    <t xml:space="preserve">VIDRO LISO INCOLOR 2 A 3 MM - SEM COLOCACAO                                                                                                                                                                                                                                                                                                                                                                                                                                                               </t>
  </si>
  <si>
    <t>105,00</t>
  </si>
  <si>
    <t xml:space="preserve">VIDRO LISO INCOLOR 6 MM - SEM COLOCACAO                                                                                                                                                                                                                                                                                                                                                                                                                                                                   </t>
  </si>
  <si>
    <t>170,00</t>
  </si>
  <si>
    <t xml:space="preserve">VIDRO LISO INCOLOR 4MM - SEM COLOCACAO                                                                                                                                                                                                                                                                                                                                                                                                                                                                    </t>
  </si>
  <si>
    <t>120,00</t>
  </si>
  <si>
    <t xml:space="preserve">VIDRO LISO INCOLOR 5MM - SEM COLOCACAO                                                                                                                                                                                                                                                                                                                                                                                                                                                                    </t>
  </si>
  <si>
    <t>140,00</t>
  </si>
  <si>
    <t xml:space="preserve">VIDRO COMUM LAMINADO, LISO, INCOLOR, DUPLO, ESPESSURA TOTAL 6 MM (CADA CAMADA E= 3 MM) - COLOCADO                                                                                                                                                                                                                                                                                                                                                                                                         </t>
  </si>
  <si>
    <t xml:space="preserve">VIDRO COMUM LAMINADO, LISO, INCOLOR, TRIPLO, ESPESSURA TOTAL 12 MM (CADA CAMADA E= 4 MM) - COLOCADO                                                                                                                                                                                                                                                                                                                                                                                                       </t>
  </si>
  <si>
    <t>1.299,99</t>
  </si>
  <si>
    <t xml:space="preserve">MASSA PARA VIDRO                                                                                                                                                                                                                                                                                                                                                                                                                                                                                          </t>
  </si>
  <si>
    <t>7,64</t>
  </si>
  <si>
    <t xml:space="preserve">VIDRO MARTELADO OU CANELADO, 4 MM - SEM COLOCACAO                                                                                                                                                                                                                                                                                                                                                                                                                                                         </t>
  </si>
  <si>
    <t>99,99</t>
  </si>
  <si>
    <t xml:space="preserve">VIDRO TEMPERADO VERDE E = 6 MM, SEM COLOCACAO                                                                                                                                                                                                                                                                                                                                                                                                                                                             </t>
  </si>
  <si>
    <t>141,54</t>
  </si>
  <si>
    <t xml:space="preserve">VIDRO TEMPERADO VERDE E = 10 MM, SEM COLOCACAO                                                                                                                                                                                                                                                                                                                                                                                                                                                            </t>
  </si>
  <si>
    <t>250,52</t>
  </si>
  <si>
    <t xml:space="preserve">VIDRO TEMPERADO VERDE E = 8 MM, SEM COLOCACAO                                                                                                                                                                                                                                                                                                                                                                                                                                                             </t>
  </si>
  <si>
    <t xml:space="preserve">VIDRO COMUM LAMINADO, LISO, INCOLOR, TRIPLO, ESPESSURA TOTAL 15 MM (CADA CAMADA E = 5 MM) - COLOCADO                                                                                                                                                                                                                                                                                                                                                                                                      </t>
  </si>
  <si>
    <t>1.520,00</t>
  </si>
  <si>
    <t xml:space="preserve">VIDRO TEMPERADO INCOLOR E = 6 MM, SEM COLOCACAO                                                                                                                                                                                                                                                                                                                                                                                                                                                           </t>
  </si>
  <si>
    <t>117,29</t>
  </si>
  <si>
    <t xml:space="preserve">VIDRO TEMPERADO INCOLOR E = 8 MM, SEM COLOCACAO                                                                                                                                                                                                                                                                                                                                                                                                                                                           </t>
  </si>
  <si>
    <t>153,11</t>
  </si>
  <si>
    <t xml:space="preserve">VIDRO TEMPERADO INCOLOR E = 10 MM, SEM COLOCACAO                                                                                                                                                                                                                                                                                                                                                                                                                                                          </t>
  </si>
  <si>
    <t>198,77</t>
  </si>
  <si>
    <t xml:space="preserve">CRUZETA DE MADEIRA TRATADA, *90 X 115 X 2400* MM, EM EUCALIPTO OU EQUIVALENTE DA REGIAO                                                                                                                                                                                                                                                                                                                                                                                                                   </t>
  </si>
  <si>
    <t>116,79</t>
  </si>
  <si>
    <t xml:space="preserve">MOTORISTA DE CAMINHAO (MENSALISTA)                                                                                                                                                                                                                                                                                                                                                                                                                                                                        </t>
  </si>
  <si>
    <t xml:space="preserve">REVESTIMENTO EM CERAMICA ESMALTADA EXTRA, PEI MAIOR OU IGUAL 4, FORMATO MAIOR A 2025 CM2                                                                                                                                                                                                                                                                                                                                                                                                                  </t>
  </si>
  <si>
    <t xml:space="preserve">RETARDO PARA CORDEL DETONANTE                                                                                                                                                                                                                                                                                                                                                                                                                                                                             </t>
  </si>
  <si>
    <t>129,04</t>
  </si>
  <si>
    <t xml:space="preserve">CAIXA DE INCENDIO/ABRIGO PARA MANGUEIRA, DE EMBUTIR/INTERNA, COM 75 X 45 X 17 CM, EM CHAPA DE ACO, PORTA COM VENTILACAO, VISOR COM A INSCRICAO "INCENDIO", SUPORTE/CESTA INTERNA PARA A MANGUEIRA, PINTURA ELETROSTATICA VERMELHA                                                                                                                                                                                                                                                                         </t>
  </si>
  <si>
    <t>286,21</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</si>
  <si>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</si>
  <si>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</si>
  <si>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</si>
  <si>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</si>
  <si>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</si>
  <si>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</si>
  <si>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104,05</t>
  </si>
  <si>
    <t xml:space="preserve">CALHA/CANALETA DE CONCRETO SIMPLES, TIPO MEIA CANA, DIAMETRO DE 60 CM, PARA AGUA PLUVIAL                                                                                                                                                                                                                                                                                                                                                                                                                  </t>
  </si>
  <si>
    <t>134,58</t>
  </si>
  <si>
    <t xml:space="preserve">CALHA/CANALETA DE CONCRETO SIMPLES, TIPO MEIA CANA, DIAMETRO DE 80 CM, PARA AGUA PLUVIAL                                                                                                                                                                                                                                                                                                                                                                                                                  </t>
  </si>
  <si>
    <t>251,51</t>
  </si>
  <si>
    <t xml:space="preserve">PORTA DE MADEIRA, FOLHA MEDIA (NBR 15930) DE 600 X 2100 MM, DE 35 MM A 40 MM DE ESPESSURA, NUCLEO SEMI-SOLIDO (SARRAFEADO), CAPA LISA EM HDF, ACABAMENTO EM PRIMER PARA PINTURA                                                                                                                                                                                                                                                                                                                           </t>
  </si>
  <si>
    <t>187,59</t>
  </si>
  <si>
    <t xml:space="preserve">PORTA DE MADEIRA, FOLHA MEDIA (NBR 15930) DE 700 X 2100 MM, DE 35 MM A 40 MM DE ESPESSURA, NUCLEO SEMI-SOLIDO (SARRAFEADO), CAPA LISA EM HDF, ACABAMENTO EM PRIMER PARA PINTURA                                                                                                                                                                                                                                                                                                                           </t>
  </si>
  <si>
    <t>189,25</t>
  </si>
  <si>
    <t xml:space="preserve">PORTA DE MADEIRA, FOLHA MEDIA (NBR 15930) DE 800 X 2100 MM, DE 35 MM A 40 MM DE ESPESSURA, NUCLEO SEMI-SOLIDO (SARRAFEADO), CAPA LISA EM HDF, ACABAMENTO EM PRIMER PARA PINTURA                                                                                                                                                                                                                                                                                                                           </t>
  </si>
  <si>
    <t>206,38</t>
  </si>
  <si>
    <t xml:space="preserve">PORTA DE MADEIRA, FOLHA MEDIA (NBR 15930) DE 900 X 2100 MM, DE 35 MM A 40 MM DE ESPESSURA, NUCLEO SEMI-SOLIDO (SARRAFEADO), CAPA LISA EM HDF, ACABAMENTO EM PRIMER PARA PINTURA                                                                                                                                                                                                                                                                                                                           </t>
  </si>
  <si>
    <t>274,41</t>
  </si>
  <si>
    <t xml:space="preserve">TABUA *2,5 X 23* CM EM PINUS, MISTA OU EQUIVALENTE DA REGIAO - BRUTA                                                                                                                                                                                                                                                                                                                                                                                                                                      </t>
  </si>
  <si>
    <t xml:space="preserve">CAIXA DE PASSAGEM / DERIVACAO / LUZ, OCTOGONAL 4 X4, EM ACO ESMALTADA, COM FUNDO MOVEL SIMPLES (FMS)                                                                                                                                                                                                                                                                                                                                                                                                      </t>
  </si>
  <si>
    <t xml:space="preserve">BOMBA CENTRIFUGA MOTOR ELETRICO MONOFASICO 0,50 CV DIAMETRO DE SUCCAO X ELEVACAO 3/4" X 3/4", MONOESTAGIO, DIAMETRO DOS ROTORES 114 MM, HM/Q: 2 M / 2,99 M3/H A 24 M / 0,71 M3/H                                                                                                                                                                                                                                                                                                                          </t>
  </si>
  <si>
    <t>1.759,72</t>
  </si>
  <si>
    <t xml:space="preserve">ELEMENTO VAZADO DE CONCRETO, QUADRICULADO, 25 FUROS *50 X 50 X 5* CM                                                                                                                                                                                                                                                                                                                                                                                                                                      </t>
  </si>
  <si>
    <t xml:space="preserve">ELEMENTO VAZADO DE CONCRETO, QUADRICULADO, 16 FUROS *33 X 33 X 10* CM                                                                                                                                                                                                                                                                                                                                                                                                                                     </t>
  </si>
  <si>
    <t xml:space="preserve">ELEMENTO VAZADO DE CONCRETO, VENEZIANA *39 X 29 X 10* CM                                                                                                                                                                                                                                                                                                                                                                                                                                                  </t>
  </si>
  <si>
    <t>28,84</t>
  </si>
  <si>
    <t xml:space="preserve">ELEMENTO VAZADO DE CONCRETO, VENEZIANA *40 X 10 X 10* CM                                                                                                                                                                                                                                                                                                                                                                                                                                                  </t>
  </si>
  <si>
    <t xml:space="preserve">ELEMENTO VAZADO DE CONCRETO, VENEZIANA *39 X 22 X 15* CM                                                                                                                                                                                                                                                                                                                                                                                                                                                  </t>
  </si>
  <si>
    <t xml:space="preserve">BOMBA SUBMERSA PARA POCOS TUBULARES PROFUNDOS DIAMETRO DE 4 POLEGADAS, ELETRICA, MONOFASICA, POTENCIA 0,49 HP, 13 ESTAGIOS, BOCAL DE DESCARGA DIAMETRO DE UMA POLEGADA E MEIA, HM/Q = 18 M / 1,90 M3/H A 85 M / 0,60 M3/H                                                                                                                                                                                                                                                                                 </t>
  </si>
  <si>
    <t>4.928,55</t>
  </si>
  <si>
    <t xml:space="preserve">BOMBA SUBMERSIVEL, ELETRICA, TRIFASICA, POTENCIA 0,98 HP, DIAMETRO DO ROTOR 142 MM SEMIABERTO, BOCAL DE SAIDA DIAMETRO DE 2 POLEGADAS, HM/Q = 2 M / 32 M3/H A 8 M / 16 M3/H                                                                                                                                                                                                                                                                                                                               </t>
  </si>
  <si>
    <t>5.116,46</t>
  </si>
  <si>
    <t xml:space="preserve">BOMBA SUBMERSIVEL, ELETRICA, TRIFASICA, POTENCIA 1,97 HP, DIAMETRO DO ROTOR 144 MM SEMIABERTO, BOCAL DE SAIDA DIAMETRO DE 2 POLEGADAS, HM/Q = 2 M / 26,8 M3/H A 28 M / 4,6 M3/H                                                                                                                                                                                                                                                                                                                           </t>
  </si>
  <si>
    <t>8.302,44</t>
  </si>
  <si>
    <t xml:space="preserve">BOMBA SUBMERSIVEL, ELETRICA, TRIFASICA, POTENCIA 0,99 HP, DIAMETRO ROTOR 98 MM SEMIABERTO, BOCAL DE SAIDA DIAMETRO 2 POLEGADAS, HM/Q = 2 M / 28,90 M3/H A 14 M / 7 M3/H                                                                                                                                                                                                                                                                                                                                   </t>
  </si>
  <si>
    <t>6.180,00</t>
  </si>
  <si>
    <t xml:space="preserve">MOTONIVELADORA POTENCIA BASICA LIQUIDA (PRIMEIRA MARCHA) 186 HP, PESO BRUTO 15785 KG, LARGURA DA LAMINA DE 4,3 M                                                                                                                                                                                                                                                                                                                                                                                          </t>
  </si>
  <si>
    <t>1.478.065,76</t>
  </si>
  <si>
    <t xml:space="preserve">TRATOR DE PNEUS COM POTENCIA DE 50 CV, TRACAO 4 X 2, PESO COM LASTRO DE 2714 KG                                                                                                                                                                                                                                                                                                                                                                                                                           </t>
  </si>
  <si>
    <t>202.024,36</t>
  </si>
  <si>
    <t xml:space="preserve">USINA DE ASFALTO A QUENTE, FIXA, TIPO CONTRA FLUXO, CAPACIDADE DE 100 A 140 T/H, POTENCIA DE 280 KW, COM MISTURADOR EXTERNO ROTATIVO                                                                                                                                                                                                                                                                                                                                                                      </t>
  </si>
  <si>
    <t>4.176.326,08</t>
  </si>
  <si>
    <t xml:space="preserve">ELEMENTO VAZADO DE CONCRETO, QUADRICULADO, 1 FURO *20 X 10 X 7* CM                                                                                                                                                                                                                                                                                                                                                                                                                                        </t>
  </si>
  <si>
    <t xml:space="preserve">ELEMENTO VAZADO DE CONCRETO, QUADRICULADO, 1 FURO *10 X 10 X 10* CM                                                                                                                                                                                                                                                                                                                                                                                                                                       </t>
  </si>
  <si>
    <t xml:space="preserve">MESA VIBRATORIA COM DIMENSOES DE 2,0 X 1,0 M, COM MOTOR ELETRICO DE 2 POLOS E POTENCIA DE 3 CV                                                                                                                                                                                                                                                                                                                                                                                                            </t>
  </si>
  <si>
    <t>9.614,80</t>
  </si>
  <si>
    <t xml:space="preserve">TIJOLO CERAMICO REFRATARIO DE *6,3 X 11,4 X 22,9* CM (L X A X C)                                                                                                                                                                                                                                                                                                                                                                                                                                          </t>
  </si>
  <si>
    <t xml:space="preserve">DIVISORIA EM MARMORE, COM DUAS FACES POLIDAS, BRANCO COMUM, E= *3,0* CM                                                                                                                                                                                                                                                                                                                                                                                                                                   </t>
  </si>
  <si>
    <t>494,60</t>
  </si>
  <si>
    <t xml:space="preserve">CAVALO MECANICO TRACAO 4X2, PESO BRUTO TOTAL COMBINADO 49000 KG, CAPACIDADE MAXIMA DE TRACAO *66000* KG, POTENCIA *360* CV (INCLUI CABINE E CHASSI, NAO INCLUI SEMIRREBOQUE)                                                                                                                                                                                                                                                                                                                              </t>
  </si>
  <si>
    <t>836.030,82</t>
  </si>
  <si>
    <t xml:space="preserve">REGUA VIBRATORIA DE CONCRETO TRELICADA, EQUIPADA COM MOTOR A GASOLINA DE 9 HP                                                                                                                                                                                                                                                                                                                                                                                                                             </t>
  </si>
  <si>
    <t xml:space="preserve">ROLO COMPACTADOR DE PNEUS, ESTATICO, PRESSAO VARIAVEL, POTENCIA 111 HP, PESO SEM/COM LASTRO 9,5/26,0 T, LARGURA DE ROLAGEM 1,90 M                                                                                                                                                                                                                                                                                                                                                                         </t>
  </si>
  <si>
    <t>912.000,00</t>
  </si>
  <si>
    <t xml:space="preserve">ROLO COMPACTADOR VIBRATORIO DE UM CILINDRO, ACO LISO, POTENCIA 80 HP, PESO OPERACIONAL MAXIMO 8,1 T, IMPACTO DINAMICO 16,15/9,5 T, LARGURA TRABALHO 1,68 M                                                                                                                                                                                                                                                                                                                                                </t>
  </si>
  <si>
    <t>583.549,49</t>
  </si>
  <si>
    <t xml:space="preserve">ALISADORA DE CONCRETO COM MOTOR A GASOLINA DE 5,5 HP, PESO COM MOTOR DE 78 KG, 4 PAS                                                                                                                                                                                                                                                                                                                                                                                                                      </t>
  </si>
  <si>
    <t xml:space="preserve">CONTAINER ALMOXARIFADO, DE *2,40* X *6,00* M, PADRAO SIMPLES, SEM REVESTIMENTO E SEM DIVISORIAS INTERNOS E SEM SANITARIO, PARA USO EM CANTEIRO DE OBRAS                                                                                                                                                                                                                                                                                                                                                   </t>
  </si>
  <si>
    <t>19.404,00</t>
  </si>
  <si>
    <t xml:space="preserve">ESCAVADEIRA HIDRAULICA SOBRE ESTEIRAS, CACAMBA 0,80M3, PESO OPERACIONAL 17T, POTENCIA BRUTA 111HP                                                                                                                                                                                                                                                                                                                                                                                                         </t>
  </si>
  <si>
    <t>800.000,00</t>
  </si>
  <si>
    <t xml:space="preserve">SOLVENTE PARA COLA A BASE DE RESINA SINTETICA (PARA COLA DE LAMINADO MELAMINICO E OUTRAS SUPERFICIES)                                                                                                                                                                                                                                                                                                                                                                                                     </t>
  </si>
  <si>
    <t xml:space="preserve">DIVISORIA, PLACA PRE-MOLDADA EM GRANILITE, MARMORITE OU GRANITINA, E = *3 CM                                                                                                                                                                                                                                                                                                                                                                                                                              </t>
  </si>
  <si>
    <t>172,17</t>
  </si>
  <si>
    <t xml:space="preserve">ARADO REVERSIVEL COM 3 DISCOS DE 26" X 6MM REBOCAVEL                                                                                                                                                                                                                                                                                                                                                                                                                                                      </t>
  </si>
  <si>
    <t>22.684,99</t>
  </si>
  <si>
    <t xml:space="preserve">CARPETE DE POLIESTER EM MANTA PARA TRAFEGO COMERCIAL PESADO, E = 4 A 5 MM (INSTALADO)                                                                                                                                                                                                                                                                                                                                                                                                                     </t>
  </si>
  <si>
    <t xml:space="preserve">CARPETE DE NYLON EM MANTA PARA TRAFEGO COMERCIAL PESADO, E = 9 A 10 MM (INSTALADO)                                                                                                                                                                                                                                                                                                                                                                                                                        </t>
  </si>
  <si>
    <t xml:space="preserve">CARPETE DE NYLON EM MANTA PARA TRAFEGO COMERCIAL PESADO, E = 6 A 7 MM (INSTALADO)                                                                                                                                                                                                                                                                                                                                                                                                                         </t>
  </si>
  <si>
    <t xml:space="preserve">GUINDAUTO HIDRAULICO, CAPACIDADE MAXIMA DE CARGA 3300 KG, MOMENTO MAXIMO DE CARGA 5,8 TM, ALCANCE MAXIMO HORIZONTAL 7,60 M, PARA MONTAGEM SOBRE CHASSI DE CAMINHAO PBT MINIMO 8000 KG (INCLUI MONTAGEM, NAO INCLUI CAMINHAO)                                                                                                                                                                                                                                                                              </t>
  </si>
  <si>
    <t>99.264,64</t>
  </si>
  <si>
    <t xml:space="preserve">PEDRA ARDOSIA, CINZA, 30 X 30, E= *1 CM                                                                                                                                                                                                                                                                                                                                                                                                                                                                   </t>
  </si>
  <si>
    <t>40,61</t>
  </si>
  <si>
    <t xml:space="preserve">PEDRA ARDOSIA, CINZA, *40 X 40* CM, E= *1 CM                                                                                                                                                                                                                                                                                                                                                                                                                                                              </t>
  </si>
  <si>
    <t>42,00</t>
  </si>
  <si>
    <t xml:space="preserve">PEDRA GRANITICA, SERRADA, TIPO MIRACEMA, MADEIRA, PADUANA, RACHINHA, SANTA ISABEL OU OUTRAS SIMILARES, *11,5 X *23 CM, E= *1,0 A *2,0 CM                                                                                                                                                                                                                                                                                                                                                                  </t>
  </si>
  <si>
    <t>78,51</t>
  </si>
  <si>
    <t xml:space="preserve">PEDRA GRANITICA OU BASALTO, CACO, RETALHO, CAVACO, TIPO MIRACEMA, MADEIRA, PADUANA, RACHINHA, SANTA ISABEL OU OUTRAS SIMILARES, E= *1,0 A *2,0 CM                                                                                                                                                                                                                                                                                                                                                         </t>
  </si>
  <si>
    <t>131,99</t>
  </si>
  <si>
    <t xml:space="preserve">TALHA ELETRICA 3 T, VELOCIDADE 2,1 M / MIN, POTENCIA 1,3 KW                                                                                                                                                                                                                                                                                                                                                                                                                                               </t>
  </si>
  <si>
    <t>7.668,60</t>
  </si>
  <si>
    <t xml:space="preserve">TALHA MANUAL DE CORRENTE, CAPACIDADE DE 2 T COM ELEVACAO DE 3 M                                                                                                                                                                                                                                                                                                                                                                                                                                           </t>
  </si>
  <si>
    <t>809,26</t>
  </si>
  <si>
    <t xml:space="preserve">TROLEY MANUAL CAPACIDADE 1 T                                                                                                                                                                                                                                                                                                                                                                                                                                                                              </t>
  </si>
  <si>
    <t>448,01</t>
  </si>
  <si>
    <t xml:space="preserve">MARTELO PERFURADOR PNEUMATICO MANUAL, PESO DE 25 KG, COM SILENCIADOR                                                                                                                                                                                                                                                                                                                                                                                                                                      </t>
  </si>
  <si>
    <t>24.746,68</t>
  </si>
  <si>
    <t xml:space="preserve">LOCACAO DE ESCORA METALICA TELESCOPICA, COM ALTURA REGULAVEL DE *1,80* A *3,20* M, COM CAPACIDADE DE CARGA DE NO MINIMO 1000 KGF (10 KN), INCLUSO TRIPE E FORCADO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</si>
  <si>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</si>
  <si>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</si>
  <si>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777,34</t>
  </si>
  <si>
    <t xml:space="preserve">LOCACAO DE CONTAINER 2,30 X 4,30 M, ALT. 2,50 M, PARA SANITARIO, COM 3 BACIAS, 4 CHUVEIROS, 1 LAVATORIO E 1 MICTORIO (NAO INCLUI MOBILIZACAO/DESMOBILIZACAO)                                                                                                                                                                                                                                                                                                                                              </t>
  </si>
  <si>
    <t>1.129,73</t>
  </si>
  <si>
    <t xml:space="preserve">LOCACAO DE CONTAINER 2,30 X 6,00 M, ALT. 2,50 M, PARA SANITARIO, COM 4 BACIAS, 8 CHUVEIROS,1 LAVATORIO E 1 MICTORIO (NAO INCLUI MOBILIZACAO/DESMOBILIZACAO)                                                                                                                                                                                                                                                                                                                                               </t>
  </si>
  <si>
    <t xml:space="preserve">LOCACAO DE CONTAINER 2,30 X 4,30 M, ALT. 2,50 M, P/ SANITARIO, C/ 5 BACIAS, 1 LAVATORIO E 4 MICTORIOS (NAO INCLUI MOBILIZACAO/DESMOBILIZACAO)                                                                                                                                                                                                                                                                                                                                                             </t>
  </si>
  <si>
    <t xml:space="preserve">EXTREMIDADE/TUBETE PARA HIDROMETRO PVC, COM ROSCA, CURTA, COM BUCHA LATAO, 3/4" OU 1/2"                                                                                                                                                                                                                                                                                                                                                                                                                   </t>
  </si>
  <si>
    <t xml:space="preserve">CAPIM BRAQUIARIA DECUMBENS/ BRAQUIARINHA, VC *70*% MINIMO                                                                                                                                                                                                                                                                                                                                                                                                                                                 </t>
  </si>
  <si>
    <t>49,28</t>
  </si>
  <si>
    <t xml:space="preserve">MUDA DE ARBUSTO FLORIFERO, CLUSIA/GARDENIA/MOREIA BRANCA/ AZALEIA OU EQUIVALENTE DA REGIAO, H= *50 A 70* CM                                                                                                                                                                                                                                                                                                                                                                                               </t>
  </si>
  <si>
    <t>100,57</t>
  </si>
  <si>
    <t xml:space="preserve">JOELHO PVC, COM BOLSA E ANEL, 90 GRAUS, DN 40 X *38* MM, SERIE NORMAL, PARA ESGOTO PREDIAL                                                                                                                                                                                                                                                                                                                                                                                                                </t>
  </si>
  <si>
    <t xml:space="preserve">JOELHO PVC COM VISITA, 90 GRAUS, DN 100 X 50 MM, SERIE NORMAL, PARA ESGOTO PREDIAL                                                                                                                                                                                                                                                                                                                                                                                                                        </t>
  </si>
  <si>
    <t xml:space="preserve">PISO EM GRANITO, POLIDO, TIPO AMENDOA/ AMARELO CAPRI/ AMARELO DOURADO CARIOCA OU OUTROS EQUIVALENTES DA REGIAO, FORMATO MENOR OU IGUAL A 3025 CM2, E= *2* CM                                                                                                                                                                                                                                                                                                                                              </t>
  </si>
  <si>
    <t>304,65</t>
  </si>
  <si>
    <t xml:space="preserve">PISO EM GRANITO, POLIDO, TIPO ANDORINHA/ QUARTZ/ CASTELO/ CORUMBA OU OUTROS EQUIVALENTES DA REGIAO, FORMATO MENOR OU IGUAL A 3025 CM2, E= *2* CM                                                                                                                                                                                                                                                                                                                                                          </t>
  </si>
  <si>
    <t xml:space="preserve">PISO EM GRANITO, POLIDO, TIPO PRETO SAO GABRIEL/ TIJUCA OU OUTROS EQUIVALENTES DA REGIAO, FORMATO MENOR OU IGUAL A 3025 CM2, E= *2* CM                                                                                                                                                                                                                                                                                                                                                                    </t>
  </si>
  <si>
    <t>332,11</t>
  </si>
  <si>
    <t xml:space="preserve">PLACA DE INAUGURACAO METALICA, *40* CM X *60* CM                                                                                                                                                                                                                                                                                                                                                                                                                                                          </t>
  </si>
  <si>
    <t xml:space="preserve">PLACA DE INAUGURACAO EM BRONZE *35X 50*CM                                                                                                                                                                                                                                                                                                                                                                                                                                                                 </t>
  </si>
  <si>
    <t xml:space="preserve">PLACA NUMERACAO RESIDENCIAL EM CHAPA GALVANIZADA ESMALTADA 12 X 18 CM                                                                                                                                                                                                                                                                                                                                                                                                                                     </t>
  </si>
  <si>
    <t xml:space="preserve">PLACA DE ACRILICO TRANSPARENTE ADESIVADA PARA SINALIZACAO DE PORTAS, BORDA POLIDA, DE *25 X 8*, E = 6 MM (NAO INCLUI ACESSORIOS PARA FIXACAO)                                                                                                                                                                                                                                                                                                                                                             </t>
  </si>
  <si>
    <t>76,99</t>
  </si>
  <si>
    <t xml:space="preserve">LETRA ACO INOX (AISI 304), CHAPA NUM. 22, RECORTADO, H= 20 CM (SEM RELEVO)                                                                                                                                                                                                                                                                                                                                                                                                                                </t>
  </si>
  <si>
    <t>98,57</t>
  </si>
  <si>
    <t xml:space="preserve">SOLEIRA PRE-MOLDADA EM GRANILITE, MARMORITE OU GRANITINA, L = *15 CM                                                                                                                                                                                                                                                                                                                                                                                                                                      </t>
  </si>
  <si>
    <t>86,08</t>
  </si>
  <si>
    <t xml:space="preserve">RODAPE ARDOSIA, CINZA, 10 CM, E= *1CM                                                                                                                                                                                                                                                                                                                                                                                                                                                                     </t>
  </si>
  <si>
    <t xml:space="preserve">CAIXA DE INCENDIO/ABRIGO PARA MANGUEIRA, DE EMBUTIR/INTERNA, COM 90 X 60 X 17 CM, EM CHAPA DE ACO, PORTA COM VENTILACAO, VISOR COM A INSCRICAO "INCENDIO", SUPORTE/CESTA INTERNA PARA A MANGUEIRA, PINTURA ELETROSTATICA VERMELHA                                                                                                                                                                                                                                                                         </t>
  </si>
  <si>
    <t>362,02</t>
  </si>
  <si>
    <t xml:space="preserve">EXTINTOR DE INCENDIO PORTATIL COM CARGA DE AGUA PRESSURIZADA DE 10 L, CLASSE A                                                                                                                                                                                                                                                                                                                                                                                                                            </t>
  </si>
  <si>
    <t>150,93</t>
  </si>
  <si>
    <t xml:space="preserve">EXTINTOR DE INCENDIO PORTATIL COM CARGA DE GAS CARBONICO CO2 DE 4 KG, CLASSE BC                                                                                                                                                                                                                                                                                                                                                                                                                           </t>
  </si>
  <si>
    <t>477,69</t>
  </si>
  <si>
    <t xml:space="preserve">EXTINTOR DE INCENDIO PORTATIL COM CARGA DE GAS CARBONICO CO2 DE 6 KG, CLASSE BC                                                                                                                                                                                                                                                                                                                                                                                                                           </t>
  </si>
  <si>
    <t>517,50</t>
  </si>
  <si>
    <t xml:space="preserve">EXTINTOR DE INCENDIO PORTATIL COM CARGA DE PO QUIMICO SECO (PQS) DE 12 KG, CLASSE BC                                                                                                                                                                                                                                                                                                                                                                                                                      </t>
  </si>
  <si>
    <t>238,84</t>
  </si>
  <si>
    <t xml:space="preserve">EXTINTOR DE INCENDIO PORTATIL COM CARGA DE PO QUIMICO SECO (PQS) DE 4 KG, CLASSE BC                                                                                                                                                                                                                                                                                                                                                                                                                       </t>
  </si>
  <si>
    <t>145,96</t>
  </si>
  <si>
    <t xml:space="preserve">EXTINTOR DE INCENDIO PORTATIL COM CARGA DE PO QUIMICO SECO (PQS) DE 6 KG, CLASSE BC                                                                                                                                                                                                                                                                                                                                                                                                                       </t>
  </si>
  <si>
    <t>172,50</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</si>
  <si>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</si>
  <si>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</si>
  <si>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ESGUICHO TIPO JATO SOLIDO, EM LATAO, ENGATE RAPIDO 1 1/2" X 13 MM, PARA MANGUEIRA EM INSTALACAO PREDIAL COMBATE A INCENDIO                                                                                                                                                                                                                                                                                                                                                                                </t>
  </si>
  <si>
    <t xml:space="preserve">ESGUICHO TIPO JATO SOLIDO, EM LATAO, ENGATE RAPIDO 2 1/2" X 13 MM, PARA MANGUEIRA EM INSTALACAO PREDIAL COMBATE A INCENDIO                                                                                                                                                                                                                                                                                                                                                                                </t>
  </si>
  <si>
    <t xml:space="preserve">REGISTRO OU VALVULA GLOBO ANGULAR EM LATAO, PARA HIDRANTES EM INSTALACAO PREDIAL DE INCENDIO, 45 GRAUS, DIAMETRO DE 2 1/2", COM VOLANTE, CLASSE DE PRESSAO DE ATE 200 PSI                                                                                                                                                                                                                                                                                                                                 </t>
  </si>
  <si>
    <t xml:space="preserve">TAMPAO COM CORRENTE, EM LATAO, ENGATE RAPIDO 2 1/2", PARA INSTALACAO PREDIAL DE COMBATE A INCENDIO                                                                                                                                                                                                                                                                                                                                                                                                        </t>
  </si>
  <si>
    <t xml:space="preserve">JUNCAO DE REDUCAO INVERTIDA, PVC SOLDAVEL, 100 X 50 MM, SERIE NORMAL PARA ESGOTO PREDIAL                                                                                                                                                                                                                                                                                                                                                                                                                  </t>
  </si>
  <si>
    <t>19,19</t>
  </si>
  <si>
    <t xml:space="preserve">JUNCAO DE REDUCAO INVERTIDA, PVC SOLDAVEL, 100 X 75 MM, SERIE NORMAL PARA ESGOTO PREDIAL                                                                                                                                                                                                                                                                                                                                                                                                                  </t>
  </si>
  <si>
    <t xml:space="preserve">JUNCAO INVERTIDA, PVC SOLDAVEL, 75 X 75 MM, SERIE NORMAL PARA ESGOTO PREDIAL                                                                                                                                                                                                                                                                                                                                                                                                                              </t>
  </si>
  <si>
    <t xml:space="preserve">TELA DE ACO SOLDADA NERVURADA, CA-60, Q-61, (0,97 KG/M2), DIAMETRO DO FIO = 3,4 MM, LARGURA = 2,45 M, ESPACAMENTO DA MALHA = 15 X 15 CM                                                                                                                                                                                                                                                                                                                                                                   </t>
  </si>
  <si>
    <t xml:space="preserve">HIDRANTE DE COLUNA COMPLETO, EM FERRO FUNDIDO, DN = 100 MM, COM REGISTRO, CUNHA DE BORRACHA, CURVA DESSIMETRICA, EXTREMIDADE E TAMPAS (INCLUI KIT FIXACAO)                                                                                                                                                                                                                                                                                                                                                </t>
  </si>
  <si>
    <t>5.890,00</t>
  </si>
  <si>
    <t xml:space="preserve">HIDRANTE DE COLUNA COMPLETO, EM FERRO FUNDIDO, DN = 75 MM, COM REGISTRO, CUNHA DE BORRACHA, CURVA DESSIMETRICA, EXTREMIDADE E TAMPAS (INCLUI KIT FIXACAO)                                                                                                                                                                                                                                                                                                                                                 </t>
  </si>
  <si>
    <t>5.335,01</t>
  </si>
  <si>
    <t xml:space="preserve">HIDRANTE SUBTERRANEO, EM FERRO FUNDIDO, COM CURVA CURTA E CAIXA, DN 75 MM                                                                                                                                                                                                                                                                                                                                                                                                                                 </t>
  </si>
  <si>
    <t>3.153,22</t>
  </si>
  <si>
    <t xml:space="preserve">HIDRANTE SUBTERRANEO, EM FERRO FUNDIDO, COM CURVA LONGA E CAIXA, DN 75 MM                                                                                                                                                                                                                                                                                                                                                                                                                                 </t>
  </si>
  <si>
    <t>3.320,95</t>
  </si>
  <si>
    <t xml:space="preserve">TELA DE ARAME GALVANIZADA QUADRANGULAR / LOSANGULAR, FIO 2,77 MM (12 BWG), MALHA 8 X 8 CM, H = 2 M                                                                                                                                                                                                                                                                                                                                                                                                        </t>
  </si>
  <si>
    <t xml:space="preserve">TELA DE ARAME GALVANIZADA QUADRANGULAR / LOSANGULAR, FIO 2,11 MM (14 BWG), MALHA 8 X 8 CM, H = 2 M                                                                                                                                                                                                                                                                                                                                                                                                        </t>
  </si>
  <si>
    <t xml:space="preserve">TELA DE ARAME GALVANIZADA, HEXAGONAL, FIO 0,56 MM (24 BWG), MALHA 1/2", H = 1 M                                                                                                                                                                                                                                                                                                                                                                                                                           </t>
  </si>
  <si>
    <t xml:space="preserve">TELA DE ARAME GALVANIZADA QUADRANGULAR / LOSANGULAR, FIO 4,19 MM (8 BWG), MALHA 5 X 5 CM, H = 2 M                                                                                                                                                                                                                                                                                                                                                                                                         </t>
  </si>
  <si>
    <t>80,54</t>
  </si>
  <si>
    <t xml:space="preserve">TELA DE ARAME GALVANIZADA QUADRANGULAR / LOSANGULAR, FIO 2,77 MM (12 BWG), MALHA 10 X 10 CM, H = 2 M                                                                                                                                                                                                                                                                                                                                                                                                      </t>
  </si>
  <si>
    <t xml:space="preserve">TELA DE ARAME GALVANIZADA REVESTIDA EM PVC, QUADRANGULAR / LOSANGULAR, FIO 2,77 MM (12 BWG), BITOLA FINAL = *3,8* MM, MALHA 7,5 X 7,5 CM, H = 2 M                                                                                                                                                                                                                                                                                                                                                         </t>
  </si>
  <si>
    <t xml:space="preserve">TELA DE ARAME GALVANIZADA REVESTIDA EM PVC, QUADRANGULAR / LOSANGULAR, FIO 2,11 MM (14 BWG), BITOLA FINAL = *2,8* MM, MALHA *8 X 8* CM, H = 2 M                                                                                                                                                                                                                                                                                                                                                           </t>
  </si>
  <si>
    <t xml:space="preserve">BASE PARA MASTRO DE PARA-RAIOS DIAMETRO NOMINAL 2"                                                                                                                                                                                                                                                                                                                                                                                                                                                        </t>
  </si>
  <si>
    <t>58,31</t>
  </si>
  <si>
    <t xml:space="preserve">CHAPA DE ACO GROSSA, ASTM A36, E = 3/4" (19,05 MM) 149,39 KG/M2                                                                                                                                                                                                                                                                                                                                                                                                                                           </t>
  </si>
  <si>
    <t xml:space="preserve">PERFIL "U" SIMPLES, EM CHAPA DOBRADA DE ACO LAMINADO, E = 8 MM, H = 150 MM, L = 75 MM (16,97 KG/M)                                                                                                                                                                                                                                                                                                                                                                                                        </t>
  </si>
  <si>
    <t xml:space="preserve">ELETRODO REVESTIDO AWS - E7018, DIAMETRO IGUAL A 4,00 MM                                                                                                                                                                                                                                                                                                                                                                                                                                                  </t>
  </si>
  <si>
    <t>53,81</t>
  </si>
  <si>
    <t xml:space="preserve">ELETRODO REVESTIDO AWS - E-6010, DIAMETRO IGUAL A 4,00 MM                                                                                                                                                                                                                                                                                                                                                                                                                                                 </t>
  </si>
  <si>
    <t>56,40</t>
  </si>
  <si>
    <t xml:space="preserve">ELETRODO REVESTIDO AWS - E6013, DIAMETRO IGUAL A 4,00 MM                                                                                                                                                                                                                                                                                                                                                                                                                                                  </t>
  </si>
  <si>
    <t xml:space="preserve">ELETRODO REVESTIDO AWS - E6013, DIAMETRO IGUAL A 2,50 MM                                                                                                                                                                                                                                                                                                                                                                                                                                                  </t>
  </si>
  <si>
    <t>51,67</t>
  </si>
  <si>
    <t xml:space="preserve">CHAPA DE ACO GALVANIZADA BITOLA GSG 14, E = 1,95 MM (15,60 KG/M2)                                                                                                                                                                                                                                                                                                                                                                                                                                         </t>
  </si>
  <si>
    <t xml:space="preserve">CHAPA DE ACO GALVANIZADA BITOLA GSG 16, E = 1,55 MM (12,40 KG/M2)                                                                                                                                                                                                                                                                                                                                                                                                                                         </t>
  </si>
  <si>
    <t xml:space="preserve">HASTE RETA PARA GANCHO DE FERRO GALVANIZADO, COM ROSCA 1/4" X 30 CM PARA FIXACAO DE TELHA METALICA, INCLUI PORCA E ARRUELAS DE VEDACAO                                                                                                                                                                                                                                                                                                                                                                    </t>
  </si>
  <si>
    <t xml:space="preserve">GRAMPO U DE 5/8" N8 EM ACO GALVANIZADO                                                                                                                                                                                                                                                                                                                                                                                                                                                                    </t>
  </si>
  <si>
    <t xml:space="preserve">SUPORTE PARA CALHA DE 150 MM EM ACO GALVANIZADO                                                                                                                                                                                                                                                                                                                                                                                                                                                           </t>
  </si>
  <si>
    <t xml:space="preserve">LUVA SIMPLES PVC PBA, JE, DN 75 / DE 85 MM, PARA REDE DE AGUA                                                                                                                                                                                                                                                                                                                                                                                                                                             </t>
  </si>
  <si>
    <t xml:space="preserve">CHAPA DE ACO GALVANIZADA BITOLA GSG 18, E = 1,25 MM (10,00 KG/M2)                                                                                                                                                                                                                                                                                                                                                                                                                                         </t>
  </si>
  <si>
    <t xml:space="preserve">CHAPA DE ACO GALVANIZADA BITOLA GSG 19, E = 1,11 MM (8,88 KG/M2)                                                                                                                                                                                                                                                                                                                                                                                                                                          </t>
  </si>
  <si>
    <t xml:space="preserve">CHAPA DE ACO GALVANIZADA BITOLA GSG 22, E = 0,80 MM (6,40 KG/M2)                                                                                                                                                                                                                                                                                                                                                                                                                                          </t>
  </si>
  <si>
    <t xml:space="preserve">CHAPA DE ACO GALVANIZADA BITOLA GSG 26, E = 0,50 MM (4,00 KG/M2)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</si>
  <si>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</si>
  <si>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</si>
  <si>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</si>
  <si>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</si>
  <si>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65 MM (2.1/2 ")                                                                                                                                                                                                                                                                                                                                                                                                                           </t>
  </si>
  <si>
    <t xml:space="preserve">PARAFUSO ROSCA SOBERBA ZINCADO CABECA CHATA FENDA SIMPLES 5,5 X 50 MM (2 ")                                                                                                                                                                                                                                                                                                                                                                                                                               </t>
  </si>
  <si>
    <t xml:space="preserve">TIRANTE EM FERRO GALVANIZADO PARA CONTRAVENTAMENTO DE TELHA CANALETE 90, 1/4" X 400 MM                                                                                                                                                                                                                                                                                                                                                                                                                    </t>
  </si>
  <si>
    <t xml:space="preserve">CHAPA DE ACO GALVANIZADA BITOLA GSG 30, E = 0,35 MM (2,80 KG/M2)                                                                                                                                                                                                                                                                                                                                                                                                                                          </t>
  </si>
  <si>
    <t>14,22</t>
  </si>
  <si>
    <t xml:space="preserve">PLACA CIMENTICIA LISA E = 10 MM, DE 1,20 X *2,50* M (SEM AMIANTO)                                                                                                                                                                                                                                                                                                                                                                                                                                         </t>
  </si>
  <si>
    <t xml:space="preserve">PLACA CIMENTICIA LISA E = 6 MM, DE 1,20 X *2,50* M (SEM AMIANTO)                                                                                                                                                                                                                                                                                                                                                                                                                                          </t>
  </si>
  <si>
    <t xml:space="preserve">TELHA TRAPEZOIDAL EM ALUMINIO, ALTURA DE *38* MM E ESPESSURA DE 0,5 MM (LARGURA TOTAL DE 1056 MM E COMPRIMENTO DE 5000 MM)                                                                                                                                                                                                                                                                                                                                                                                </t>
  </si>
  <si>
    <t>581,91</t>
  </si>
  <si>
    <t xml:space="preserve">TELHA TRAPEZOIDAL EM ALUMINIO, ALTURA DE *38* MM E ESPESSURA DE 0,7 MM (LARGURA TOTAL DE 1056 MM E COMPRIMENTO DE 5000 MM)                                                                                                                                                                                                                                                                                                                                                                                </t>
  </si>
  <si>
    <t>735,16</t>
  </si>
  <si>
    <t xml:space="preserve">AREIA PARA LEITO FILTRANTE (0,42 A 1,68 MM) - POSTO JAZIDA/FORNECEDOR (RETIRADO NA JAZIDA, SEM TRANSPORTE)                                                                                                                                                                                                                                                                                                                                                                                                </t>
  </si>
  <si>
    <t>1.252,93</t>
  </si>
  <si>
    <t xml:space="preserve">PINGADEIRA PLASTICA PARA TELHA DE FIBROCIMENTO CANALETE 49/KALHETA OU CANALETE 90/KALHETAO                                                                                                                                                                                                                                                                                                                                                                                                                </t>
  </si>
  <si>
    <t xml:space="preserve">DOMOS INDIVIDUAL EM ACRILICO BRANCO *95 X 95* CM, SEM INSTALACAO                                                                                                                                                                                                                                                                                                                                                                                                                                          </t>
  </si>
  <si>
    <t>781,66</t>
  </si>
  <si>
    <t xml:space="preserve">COMPENSADO NAVAL - CHAPA/PAINEL EM MADEIRA COMPENSADA PRENSADA, DE 2200 X 1600 MM, E = 10 MM                                                                                                                                                                                                                                                                                                                                                                                                              </t>
  </si>
  <si>
    <t xml:space="preserve">COMPENSADO NAVAL - CHAPA/PAINEL EM MADEIRA COMPENSADA PRENSADA, DE 2200 X 1600 MM, E = 12 MM                                                                                                                                                                                                                                                                                                                                                                                                              </t>
  </si>
  <si>
    <t>64,59</t>
  </si>
  <si>
    <t xml:space="preserve">COMPENSADO NAVAL - CHAPA/PAINEL EM MADEIRA COMPENSADA PRENSADA, DE 2200 X 1600 MM, E = 15 MM                                                                                                                                                                                                                                                                                                                                                                                                              </t>
  </si>
  <si>
    <t>73,96</t>
  </si>
  <si>
    <t xml:space="preserve">COMPENSADO NAVAL - CHAPA/PAINEL EM MADEIRA COMPENSADA PRENSADA, DE 2200 X 1600 MM, E = 20 MM                                                                                                                                                                                                                                                                                                                                                                                                              </t>
  </si>
  <si>
    <t>101,35</t>
  </si>
  <si>
    <t xml:space="preserve">CONCRETO USINADO BOMBEAVEL, CLASSE DE RESISTENCIA C35, BRITA 0 E 1, SLUMP = 100 +/- 20 MM, COM BOMBEAMENTO (DISPONIBILIZACAO DE BOMBA), SEM O LANCAMENTO (NBR 8953)                                                                                                                                                                                                                                                                                                                                       </t>
  </si>
  <si>
    <t>626,68</t>
  </si>
  <si>
    <t xml:space="preserve">CONCRETO AUTOADENSAVEL (CAA) CLASSE DE RESISTENCIA C15, ESPALHAMENTO SF2, COM BOMBEAMENTO (DISPONIBILIZACAO DE BOMBA), SEM O LANCAMENTO (NBR 15823)                                                                                                                                                                                                                                                                                                                                                       </t>
  </si>
  <si>
    <t>596,38</t>
  </si>
  <si>
    <t xml:space="preserve">CONCRETO AUTOADENSAVEL (CAA) CLASSE DE RESISTENCIA C20, ESPALHAMENTO SF2, COM BOMBEAMENTO (DISPONIBILIZACAO DE BOMBA), SEM O LANCAMENTO (NBR 15823)                                                                                                                                                                                                                                                                                                                                                       </t>
  </si>
  <si>
    <t>619,72</t>
  </si>
  <si>
    <t xml:space="preserve">PORTA CORTA-FOGO SIMPLES PARA SAIDA DE EMERGENCIA, 1 FOLHA DE ABRIR, 5 CM, ACABAMENTO NATURAL / SEM PINTURA, COM FECHADURA TIPO TRINCO, DOBRADICAS E BATENTE, VAO LUZ DE 90 X 210 CM, CLASSE P-90 (NBR 11742)                                                                                                                                                                                                                                                                                             </t>
  </si>
  <si>
    <t>1.270,21</t>
  </si>
  <si>
    <t xml:space="preserve">CAL HIDRATADA PARA PINTURA                                                                                                                                                                                                                                                                                                                                                                                                                                                                                </t>
  </si>
  <si>
    <t xml:space="preserve">VIDRO PLANO ARAMADO E = 7MM - SEM COLOCACAO                                                                                                                                                                                                                                                                                                                                                                                                                                                               </t>
  </si>
  <si>
    <t>309,99</t>
  </si>
  <si>
    <t xml:space="preserve">ESPELHO CRISTAL E = 4 MM                                                                                                                                                                                                                                                                                                                                                                                                                                                                                  </t>
  </si>
  <si>
    <t>344,00</t>
  </si>
  <si>
    <t xml:space="preserve">VIDRO LISO FUME E = 4MM - SEM COLOCACAO                                                                                                                                                                                                                                                                                                                                                                                                                                                                   </t>
  </si>
  <si>
    <t>159,99</t>
  </si>
  <si>
    <t xml:space="preserve">VIDRO LISO FUME E = 6MM - SEM COLOCACAO                                                                                                                                                                                                                                                                                                                                                                                                                                                                   </t>
  </si>
  <si>
    <t xml:space="preserve">JANELA BASCULANTE, ACO, COM BATENTE/REQUADRO, 60 X 60 CM (SEM VIDROS)                                                                                                                                                                                                                                                                                                                                                                                                                                     </t>
  </si>
  <si>
    <t>184,95</t>
  </si>
  <si>
    <t xml:space="preserve">JANELA DE CORRER, ACO, BATENTE/REQUADRO DE 6 A 14 CM, COM DIVISAO HORIZ, PINT ANTICORROSIVA, SEM VIDRO, BANDEIRA COM BASCULA, 4 FLS, 120 X 150 CM (A X L)                                                                                                                                                                                                                                                                                                                                                 </t>
  </si>
  <si>
    <t>1.021,44</t>
  </si>
  <si>
    <t xml:space="preserve">RALO FOFO COM REQUADRO, QUADRADO 200 X 200 MM                                                                                                                                                                                                                                                                                                                                                                                                                                                             </t>
  </si>
  <si>
    <t xml:space="preserve">GRELHA FOFO SIMPLES COM REQUADRO, CARGA MAXIMA 1,5 T, 150 X 1000 MM, E= *15* MM                                                                                                                                                                                                                                                                                                                                                                                                                           </t>
  </si>
  <si>
    <t xml:space="preserve">GRELHA FOFO SIMPLES COM REQUADRO, CARGA MAXIMA 1,5 T, 200 X 1000 MM, E= *15* MM                                                                                                                                                                                                                                                                                                                                                                                                                           </t>
  </si>
  <si>
    <t xml:space="preserve">TAMPAO FOFO ARTICULADO P/ REGISTRO, COM BASE / REQUADRO, CLASSE A15 CARGA MAXIMA 1,5 T, *400 X 400* MM (COM INSCRICAO EM RELEVO DO TIPO DE REDE)                                                                                                                                                                                                                                                                                                                                                          </t>
  </si>
  <si>
    <t xml:space="preserve">GRELHA FOFO ARTICULADA, CARGA MAXIMA 1,5 T, *300 X 1000* MM, E= *15* MM                                                                                                                                                                                                                                                                                                                                                                                                                                   </t>
  </si>
  <si>
    <t xml:space="preserve">GRELHA FOFO SIMPLES COM REQUADRO, CARGA MAXIMA 12,5 T, *300 X 1000* MM, E= *15* MM, AREA ESTACIONAMENTO CARRO PASSEIO                                                                                                                                                                                                                                                                                                                                                                                     </t>
  </si>
  <si>
    <t xml:space="preserve">CAIXA DE PASSAGEM/ LUZ / TELEFONIA, DE EMBUTIR, EM CHAPA DE ACO GALVANIZADO, DIMENSOES 150 X 150 X 15 CM (PADRAO CONCESSIONARIA LOCAL)                                                                                                                                                                                                                                                                                                                                                                    </t>
  </si>
  <si>
    <t>1.302,33</t>
  </si>
  <si>
    <t xml:space="preserve">CAIXA DE PASSAGEM/ LUZ / TELEFONIA, DE EMBUTIR, EM CHAPA DE ACO GALVANIZADO, DIMENSOES 200 X 200 X 20 CM (PADRAO CONCESSIONARIA LOCAL)                                                                                                                                                                                                                                                                                                                                                                    </t>
  </si>
  <si>
    <t>2.543,91</t>
  </si>
  <si>
    <t xml:space="preserve">CAIXA DE PASSAGEM/ LUZ / TELEFONIA, DE EMBUTIR, EM CHAPA DE ACO GALVANIZADO, DIMENSOES 20 X 20 X *12*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</si>
  <si>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</si>
  <si>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</si>
  <si>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205,80</t>
  </si>
  <si>
    <t xml:space="preserve">CAIXA DE PASSAGEM/ LUZ / TELEFONIA, DE EMBUTIR, EM CHAPA DE ACO GALVANIZADO, DIMENSOES 80 X 80 X *12* CM (PADRAO CONCESSIONARIA LOCAL)                                                                                                                                                                                                                                                                                                                                                                    </t>
  </si>
  <si>
    <t>307,66</t>
  </si>
  <si>
    <t xml:space="preserve">CAIXA DE PASSAGEM/ LUZ / TELEFONIA, DE SOBREPOR, EM CHAPA DE ACO GALVANIZADO, DIMENSOES 80 X 80 X *12* CM (PADRAO CONCESSIONARIA LOCAL)                                                                                                                                                                                                                                                                                                                                                                   </t>
  </si>
  <si>
    <t>385,38</t>
  </si>
  <si>
    <t xml:space="preserve">ARRUELA LISA, REDONDA, DE LATAO POLIDO, DIAMETRO NOMINAL 5/8", DIAMETRO EXTERNO = 34 MM, DIAMETRO DO FURO = 17 MM, ESPESSURA = *2,5* MM                                                                                                                                                                                                                                                                                                                                                                   </t>
  </si>
  <si>
    <t xml:space="preserve">ABRACADEIRA DE LATAO PARA FIXACAO DE CABO PARA-RAIO, DIMENSOES 32 X 24 X 24 MM                                                                                                                                                                                                                                                                                                                                                                                                                            </t>
  </si>
  <si>
    <t xml:space="preserve">ALCA PREFORMADA DE DISTRIBUICAO, EM ACO GALVANIZADO, PARA CONDUTORES DE ALUMINIO AWG 2 (CAA 6/1 OU CA 7 FIOS)                                                                                                                                                                                                                                                                                                                                                                                             </t>
  </si>
  <si>
    <t xml:space="preserve">ALCA PREFORMADA DE DISTRIBUICAO, EM ACO GALVANIZADO, PARA CONDUTORES DE ALUMINIO AWG 1/0 (CAA 6/1 OU CA 7 FIOS)                                                                                                                                                                                                                                                                                                                                                                                           </t>
  </si>
  <si>
    <t xml:space="preserve">ALCA PREFORMADA DE SERVICO, EM ACO GALVANIZADO, PARA CONDUTORES DE ALUMINIO AWG 6 (CAA 6/1)                                                                                                                                                                                                                                                                                                                                                                                                               </t>
  </si>
  <si>
    <t xml:space="preserve">ALCA PREFORMADA DE SERVICO, EM ACO GALVANIZADO, PARA CONDUTORES DE ALUMINIO AWG 4 (CAA 6/1)                                                                                                                                                                                                                                                                                                                                                                                                               </t>
  </si>
  <si>
    <t xml:space="preserve">CORTADEIRA DE PISO DE CONCRETO E ASFALTO, PARA DISCO PADRAO DE DIAMETRO 350 MM (14") OU 450 MM (18"), MOTOR A GASOLINA, POTENCIA 13 HP, SEM DISCO                                                                                                                                                                                                                                                                                                                                                         </t>
  </si>
  <si>
    <t>10.942,89</t>
  </si>
  <si>
    <t xml:space="preserve">COMPACTADOR DE SOLO A PERCUSSAO (SOQUETE), A GASOLINA 4 TEMPOS, PESO 55 A 65 KG, FORCA DE IMPACTO 1.000 A 1.500 KGF, FREQ. 600 A 700 GOLPES P/ MINUTO, VELOCIDADE TRABALHO DE 10 A 15 M/MIN, POT. DE 2,00 A 3,00 HP                                                                                                                                                                                                                                                                                       </t>
  </si>
  <si>
    <t xml:space="preserve">TAMPAO FOFO ARTICULADO P/ REGISTRO, COM BASE / REQUADRO, CLASSE A15 CARGA MAX 1,5 T, *200 X 200*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</si>
  <si>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</si>
  <si>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</si>
  <si>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TAMPAO FOFO ARTICULADO, COM BASE / REQUADRO, CLASSE B125 CARGA MAX 12,5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</si>
  <si>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</si>
  <si>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B125 CARGA MAX. 12,5 T, REDONDO, TAMPA 500 MM (COM INSCRICAO EM RELEVO DO TIPO DE REDE)                                                                                                                                                                                                                                                                                                                                                                   </t>
  </si>
  <si>
    <t xml:space="preserve">REDUCAO PVC PBA, JE, PB, DN 100 X 50 / DE 110 X 60 MM, PARA REDE DE AGUA                                                                                                                                                                                                                                                                                                                                                                                                                                  </t>
  </si>
  <si>
    <t xml:space="preserve">REDUCAO PVC PBA, JE, PB, DN 100 X 75 / DE 110 X 85 MM, PARA REDE DE AGUA                                                                                                                                                                                                                                                                                                                                                                                                                                  </t>
  </si>
  <si>
    <t xml:space="preserve">ESMERILHADEIRA ANGULAR ELETRICA, DIAMETRO DO DISCO 7" (180 MM), ROTACAO 8500 RPM, POTENCIA 2400 W                                                                                                                                                                                                                                                                                                                                                                                                         </t>
  </si>
  <si>
    <t>792,07</t>
  </si>
  <si>
    <t xml:space="preserve">PORTA DE MADEIRA, FOLHA LEVE (NBR 15930) DE 600 X 2100 MM, DE 35 MM A 40 MM DE ESPESSURA, NUCLEO COLMEIA, CAPA LISA EM HDF, ACABAMENTO EM PRIMER PARA PINTURA                                                                                                                                                                                                                                                                                                                                             </t>
  </si>
  <si>
    <t>171,75</t>
  </si>
  <si>
    <t xml:space="preserve">PORTA DE MADEIRA, FOLHA LEVE (NBR 15930) DE 700 X 2100 MM, DE 35 MM A 40 MM DE ESPESSURA, NUCLEO COLMEIA, CAPA LISA EM HDF, ACABAMENTO EM PRIMER PARA PINTURA                                                                                                                                                                                                                                                                                                                                             </t>
  </si>
  <si>
    <t>178,23</t>
  </si>
  <si>
    <t xml:space="preserve">PORTA DE MADEIRA, FOLHA LEVE (NBR 15930) DE 800 X 2100 MM, DE 35 MM A 40 MM DE ESPESSURA, NUCLEO COLMEIA, CAPA LISA EM HDF, ACABAMENTO EM PRIMER PARA PINTURA                                                                                                                                                                                                                                                                                                                                             </t>
  </si>
  <si>
    <t xml:space="preserve">TE DE REDUCAO, PVC PBA, BBB, JE, DN 100 X 50 / DE 110 X 60 MM, PARA REDE DE AGUA                                                                                                                                                                                                                                                                                                                                                                                                                          </t>
  </si>
  <si>
    <t xml:space="preserve">TE DE REDUCAO, PVC PBA, BBB, JE, DN 100 X 75 / DE 110 X 85 MM, PARA REDE DE AGUA                                                                                                                                                                                                                                                                                                                                                                                                                          </t>
  </si>
  <si>
    <t xml:space="preserve">POLVORA NEGRA                                                                                                                                                                                                                                                                                                                                                                                                                                                                                             </t>
  </si>
  <si>
    <t>95,86</t>
  </si>
  <si>
    <t xml:space="preserve">DOBRADICA EM LATAO, 3" X 2 1/2 ", E= 1,9 A 2 MM, COM ANEL, CROMADO, TAMPA BOLA, COM PARAFUSOS                                                                                                                                                                                                                                                                                                                                                                                                             </t>
  </si>
  <si>
    <t xml:space="preserve">DOBRADICA TIPO VAI-E-VEM EM ACO/FERRO, TAMANHO 3", GALVANIZADO, COM PARAFUSOS                                                                                                                                                                                                                                                                                                                                                                                                                             </t>
  </si>
  <si>
    <t>65,05</t>
  </si>
  <si>
    <t xml:space="preserve">FERROLHO COM FECHO / TRINCO REDONDO, EM ACO GALVANIZADO / ZINCADO, DE SOBREPOR, COM COMPRIMENTO DE 8" E ESPESSURA MINIMA DA CHAPA DE 1,50 MM                                                                                                                                                                                                                                                                                                                                                              </t>
  </si>
  <si>
    <t>17,18</t>
  </si>
  <si>
    <t xml:space="preserve">FERROLHO COM FECHO /TRINCO REDONDO, EM ACO GALVANIZADO / ZINCADO, DE SOBREPOR, COM COMPRIMENTO DE 10" A 12" E ESPESSURA MINIMA DA CHAPA DE 1,50 MM                                                                                                                                                                                                                                                                                                                                                        </t>
  </si>
  <si>
    <t xml:space="preserve">TARJETA LIVRE / OCUPADO PARA PORTA DE BANHEIRO, CORPO EM ZAMAC E ESPELHO EM LATAO                                                                                                                                                                                                                                                                                                                                                                                                                         </t>
  </si>
  <si>
    <t>46,96</t>
  </si>
  <si>
    <t xml:space="preserve">FECHO DE SEGURANCA, TIPO BATOM, EM LATAO / ZAMAC, CROMADO, PARA PORTAS E JANELAS - INCLUI PARAFUSOS                                                                                                                                                                                                                                                                                                                                                                                                       </t>
  </si>
  <si>
    <t xml:space="preserve">FERROLHO COM FECHO CHATO E PORTA CADEADO, EM ACO GALVANIZADO / ZINCADO, DE SOBREPOR, COM COMPRIMENTO DE 5", CHAPA COM ESPESSURA MINIMA DE 1,70 MM E LARGURA MINIMA DE 5,00 CM (FECHO REFORCADO)                                                                                                                                                                                                                                                                                                           </t>
  </si>
  <si>
    <t xml:space="preserve">GONZO DE SOBREPOR, EM LATAO / ZAMAC, PARA JANELA PIVOTANTE - INCLUI PARAFUSOS                                                                                                                                                                                                                                                                                                                                                                                                                             </t>
  </si>
  <si>
    <t xml:space="preserve">FECHADURA DE SOBREPOR TIPO CAIXAO, EM FERRO COM ACABAMENTO RESINADO, SEM MACANETA, SEM CILINDRO, INCLUINDO CHAVE TIPO SIMPLES                                                                                                                                                                                                                                                                                                                                                                             </t>
  </si>
  <si>
    <t xml:space="preserve">FECHADURA DE SOBREPOR PARA GAVETAS E ARMARIOS, EM ACO INOX COM ACABAMENTO CROMADO, COM CILINDRO DE APROX 20 MM                                                                                                                                                                                                                                                                                                                                                                                            </t>
  </si>
  <si>
    <t xml:space="preserve">FECHADURA DE EMBUTIR PARA GAVETA E MOVEIS DE MADEIRA, EM ACO INOX COM ACABAMENTO CROMADO, COM ABAS LATERAIS, CILINDRO COM 22 MM DE DIAMETRO, INCLUINDO CHAVE COM PERFIL METALICO E CAPA ESCAMOTEAVEL                                                                                                                                                                                                                                                                                                      </t>
  </si>
  <si>
    <t xml:space="preserve">MAQUINA DE 55 MM PARA FECHADURA, PARA PORTA INTERNA, EM ACO INOX                                                                                                                                                                                                                                                                                                                                                                                                                                          </t>
  </si>
  <si>
    <t xml:space="preserve">MAQUINA DE 55 MM PARA FECHADURA DE EMBUTIR EXTERNA, EM ACO INOX                                                                                                                                                                                                                                                                                                                                                                                                                                           </t>
  </si>
  <si>
    <t>57,66</t>
  </si>
  <si>
    <t xml:space="preserve">MAQUINA DE 40 MM PARA FECHADURA DE EMBUTIR EXTERNA, EM ACO INOX                                                                                                                                                                                                                                                                                                                                                                                                                                           </t>
  </si>
  <si>
    <t>33,60</t>
  </si>
  <si>
    <t xml:space="preserve">FECHADURA AUXILIAR DE SEGURANCA PARA PORTA EXTERNA, EM ACO INOX, BROCA DE 45 A 55 MM, LINGUETA COM 3 AVANCOS, INCLUINDO 2 CHAVES TIPO CILINDRO                                                                                                                                                                                                                                                                                                                                                            </t>
  </si>
  <si>
    <t>118,28</t>
  </si>
  <si>
    <t xml:space="preserve">MAQUINA DE 40 MM PARA FECHADURA, PARA PORTA DE BANHEIRO, EM ACO INOX                                                                                                                                                                                                                                                                                                                                                                                                                                      </t>
  </si>
  <si>
    <t xml:space="preserve">FECHADURA DE SOBREPOR PARA PORTAO, EM ACO INOX COM ACABAMENTO CROMADO, CAIXA DE 100 MM, INCLUINDO CHAVE TIPO CILINDRO                                                                                                                                                                                                                                                                                                                                                                                     </t>
  </si>
  <si>
    <t>55,49</t>
  </si>
  <si>
    <t xml:space="preserve">TE DE REDUCAO, PVC PBA, BBB, JE, DN 75 X 50 / DE 85 X 60 MM, PARA REDE DE AGUA                                                                                                                                                                                                                                                                                                                                                                                                                            </t>
  </si>
  <si>
    <t xml:space="preserve">MOLA HIDRAULICA DE PISO, PARA PORTAS DE ATE 1100 MM E PESO DE ATE 120 KG, COM CORPO EM ACO INOX                                                                                                                                                                                                                                                                                                                                                                                                           </t>
  </si>
  <si>
    <t>794,33</t>
  </si>
  <si>
    <t xml:space="preserve">MACANETA BOLA, EM ZAMAC COM ACABAMENTO CROMADO, DIAMETRO DE APROX 2 1/2"                                                                                                                                                                                                                                                                                                                                                                                                                                  </t>
  </si>
  <si>
    <t>80,45</t>
  </si>
  <si>
    <t xml:space="preserve">MACANETA ALAVANCA RETA OCA, EM ZAMAC COM ACABAMENTO CROMADO, COMPRIMENTO APROX DE 15 CM                                                                                                                                                                                                                                                                                                                                                                                                                   </t>
  </si>
  <si>
    <t xml:space="preserve">MACANETA ALAVANCA, RETA SIMPLES / OCA, CROMADA, COMPRIMENTO DE 10 A 16 CM, ACABAMENTO PADRAO POPULAR - SOMENTE MACANETAS                                                                                                                                                                                                                                                                                                                                                                                  </t>
  </si>
  <si>
    <t xml:space="preserve">PUXADOR DE EMBUTIR TIPO CONCHA, COM FURO PARA CHAVE, EM LATAO CROMADO, COMPRIMENTO DE APROX *100* MM E LARGURA DE APROX *40* MM                                                                                                                                                                                                                                                                                                                                                                           </t>
  </si>
  <si>
    <t xml:space="preserve">PERFIL EM ALUMINIO, FORMATO U, ABAS IGUAIS, LARGURA DE 12,70 MM (1/2 POL), ESPESSURA 1,58 MM (1/16 POL) E PESO LINEAR DE APROXIMADAMENTE 0,149 KG/M                                                                                                                                                                                                                                                                                                                                                       </t>
  </si>
  <si>
    <t xml:space="preserve">ESPELHO, RETO OU CURVO, EM LATAO CROMADO, ESPESSURA MINIMA 6 MM, LARGURA *43*MM, ALTURA *230*MM - PARA FECHADURA DE EMBUTIR                                                                                                                                                                                                                                                                                                                                                                               </t>
  </si>
  <si>
    <t>37,22</t>
  </si>
  <si>
    <t xml:space="preserve">ESPELHO, RETO OU CURVO, EM LATAO CROMADO, ESPESSURA ATE 6 MM, LARGURA *40*MM, ALTURA *180*MM - PARA FECHADURA DE EMBUTIR                                                                                                                                                                                                                                                                                                                                                                                  </t>
  </si>
  <si>
    <t xml:space="preserve">MOLA HIDRAULICA AEREA, PARA PORTAS DE ATE 950 MM E PESO DE ATE 65 KG, COM CORPO EM ALUMINIO E BRACO EM ACO, SEM BRACO DE PARADA                                                                                                                                                                                                                                                                                                                                                                           </t>
  </si>
  <si>
    <t>183,31</t>
  </si>
  <si>
    <t xml:space="preserve">MOLA HIDRAULICA AEREA, PARA PORTAS DE ATE 1.100 MM E PESO DE ATE 85 KG, COM CORPO EM ALUMINIO E BRACO EM ACO, SEM BRACO DE PARADA                                                                                                                                                                                                                                                                                                                                                                         </t>
  </si>
  <si>
    <t>237,50</t>
  </si>
  <si>
    <t xml:space="preserve">TRAVA / PRENDEDOR DE PORTA, EM LATAO CROMADO, MONTADO EM PISO                                                                                                                                                                                                                                                                                                                                                                                                                                             </t>
  </si>
  <si>
    <t>31,92</t>
  </si>
  <si>
    <t xml:space="preserve">RODIZIO TIPO NAPOLEAO PARA JANELAS DE CORRER, EM ZAMAC, COMPRIMENTO DE APROX 60 CM, COM ROLAMENTO EM ACO                                                                                                                                                                                                                                                                                                                                                                                                  </t>
  </si>
  <si>
    <t xml:space="preserve">ROLDANA CONCAVA DUPLA, 4 RODAS, EM ZAMAC COM CHAPA DE LATAO, ROLAMENTOS EM ACO, PARA PORTAS E JANELAS DE CORRER                                                                                                                                                                                                                                                                                                                                                                                           </t>
  </si>
  <si>
    <t>57,44</t>
  </si>
  <si>
    <t xml:space="preserve">ROSETA REDONDA DE SOBREPOR, SEM FUROS, EM ACO INOX POLIDO, DIAMETRO APROXIMADO DE 50 MM, PARA FECHADURA DE PORTA - PARAFUSOS INCLUIDOS                                                                                                                                                                                                                                                                                                                                                                    </t>
  </si>
  <si>
    <t xml:space="preserve">ROSETA QUADRADA, SEM FUROS, EM ACO INOX POLIDO, LARGURA APROXIMADA DE 50 MM, PARA FECHADURA DE PORTA - PARAFUSOS INCLUIDOS                                                                                                                                                                                                                                                                                                                                                                                </t>
  </si>
  <si>
    <t xml:space="preserve">TRILHO QUADRADO FRIZADO PARA RODIZIO (VERGALHAO MACICO), EM ALUMINIO, COM DIMENSOES DE *6 X 6* MM                                                                                                                                                                                                                                                                                                                                                                                                         </t>
  </si>
  <si>
    <t>8,45</t>
  </si>
  <si>
    <t xml:space="preserve">TRILHO PANTOGRAFICO CONCAVO, TIPO U, EM ALUMINIO, COM DIMENSOES DE APROX *35 X 35* MM, PARA ROLDANA DE PORTA DE CORRER                                                                                                                                                                                                                                                                                                                                                                                    </t>
  </si>
  <si>
    <t xml:space="preserve">FORRO DE PVC LISO, BRANCO, REGUA DE 10 CM, ESPESSURA DE 8 MM A 10 MM (COM COLOCACAO / SEM ESTRUTURA METALICA)                                                                                                                                                                                                                                                                                                                                                                                             </t>
  </si>
  <si>
    <t>88,46</t>
  </si>
  <si>
    <t xml:space="preserve">GABIAO MANTA (COLCHAO) MALHA HEXAGONAL 6 X 8 CM (ZN/AL REVESTIDO COM POLIMERO), FIO 2 MM, DIMENSOES 4,0 X 2,0 X 0,23 M (C X L X A)                                                                                                                                                                                                                                                                                                                                                                        </t>
  </si>
  <si>
    <t>1.346,08</t>
  </si>
  <si>
    <t xml:space="preserve">GABIAO TIPO CAIXA, MALHA HEXAGONAL 8 X 10 CM (ZN/AL REVESTIDO COM POLIMERO), FIO 2,4 MM, DIMENSOES 2,0 X 1,0 X 0,5 M (C X L X A)                                                                                                                                                                                                                                                                                                                                                                          </t>
  </si>
  <si>
    <t xml:space="preserve">GABIAO TIPO CAIXA MALHA HEXAGONAL 8 X 10 CM (ZN/AL REVESTIDO COM POLIMERO), FIO 2,4 MM, DIMENSOES 2,0 X 1,0 X 1,0 M (C X L X A)                                                                                                                                                                                                                                                                                                                                                                           </t>
  </si>
  <si>
    <t>799,90</t>
  </si>
  <si>
    <t xml:space="preserve">GABIAO SACO MALHA HEXAGONAL 8 X 10 CM (ZN/AL REVESTIDO COM POLIMERO), FIO 2,4 MM, DIMENSOES 3,0 X 0,65 M                                                                                                                                                                                                                                                                                                                                                                                                  </t>
  </si>
  <si>
    <t xml:space="preserve">GABIAO TIPO CAIXA, MALHA HEXAGONAL 8 X 10 CM (ZN/AL), FIO 2,7 MM, DIMENSOES 2,0 X 1,0 X 0,5 M (C X L X A)                                                                                                                                                                                                                                                                                                                                                                                                 </t>
  </si>
  <si>
    <t xml:space="preserve">GABIAO TIPO CAIXA MALHA HEXAGONAL 8 X 10 CM (ZN/AL), FIO 2,7 MM, DIMENSOES 2,0 X 1,0 X 1,0 M (C X L X A)                                                                                                                                                                                                                                                                                                                                                                                                  </t>
  </si>
  <si>
    <t>665,27</t>
  </si>
  <si>
    <t xml:space="preserve">GABIAO SACO MALHA HEXAGONAL 8 X 10 CM (ZN/AL), FIO 2,7 MM, DIMENSOES 4,0 X 0,65 M                                                                                                                                                                                                                                                                                                                                                                                                                         </t>
  </si>
  <si>
    <t>570,56</t>
  </si>
  <si>
    <t xml:space="preserve">SOLUCAO ASFALTICA ELASTOMERICA PARA IMPRIMACAO, APLICACAO A FRIO                                                                                                                                                                                                                                                                                                                                                                                                                                          </t>
  </si>
  <si>
    <t xml:space="preserve">POLIESTIRENO EXPANDIDO/EPS (ISOPOR), TIPO 2F, PLACA, ISOLAMENTO TERMOACUSTICO, E = 10 MM, 1000 X 500 MM                                                                                                                                                                                                                                                                                                                                                                                                   </t>
  </si>
  <si>
    <t xml:space="preserve">MARTELO DEMOLIDOR PNEUMATICO MANUAL, PADRAO, PESO DE 32 KG                                                                                                                                                                                                                                                                                                                                                                                                                                                </t>
  </si>
  <si>
    <t>21.782,92</t>
  </si>
  <si>
    <t xml:space="preserve">MANTA ASFALTICA ELASTOMERICA EM POLIESTER ALUMINIZADA 3 MM, TIPO III, CLASSE B (NBR 9952)                                                                                                                                                                                                                                                                                                                                                                                                                 </t>
  </si>
  <si>
    <t xml:space="preserve">SELANTE A BASE DE ALCATRAO E POLIURETANO PARA JUNTAS HORIZONTAIS                                                                                                                                                                                                                                                                                                                                                                                                                                          </t>
  </si>
  <si>
    <t>65,04</t>
  </si>
  <si>
    <t xml:space="preserve">LAJE PRE-MOLDADA DE TRANSICAO EXCENTRICA EM CONCRETO ARMADO, DN 1200 MM, FURO CIRCULAR DN 600 MM, ESPESSURA 12 CM                                                                                                                                                                                                                                                                                                                                                                                         </t>
  </si>
  <si>
    <t>489,37</t>
  </si>
  <si>
    <t xml:space="preserve">LAJE PRE-MOLDADA DE TRANSICAO EXCENTRICA EM CONCRETO ARMADO, DN 1500 MM, FURO CIRCULAR DN 530 MM, ESPESSURA 15 CM                                                                                                                                                                                                                                                                                                                                                                                         </t>
  </si>
  <si>
    <t>834,11</t>
  </si>
  <si>
    <t xml:space="preserve">PERFURATRIZ PNEUMATICA MANUAL DE PESO MEDIO, 18KG, COMPRIMENTO DE CURSO DE 6 M, DIAMETRO DO PISTAO DE 5,5 CM                                                                                                                                                                                                                                                                                                                                                                                              </t>
  </si>
  <si>
    <t>17.861,40</t>
  </si>
  <si>
    <t xml:space="preserve">VIBRADOR DE IMERSAO, DIAMETRO DA PONTEIRA DE *35* MM, COM MOTOR 4 TEMPOS A GASOLINA DE 5,5 HP (5,5 CV)                                                                                                                                                                                                                                                                                                                                                                                                    </t>
  </si>
  <si>
    <t>3.680,00</t>
  </si>
  <si>
    <t xml:space="preserve">TE SANITARIO DE REDUCAO, PVC, DN 100 X 50 MM, SERIE NORMAL, PARA ESGOTO PREDIAL                                                                                                                                                                                                                                                                                                                                                                                                                           </t>
  </si>
  <si>
    <t xml:space="preserve">TE SANITARIO DE REDUCAO, PVC, DN 100 X 75 MM, SERIE NORMAL PARA ESGOTO PREDIAL                                                                                                                                                                                                                                                                                                                                                                                                                            </t>
  </si>
  <si>
    <t xml:space="preserve">TE SANITARIO, PVC, DN 75 X 75 MM, SERIE NORMAL PARA ESGOTO PREDIAL                                                                                                                                                                                                                                                                                                                                                                                                                                        </t>
  </si>
  <si>
    <t>16,70</t>
  </si>
  <si>
    <t xml:space="preserve">REGISTRO DE ESFERA, PVC, COM VOLANTE, VS, ROSCAVEL, DN 1 1/4", COM CORPO DIVIDIDO                                                                                                                                                                                                                                                                                                                                                                                                                         </t>
  </si>
  <si>
    <t>35,87</t>
  </si>
  <si>
    <t xml:space="preserve">REGISTRO DE ESFERA, PVC, COM VOLANTE, VS, ROSCAVEL, DN 1/2", COM CORPO DIVIDIDO                                                                                                                                                                                                                                                                                                                                                                                                                           </t>
  </si>
  <si>
    <t>13,74</t>
  </si>
  <si>
    <t xml:space="preserve">REGISTRO DE ESFERA, PVC, COM VOLANTE, VS, ROSCAVEL, DN 2", COM CORPO DIVIDIDO                                                                                                                                                                                                                                                                                                                                                                                                                             </t>
  </si>
  <si>
    <t>57,64</t>
  </si>
  <si>
    <t xml:space="preserve">REGISTRO DE ESFERA, PVC, COM VOLANTE, VS, ROSCAVEL, DN 1 1/2", COM CORPO DIVIDIDO                                                                                                                                                                                                                                                                                                                                                                                                                         </t>
  </si>
  <si>
    <t>37,66</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</si>
  <si>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</si>
  <si>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</si>
  <si>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</si>
  <si>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26,51</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</si>
  <si>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</si>
  <si>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</si>
  <si>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</si>
  <si>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67,05</t>
  </si>
  <si>
    <t xml:space="preserve">BRACO OU HASTE RETA COM CANOPLA PLASTICA, 1/2 ", PARA CHUVEIRO ELETRICO                                                                                                                                                                                                                                                                                                                                                                                                                                   </t>
  </si>
  <si>
    <t xml:space="preserve">BRACO OU HASTE COM CANOPLA PLASTICA, 1/2 ", PARA CHUVEIRO SIMPLES                                                                                                                                                                                                                                                                                                                                                                                                                                         </t>
  </si>
  <si>
    <t xml:space="preserve">ENGATE/RABICHO FLEXIVEL PLASTICO (PVC OU ABS) BRANCO 1/2" X 40 CM                                                                                                                                                                                                                                                                                                                                                                                                                                         </t>
  </si>
  <si>
    <t xml:space="preserve">ENGATE / RABICHO FLEXIVEL INOX 1/2" X 30 CM                                                                                                                                                                                                                                                                                                                                                                                                                                                               </t>
  </si>
  <si>
    <t xml:space="preserve">ENGATE / RABICHO FLEXIVEL INOX 1/2" X 40 CM                                                                                                                                                                                                                                                                                                                                                                                                                                                               </t>
  </si>
  <si>
    <t xml:space="preserve">BRACO / CANO PARA CHUVEIRO ELETRICO, EM ALUMINIO, 30 CM X 1/2"                                                                                                                                                                                                                                                                                                                                                                                                                                            </t>
  </si>
  <si>
    <t xml:space="preserve">CONJUNTO DE LIGACAO PARA VASO / BACIA SANITARIA, EM PLASTICO BRANCO, COM TUBO, CANOPLA E ANEL DE EXPANSAO (TUBO 1.1/2" X 20 CM)                                                                                                                                                                                                                                                                                                                                                                           </t>
  </si>
  <si>
    <t xml:space="preserve">BANCADA/TAMPO ACO INOX (AISI 304), LARGURA 60 CM, COM RODABANCA (NAO INCLUI PES DE APOIO)                                                                                                                                                                                                                                                                                                                                                                                                                 </t>
  </si>
  <si>
    <t>1.047,35</t>
  </si>
  <si>
    <t xml:space="preserve">TANQUE ACO INOXIDAVEL (ACO 304) COM ESFREGADOR E VALVULA, DE *50 X 40 X 22* CM                                                                                                                                                                                                                                                                                                                                                                                                                            </t>
  </si>
  <si>
    <t>482,89</t>
  </si>
  <si>
    <t xml:space="preserve">BANCADA/TAMPO ACO INOX (AISI 304), LARGURA 70 CM, COM RODABANCA (NAO INCLUI PES DE APOIO)                                                                                                                                                                                                                                                                                                                                                                                                                 </t>
  </si>
  <si>
    <t>1.312,27</t>
  </si>
  <si>
    <t xml:space="preserve">TANQUE SIMPLES EM MARMORE SINTETICO DE FIXAR NA PAREDE, CAPACIDADE *22* L, *60 X 46* CM                                                                                                                                                                                                                                                                                                                                                                                                                   </t>
  </si>
  <si>
    <t>177,72</t>
  </si>
  <si>
    <t xml:space="preserve">BANCADA/ BANCA/ BALCAO/ TAMPO EM MARMORE BRANCO COMUM, POLIDO, LISO, ACABAMENTO RETO, E= *3* CM (SEM FUROS)                                                                                                                                                                                                                                                                                                                                                                                               </t>
  </si>
  <si>
    <t>390,29</t>
  </si>
  <si>
    <t xml:space="preserve">BANCADA/TAMPO LISO (SEM CUBA) EM MARMORE SINTETICO                                                                                                                                                                                                                                                                                                                                                                                                                                                        </t>
  </si>
  <si>
    <t>201,08</t>
  </si>
  <si>
    <t xml:space="preserve">CAIXA DE DESCARGA PLASTICA PARA BACIA / VASO SANITARIO DE EMBUTIR, COM ESPELHO ACIONADOR EM PLASTICO, CAPACIDADE 6 A 10 LITROS, (COMPLETA - ACESSORIOS INCLUSOS)                                                                                                                                                                                                                                                                                                                                          </t>
  </si>
  <si>
    <t>1.093,10</t>
  </si>
  <si>
    <t xml:space="preserve">LAVATORIO / CUBA DE SOBREPOR, OVAL PEQUENA, DE LOUCA BRANCA, SEM LADRAO, DIMENSOES *44 X 31* CM (L X C)                                                                                                                                                                                                                                                                                                                                                                                                   </t>
  </si>
  <si>
    <t>179,74</t>
  </si>
  <si>
    <t xml:space="preserve">MICTORIO COLETIVO ACO INOX (AISI 304), E = 0,8 MM, DE *100 X 40 X 30* CM (C X A X P)                                                                                                                                                                                                                                                                                                                                                                                                                      </t>
  </si>
  <si>
    <t>674,43</t>
  </si>
  <si>
    <t xml:space="preserve">MICTORIO COLETIVO ACO INOX (AISI 304), E = 0,8 MM, DE *100 X 50 X 35* CM (C X A X P)                                                                                                                                                                                                                                                                                                                                                                                                                      </t>
  </si>
  <si>
    <t>804,56</t>
  </si>
  <si>
    <t xml:space="preserve">MICTORIO INDIVIDUAL ACO INOX (AISI 304), E = 0,8 MM, DE *50 X 45 X 35* (C X A X P)                                                                                                                                                                                                                                                                                                                                                                                                                        </t>
  </si>
  <si>
    <t>889,22</t>
  </si>
  <si>
    <t xml:space="preserve">PAPELEIRA DE PAREDE EM METAL CROMADO SEM TAMPA                                                                                                                                                                                                                                                                                                                                                                                                                                                            </t>
  </si>
  <si>
    <t>30,77</t>
  </si>
  <si>
    <t xml:space="preserve">RALO FOFO SEMIESFERICO, 75 MM, PARA LAJES/ CALHAS                                                                                                                                                                                                                                                                                                                                                                                                                                                         </t>
  </si>
  <si>
    <t xml:space="preserve">RALO FOFO SEMIESFERICO, 100 MM, PARA LAJES/ CALHAS                                                                                                                                                                                                                                                                                                                                                                                                                                                        </t>
  </si>
  <si>
    <t xml:space="preserve">RALO FOFO SEMIESFERICO, 150 MM, PARA LAJES/ CALHAS                                                                                                                                                                                                                                                                                                                                                                                                                                                        </t>
  </si>
  <si>
    <t xml:space="preserve">RALO FOFO SEMIESFERICO, 200 MM, PARA LAJES/ CALHAS                                                                                                                                                                                                                                                                                                                                                                                                                                                        </t>
  </si>
  <si>
    <t xml:space="preserve">RALO SECO CONICO, PVC, 100 X 40 MM, COM GRELHA QUADRADA BRANCA                                                                                                                                                                                                                                                                                                                                                                                                                                            </t>
  </si>
  <si>
    <t xml:space="preserve">CAIXA SIFONADA, PVC, 150 X 150 X 50 MM, COM GRELHA QUADRADA, BRANCA (NBR 5688)                                                                                                                                                                                                                                                                                                                                                                                                                            </t>
  </si>
  <si>
    <t xml:space="preserve">CAIXA SIFONADA, PVC, 150 X *185* X 75 MM, COM GRELHA QUADRADA, BRANCA                                                                                                                                                                                                                                                                                                                                                                                                                                     </t>
  </si>
  <si>
    <t>60,64</t>
  </si>
  <si>
    <t xml:space="preserve">CAIXA SIFONADA, PVC, 150 X 150 X 50 MM, COM GRELHA REDONDA, BRANCA                                                                                                                                                                                                                                                                                                                                                                                                                                        </t>
  </si>
  <si>
    <t xml:space="preserve">REGISTRO DE PRESSAO PVC, ROSCAVEL, VOLANTE SIMPLES, DE 3/4"                                                                                                                                                                                                                                                                                                                                                                                                                                               </t>
  </si>
  <si>
    <t xml:space="preserve">REGISTRO DE PRESSAO PVC, SOLDAVEL, VOLANTE SIMPLES, DE 25 MM                                                                                                                                                                                                                                                                                                                                                                                                                                              </t>
  </si>
  <si>
    <t>9,84</t>
  </si>
  <si>
    <t xml:space="preserve">GRELHA FIXA, EM PVC BRANCA, QUADRADA, 150 X 150 MM, PARA RALOS E CAIXAS                                                                                                                                                                                                                                                                                                                                                                                                                                   </t>
  </si>
  <si>
    <t xml:space="preserve">GRELHA FIXA, PVC CROMADA, REDONDA, 150 MM, PARA RALOS E CAIXAS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</si>
  <si>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</si>
  <si>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</si>
  <si>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</si>
  <si>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RALO SECO CONICO, PVC, 100 X 40 MM, COM GRELHA REDONDA BRANCA                                                                                                                                                                                                                                                                                                                                                                                                                                             </t>
  </si>
  <si>
    <t xml:space="preserve">RALO SIFONADO CILINDRICO, PVC, 100 X 40 MM, COM GRELHA REDONDA BRANCA                                                                                                                                                                                                                                                                                                                                                                                                                                     </t>
  </si>
  <si>
    <t xml:space="preserve">RALO SIFONADO REDONDO CONICO, PVC, 100 X 40 MM, COM GRELHA REDONDA BRANCA                                                                                                                                                                                                                                                                                                                                                                                                                                 </t>
  </si>
  <si>
    <t xml:space="preserve">RALO SIFONADO QUADRADO, PVC, 100 X 53 MM, SAIDA 40 MM, COM GRELHA QUADRADA BRANCA                                                                                                                                                                                                                                                                                                                                                                                                                         </t>
  </si>
  <si>
    <t xml:space="preserve">VALVULA DE ESFERA BRUTA EM BRONZE, BITOLA 1" (REF 1552-B)                                                                                                                                                                                                                                                                                                                                                                                                                                                 </t>
  </si>
  <si>
    <t xml:space="preserve">VALVULA DE ESFERA BRUTA EM BRONZE, BITOLA 2" (REF 1552-B)                                                                                                                                                                                                                                                                                                                                                                                                                                                 </t>
  </si>
  <si>
    <t xml:space="preserve">VALVULA DE ESFERA BRUTA EM BRONZE, BITOLA 1/2" (REF 1552-B)                                                                                                                                                                                                                                                                                                                                                                                                                                               </t>
  </si>
  <si>
    <t xml:space="preserve">VALVULA DE ESFERA BRUTA EM BRONZE, BITOLA 3/4" (REF 1552-B)                                                                                                                                                                                                                                                                                                                                                                                                                                               </t>
  </si>
  <si>
    <t xml:space="preserve">VALVULA DE ESFERA BRUTA EM BRONZE, BITOLA 1 1/4" (REF 1552-B)                                                                                                                                                                                                                                                                                                                                                                                                                                             </t>
  </si>
  <si>
    <t xml:space="preserve">VALVULA DE ESFERA BRUTA EM BRONZE, BITOLA 1 1/2" (REF 1552-B)                                                                                                                                                                                                                                                                                                                                                                                                                                             </t>
  </si>
  <si>
    <t xml:space="preserve">REGISTRO PRESSAO BRUTO EM LATAO FORJADO, BITOLA 1/2" (REF 1400)                                                                                                                                                                                                                                                                                                                                                                                                                                           </t>
  </si>
  <si>
    <t xml:space="preserve">REGISTRO PRESSAO BRUTO EM LATAO FORJADO, BITOLA 3/4" (REF 1400)                                                                                                                                                                                                                                                                                                                                                                                                                                           </t>
  </si>
  <si>
    <t xml:space="preserve">REGISTRO OU REGULADOR DE GAS COZINHA, VAZAO DE 2 KG/H, 2,8 KPA                                                                                                                                                                                                                                                                                                                                                                                                                                            </t>
  </si>
  <si>
    <t xml:space="preserve">SABONETEIRA DE PAREDE EM METAL CROMADO                                                                                                                                                                                                                                                                                                                                                                                                                                                                    </t>
  </si>
  <si>
    <t xml:space="preserve">SABONETEIRA PLASTICA TIPO DISPENSER PARA SABONETE LIQUIDO COM RESERVATORIO 800 A 1500 ML                                                                                                                                                                                                                                                                                                                                                                                                                  </t>
  </si>
  <si>
    <t>39,44</t>
  </si>
  <si>
    <t xml:space="preserve">ASSENTO VASO SANITARIO INFANTIL EM PLASTICO BRANCO                                                                                                                                                                                                                                                                                                                                                                                                                                                        </t>
  </si>
  <si>
    <t>82,89</t>
  </si>
  <si>
    <t xml:space="preserve">TORNEIRA METALICA CROMADA PARA JARDIM / TANQUE, COM BICO PLASTICO, CANO LONGO, DE PAREDE, PADRAO POPULAR / USO GERAL, 1/2" OU 3/4" (REF 1153 / 1130)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</si>
  <si>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</si>
  <si>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</si>
  <si>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108,94</t>
  </si>
  <si>
    <t xml:space="preserve">TORNEIRA DE BOIA VAZAO TOTAL PARA CAIXA D'AGUA, AGUA FRIA, BITOLA 1", COM HASTE E TORNEIRA METALICOS E BALAO PLASTICO                                                                                                                                                                                                                                                                                                                                                                                     </t>
  </si>
  <si>
    <t xml:space="preserve">TORNEIRA DE BOIA VAZAO TOTAL PARA CAIXA D'AGUA, AGUA FRIA, BITOLA 1/2", COM HASTE E TORNEIRA METALICOS E BALAO PLASTICO                                                                                                                                                                                                                                                                                                                                                                                   </t>
  </si>
  <si>
    <t>39,71</t>
  </si>
  <si>
    <t xml:space="preserve">TORNEIRA DE BOIA CONVENCIONAL PARA CAIXA D'AGUA, 2", AGUA FRIA, COM HASTE E TORNEIRA METALICOS E BALAO PLASTICO                                                                                                                                                                                                                                                                                                                                                                                           </t>
  </si>
  <si>
    <t>170,37</t>
  </si>
  <si>
    <t xml:space="preserve">MISTURADOR DE METAL CROMADO, DE MESA/BANCADA, COM BICA BAIXA, PARA LAVATORIO (REF 1875)                                                                                                                                                                                                                                                                                                                                                                                                                   </t>
  </si>
  <si>
    <t xml:space="preserve">MISTURADOR DE PAREDE, DE METAL CROMADO, PARA COZINHA, BICA ALTA MOVEL, COM AREJADOR ARTICULADO (REF 1258)                                                                                                                                                                                                                                                                                                                                                                                                 </t>
  </si>
  <si>
    <t xml:space="preserve">TORNEIRA METALICA CROMADA, DE MESA/BANCADA, PARA COZINHA, BICA MOVEL, COM AREJADOR, 1/2" OU 3/4" (REF 1167 / 1168)                                                                                                                                                                                                                                                                                                                                                                                        </t>
  </si>
  <si>
    <t xml:space="preserve">TORNEIRA METALICA CROMADA DE PAREDE, PARA COZINHA, BICA MOVEL, COM AREJADOR, 1/2" OU 3/4" (REF 1167 / 1168)                                                                                                                                                                                                                                                                                                                                                                                               </t>
  </si>
  <si>
    <t xml:space="preserve">TORNEIRA ELETRICA DE PAREDE, PLASTICA, BICA ALTA, PARA COZINHA, 5500 W (110/220 V)                                                                                                                                                                                                                                                                                                                                                                                                                        </t>
  </si>
  <si>
    <t>169,13</t>
  </si>
  <si>
    <t xml:space="preserve">VALVULA DE DESCARGA METALICA, BASE 1 1/4" E ACABAMENTO METALICO CROMADO                                                                                                                                                                                                                                                                                                                                                                                                                                   </t>
  </si>
  <si>
    <t>270,42</t>
  </si>
  <si>
    <t xml:space="preserve">BACIA SANITARIA (VASO) INFANTIL, SIFONADO, DE LOUCA BRANCA, (SEM ASSENTO)                                                                                                                                                                                                                                                                                                                                                                                                                                 </t>
  </si>
  <si>
    <t>478,60</t>
  </si>
  <si>
    <t xml:space="preserve">ANEL DE DISTRIBUICAO EM ACO GALVANIZADO PARA FIO FE-160                                                                                                                                                                                                                                                                                                                                                                                                                                                   </t>
  </si>
  <si>
    <t xml:space="preserve">PARAFUSO M16 EM ACO GALVANIZADO, COMPRIMENTO = 450 MM, DIAMETRO = 16 MM, ROSCA MAQUINA, CABECA QUADRADA                                                                                                                                                                                                                                                                                                                                                                                                   </t>
  </si>
  <si>
    <t xml:space="preserve">GRANITO PARA BANCADA, POLIDO, TIPO ANDORINHA/ QUARTZ/ CASTELO/ CORUMBA OU OUTROS EQUIVALENTES DA REGIAO, E= *2,5* CM                                                                                                                                                                                                                                                                                                                                                                                      </t>
  </si>
  <si>
    <t>459,84</t>
  </si>
  <si>
    <t xml:space="preserve">AQUECEDOR DE AGUA ELETRICO HORIZONTAL, RESERVATORIO DE 200 L CILINDRICO EM COBRE, REFORCADO COM ACO CARBONO, MONOFASICO, TENSAO NOMINAL 220 V                                                                                                                                                                                                                                                                                                                                                             </t>
  </si>
  <si>
    <t>2.636,94</t>
  </si>
  <si>
    <t xml:space="preserve">AQUECEDOR DE AGUA ELETRICO RESERVATORIO DE 500 L CILINDRICO EM COBRE, REFORCADO COM ACO CARBONO, MONOFASICO, TENSAO NOMINAL 220 V                                                                                                                                                                                                                                                                                                                                                                         </t>
  </si>
  <si>
    <t>4.239,95</t>
  </si>
  <si>
    <t xml:space="preserve">AQUECEDOR DE AGUA ELETRICO RESERVATORIO DE 100 L CILINDRICO EM COBRE, REFORCADO COM ACO CARBONO, MONOFASICO, TENSAO NOMINAL 220 V                                                                                                                                                                                                                                                                                                                                                                         </t>
  </si>
  <si>
    <t>1.947,84</t>
  </si>
  <si>
    <t xml:space="preserve">CONECTOR METALICO TIPO PARAFUSO FENDIDO (SPLIT BOLT), COM SEPARADOR DE CABOS BIMETALICOS, PARA CABOS ATE 25 MM2                                                                                                                                                                                                                                                                                                                                                                                           </t>
  </si>
  <si>
    <t>15,38</t>
  </si>
  <si>
    <t xml:space="preserve">TORNEIRA PLASTICA DE MESA, BICA MOVEL, PARA COZINHA 1/2"                                                                                                                                                                                                                                                                                                                                                                                                                                                  </t>
  </si>
  <si>
    <t xml:space="preserve">TORNEIRA PLASTICA DE BOIA PARA CAIXA DE DESCARGA, 1/2", BALAO E TORNEIRA PLASTICOS, COM HASTE METALICA                                                                                                                                                                                                                                                                                                                                                                                                    </t>
  </si>
  <si>
    <t xml:space="preserve">TORNEIRA DE BOIA VAZAO TOTAL PARA CAIXA D'AGUA, AGUA FRIA, BITOLA 3/4", COM HASTE E TORNEIRA METALICOS E BALAO PLASTICO                                                                                                                                                                                                                                                                                                                                                                                   </t>
  </si>
  <si>
    <t xml:space="preserve">TORNEIRA DE BOIA CONVENCIONAL PARA CAIXA D'AGUA, 1", AGUA FRIA, COM HASTE E TORNEIRA METALICOS E BALAO PLASTICO                                                                                                                                                                                                                                                                                                                                                                                           </t>
  </si>
  <si>
    <t xml:space="preserve">TORNEIRA DE BOIA BALAO METALICO, VAZAO TOTAL, PARA CAIXA D'AGUA, AGUA QUENTE, ROSCA 1/2 ", COM HASTE, TORNEIRA E BALAO METALICOS                                                                                                                                                                                                                                                                                                                                                                          </t>
  </si>
  <si>
    <t>50,56</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</si>
  <si>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</si>
  <si>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</si>
  <si>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PLASTICA PARA TANQUE 1/2" OU 3/4" COM BICO PARA MANGUEIRA                                                                                                                                                                                                                                                                                                                                                                                                                                        </t>
  </si>
  <si>
    <t xml:space="preserve">GRAMPO LINHA VIVA DE LATAO ESTANHADO, DIAMETRO DO CONDUTOR PRINCIPAL DE 10 A 120 MM2, DIAMETRO DA DERIVACAO DE 10 A 70 MM2                                                                                                                                                                                                                                                                                                                                                                                </t>
  </si>
  <si>
    <t>86,88</t>
  </si>
  <si>
    <t xml:space="preserve">TERMINAL METALICO A PRESSAO PARA 1 CABO DE 240 MM2, COM 1 FURO DE FIXACAO                                                                                                                                                                                                                                                                                                                                                                                                                                 </t>
  </si>
  <si>
    <t xml:space="preserve">TERMINAL METALICO A PRESSAO PARA 1 CABO DE 300 MM2, COM 1 FURO DE FIXACAO                                                                                                                                                                                                                                                                                                                                                                                                                                 </t>
  </si>
  <si>
    <t>84,27</t>
  </si>
  <si>
    <t xml:space="preserve">PRANCHA APARELHADA *4 X 30* CM, EM MACARANDUBA/MASSARANDUBA, ANGELIM OU EQUIVALENTE DA REGIAO                                                                                                                                                                                                                                                                                                                                                                                                             </t>
  </si>
  <si>
    <t>76,92</t>
  </si>
  <si>
    <t xml:space="preserve">CONECTOR METALICO TIPO PARAFUSO FENDIDO (SPLIT BOLT), PARA CABOS ATE 35 MM2                                                                                                                                                                                                                                                                                                                                                                                                                               </t>
  </si>
  <si>
    <t xml:space="preserve">CONECTOR METALICO TIPO PARAFUSO FENDIDO (SPLIT BOLT), PARA CABOS ATE 70 MM2                                                                                                                                                                                                                                                                                                                                                                                                                               </t>
  </si>
  <si>
    <t xml:space="preserve">CONECTOR METALICO TIPO PARAFUSO FENDIDO (SPLIT BOLT), PARA CABOS ATE 10 MM2                                                                                                                                                                                                                                                                                                                                                                                                                               </t>
  </si>
  <si>
    <t xml:space="preserve">CONECTOR METALICO TIPO PARAFUSO FENDIDO (SPLIT BOLT), PARA CABOS ATE 120 MM2                                                                                                                                                                                                                                                                                                                                                                                                                              </t>
  </si>
  <si>
    <t>53,05</t>
  </si>
  <si>
    <t xml:space="preserve">CONECTOR METALICO TIPO PARAFUSO FENDIDO (SPLIT BOLT), PARA CABOS ATE 150 MM2                                                                                                                                                                                                                                                                                                                                                                                                                              </t>
  </si>
  <si>
    <t>65,84</t>
  </si>
  <si>
    <t xml:space="preserve">CONECTOR METALICO TIPO PARAFUSO FENDIDO (SPLIT BOLT), PARA CABOS ATE 185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</si>
  <si>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</si>
  <si>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</si>
  <si>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95 MM2                                                                                                                                                                                                                                                                                                                                                                                                                               </t>
  </si>
  <si>
    <t xml:space="preserve">CAIXA D'AGUA / RESERVATORIO EM POLIESTER REFORCADO COM FIBRA DE VIDRO,1000 LITROS, COM TAMPA                                                                                                                                                                                                                                                                                                                                                                                                              </t>
  </si>
  <si>
    <t>645,92</t>
  </si>
  <si>
    <t xml:space="preserve">CAIXA D'AGUA / RESERVATORIO EM POLIESTER REFORCADO COM FIBRA DE VIDRO, 1500 LITROS, COM TAMPA                                                                                                                                                                                                                                                                                                                                                                                                             </t>
  </si>
  <si>
    <t>995,15</t>
  </si>
  <si>
    <t xml:space="preserve">CAIXA D'AGUA / RESERVATORIO EM POLIESTER REFORCADO COM FIBRA DE VIDRO, 500 LITROS, COM TAMPA                                                                                                                                                                                                                                                                                                                                                                                                              </t>
  </si>
  <si>
    <t>463,89</t>
  </si>
  <si>
    <t xml:space="preserve">CAIXA SIFONADA PVC, 250 X 230 X 75 MM, COM TAMPA CEGA QUADRADA, BRANCA                                                                                                                                                                                                                                                                                                                                                                                                                                    </t>
  </si>
  <si>
    <t xml:space="preserve">CAIXA DE GORDURA CILINDRICA EM CONCRETO SIMPLES, PRE-MOLDADA, COM DIAMETRO DE 40 CM E ALTURA DE 45 CM, COM TAMPA                                                                                                                                                                                                                                                                                                                                                                                          </t>
  </si>
  <si>
    <t>178,57</t>
  </si>
  <si>
    <t xml:space="preserve">CAIXA PARA HIDROMETRO CONCRETO PRE MOLDADO, *0,24 M X 0,45 M X 0,30* M (L X C X A)                                                                                                                                                                                                                                                                                                                                                                                                                        </t>
  </si>
  <si>
    <t>128,15</t>
  </si>
  <si>
    <t xml:space="preserve">CORDAO DE COBRE, FLEXIVEL, TORCIDO, CLASSE 4 OU 5, ISOLACAO EM PVC/D, 300 V, 2 CONDUTORES DE 0,75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</si>
  <si>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</si>
  <si>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</si>
  <si>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</si>
  <si>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</si>
  <si>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</si>
  <si>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</si>
  <si>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</si>
  <si>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</si>
  <si>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</si>
  <si>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CTP - APL - 50, 100 PARES, USO EXTERNO                                                                                                                                                                                                                                                                                                                                                                                                                                                    </t>
  </si>
  <si>
    <t>50,66</t>
  </si>
  <si>
    <t xml:space="preserve">CABO TELEFONICO CTP - APL - 50, 10 PARES, USO EXTERNO                                                                                                                                                                                                                                                                                                                                                                                                                                                     </t>
  </si>
  <si>
    <t xml:space="preserve">CABO TELEFONICO CTP - APL - 50, 20 PARES, USO EXTERNO                                                                                                                                                                                                                                                                                                                                                                                                                                                     </t>
  </si>
  <si>
    <t xml:space="preserve">CABO TELEFONICO CTP - APL - 50, 30 PARES, USO EXTERNO                                                                                                                                                                                                                                                                                                                                                                                                                                                     </t>
  </si>
  <si>
    <t xml:space="preserve">CABO TELEFONICO CI 50, 10 PARES, USO INTERNO                                                                                                                                                                                                                                                                                                                                                                                                                                                              </t>
  </si>
  <si>
    <t xml:space="preserve">CABO TELEFONICO CI 50, 20 PARES, USO INTERNO                                                                                                                                                                                                                                                                                                                                                                                                                                                              </t>
  </si>
  <si>
    <t xml:space="preserve">CABO TELEFONICO CI 50, 30 PARES, USO INTERNO                                                                                                                                                                                                                                                                                                                                                                                                                                                              </t>
  </si>
  <si>
    <t xml:space="preserve">CABO TELEFONICO CI 50, 50 PARES, USO INTERNO                                                                                                                                                                                                                                                                                                                                                                                                                                                              </t>
  </si>
  <si>
    <t xml:space="preserve">CABO TELEFONICO CI 50, 75 PARES, USO INTERNO                                                                                                                                                                                                                                                                                                                                                                                                                                                              </t>
  </si>
  <si>
    <t xml:space="preserve">CABO TELEFONICO CI 50, 200 PARES, USO INTERNO                                                                                                                                                                                                                                                                                                                                                                                                                                                             </t>
  </si>
  <si>
    <t>81,96</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</si>
  <si>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</si>
  <si>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</si>
  <si>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</si>
  <si>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BUCHA DE NYLON SEM ABA S4                                                                                                                                                                                                                                                                                                                                                                                                                                                                                 </t>
  </si>
  <si>
    <t xml:space="preserve">BUCHA DE NYLON SEM ABA S5                                                                                                                                                                                                                                                                                                                                                                                                                                                                                 </t>
  </si>
  <si>
    <t xml:space="preserve">PARAFUSO ZINCADO, SEXTAVADO, COM ROSCA SOBERBA, DIAMETRO 5/16", COMPRIMENTO 40 MM                                                                                                                                                                                                                                                                                                                                                                                                                         </t>
  </si>
  <si>
    <t xml:space="preserve">BUCHA DE NYLON SEM ABA S6, COM PARAFUSO DE 4,20 X 40 MM EM ACO ZINCADO COM ROSCA SOBERBA, CABECA CHATA E FENDA PHILLIPS                                                                                                                                                                                                                                                                                                                                                                                   </t>
  </si>
  <si>
    <t xml:space="preserve">PARAFUSO FRANCES ZINCADO, DIAMETRO 1/2", COMPRIMENTO 2", COM PORCA E ARRUELA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</si>
  <si>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</si>
  <si>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</si>
  <si>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ZINCADO, SEXTAVADO, COM ROSCA INTEIRA, DIAMETRO 1/4", COMPRIMENTO 1/2"                                                                                                                                                                                                                                                                                                                                                                                                                           </t>
  </si>
  <si>
    <t xml:space="preserve">PARAFUSO DE ACO ZINCADO, TIPO CHUMBADOR PARABOLT, DIAMETRO 1/2", COMPRIMENTO 75 MM                                                                                                                                                                                                                                                                                                                                                                                                                        </t>
  </si>
  <si>
    <t xml:space="preserve">PARAFUSO DE ACO ZINCADO, TIPO CHUMBADOR PARABOLT, DIAMETRO 3/8", COMPRIMENTO 75 MM                                                                                                                                                                                                                                                                                                                                                                                                                        </t>
  </si>
  <si>
    <t xml:space="preserve">PORCA ZINCADA, SEXTAVADA, DIAMETRO 1"                                                                                                                                                                                                                                                                                                                                                                                                                                                                     </t>
  </si>
  <si>
    <t xml:space="preserve">CHUMBADOR DE ACO ZINCADO, DIAMETRO 5/8", COMPRIMENTO 6", COM PORCA                                                                                                                                                                                                                                                                                                                                                                                                                                        </t>
  </si>
  <si>
    <t xml:space="preserve">CHUMBADOR DE ACO ZINCADO, DIAMETRO 1/4" COM PARAFUSO 1/4" X 40 MM                                                                                                                                                                                                                                                                                                                                                                                                                                         </t>
  </si>
  <si>
    <t xml:space="preserve">CHUMBADOR DE ACO ZINCADO, DIAMETRO 1/2", COMPRIMENTO 75 MM                                                                                                                                                                                                                                                                                                                                                                                                                                                </t>
  </si>
  <si>
    <t xml:space="preserve">BLOCO DE VIDRO / ELEMENTO VAZADO, INCOLOR, VENEZIANA, DE *20 X 10 X 8* CM (A X L X E)                                                                                                                                                                                                                                                                                                                                                                                                                     </t>
  </si>
  <si>
    <t xml:space="preserve">HASTE DE ATERRAMENTO EM ACO GALVANIZADO TIPO CANTONEIRA COM 2,00 M DE COMPRIMENTO, 25 X 25 MM E CHAPA DE 3/16"                                                                                                                                                                                                                                                                                                                                                                                            </t>
  </si>
  <si>
    <t>98,96</t>
  </si>
  <si>
    <t xml:space="preserve">CAIXA OCTOGONAL DE FUNDO MOVEL, EM PVC, DE 4" X 4", PARA ELETRODUTO FLEXIVEL CORRUGADO                                                                                                                                                                                                                                                                                                                                                                                                                    </t>
  </si>
  <si>
    <t xml:space="preserve">CONDULETE DE ALUMINIO TIPO TB, PARA ELETRODUTO ROSCAVEL DE 3", COM TAMPA CEGA                                                                                                                                                                                                                                                                                                                                                                                                                             </t>
  </si>
  <si>
    <t>153,86</t>
  </si>
  <si>
    <t xml:space="preserve">CONDULETE EM PVC, TIPO "B", SEM TAMPA, DE 1/2" OU 3/4"                                                                                                                                                                                                                                                                                                                                                                                                                                                    </t>
  </si>
  <si>
    <t xml:space="preserve">CONDULETE EM PVC, TIPO "LB", SEM TAMPA, DE 1"                                                                                                                                                                                                                                                                                                                                                                                                                                                             </t>
  </si>
  <si>
    <t xml:space="preserve">CONDULETE EM PVC, TIPO "LB", SEM TAMPA, DE 1/2" OU 3/4"                                                                                                                                                                                                                                                                                                                                                                                                                                                   </t>
  </si>
  <si>
    <t xml:space="preserve">CONDULETE EM PVC, TIPO "LL", SEM TAMPA, DE 1"                                                                                                                                                                                                                                                                                                                                                                                                                                                             </t>
  </si>
  <si>
    <t xml:space="preserve">CONDULETE EM PVC, TIPO "LL", SEM TAMPA, DE 1/2" OU 3/4"                                                                                                                                                                                                                                                                                                                                                                                                                                                   </t>
  </si>
  <si>
    <t xml:space="preserve">CONDULETE EM PVC, TIPO "TB", SEM TAMPA, DE 1/2" OU 3/4"                                                                                                                                                                                                                                                                                                                                                                                                                                                   </t>
  </si>
  <si>
    <t xml:space="preserve">JOGO DE TRANQUETA E ROSETA REDONDA DE SOBREPOR SEM FUROS, EM LATAO CROMADO, DIAMETRO *50* MM, PARA FECHADURA DE PORTA DE BANHEIRO                                                                                                                                                                                                                                                                                                                                                                         </t>
  </si>
  <si>
    <t xml:space="preserve">JOGO DE TRANQUETA E ROSETA QUADRADA DE SOBREPOR SEM FUROS, EM LATAO CROMADO, *50 X 50* MM, PARA FECHADURA DE PORTA DE BANHEIRO                                                                                                                                                                                                                                                                                                                                                                            </t>
  </si>
  <si>
    <t xml:space="preserve">CURVA 180 GRAUS, DE PVC RIGIDO ROSCAVEL, DE 1 1/2", PARA ELETRODUTO                                                                                                                                                                                                                                                                                                                                                                                                                                       </t>
  </si>
  <si>
    <t xml:space="preserve">CURVA 180 GRAUS, DE PVC RIGIDO ROSCAVEL, DE 3/4", PARA ELETRODUTO                                                                                                                                                                                                                                                                                                                                                                                                                                         </t>
  </si>
  <si>
    <t xml:space="preserve">QUADRO DE DISTRIBUICAO COM BARRAMENTO TRIFASICO, DE SOBREPOR, EM CHAPA DE ACO GALVANIZADO, PARA 18 DISJUNTORES DIN, 100 A                                                                                                                                                                                                                                                                                                                                                                                 </t>
  </si>
  <si>
    <t>425,43</t>
  </si>
  <si>
    <t xml:space="preserve">QUADRO DE DISTRIBUICAO COM BARRAMENTO TRIFASICO, DE EMBUTIR, EM CHAPA DE ACO GALVANIZADO, PARA 24 DISJUNTORES DIN, 100 A                                                                                                                                                                                                                                                                                                                                                                                  </t>
  </si>
  <si>
    <t>483,05</t>
  </si>
  <si>
    <t xml:space="preserve">QUADRO DE DISTRIBUICAO COM BARRAMENTO TRIFASICO, DE EMBUTIR, EM CHAPA DE ACO GALVANIZADO, PARA 30 DISJUNTORES DIN, 150 A                                                                                                                                                                                                                                                                                                                                                                                  </t>
  </si>
  <si>
    <t>553,97</t>
  </si>
  <si>
    <t xml:space="preserve">QUADRO DE DISTRIBUICAO COM BARRAMENTO TRIFASICO, DE EMBUTIR, EM CHAPA DE ACO GALVANIZADO, PARA 40 DISJUNTORES DIN, 100 A                                                                                                                                                                                                                                                                                                                                                                                  </t>
  </si>
  <si>
    <t>812,87</t>
  </si>
  <si>
    <t xml:space="preserve">QUADRO DE DISTRIBUICAO COM BARRAMENTO TRIFASICO, DE EMBUTIR, EM CHAPA DE ACO GALVANIZADO, PARA 30 DISJUNTORES DIN, 225 A                                                                                                                                                                                                                                                                                                                                                                                  </t>
  </si>
  <si>
    <t>1.169,62</t>
  </si>
  <si>
    <t xml:space="preserve">ELETRODUTO FLEXIVEL, EM FITA DE ACO GALVANIZADO, SEM REVESTIMENTO, DIAMETRO NOMINAL 1 1/2"                                                                                                                                                                                                                                                                                                                                                                                                                </t>
  </si>
  <si>
    <t xml:space="preserve">ELETRODUTO FLEXIVEL, EM FITA DE ACO GALVANIZADO, SEM REVESTIMENTO, DIAMETRO NOMINAL 1 1/4"                                                                                                                                                                                                                                                                                                                                                                                                                </t>
  </si>
  <si>
    <t>19,47</t>
  </si>
  <si>
    <t xml:space="preserve">ELETRODUTO FLEXIVEL, EM FITA DE ACO GALVANIZADO, SEM REVESTIMENTO, DIAMETRO NOMINAL 1"                                                                                                                                                                                                                                                                                                                                                                                                                    </t>
  </si>
  <si>
    <t xml:space="preserve">ELETRODUTO FLEXIVEL, EM FITA DE ACO GALVANIZADO, SEM REVESTIMENTO, DIAMETRO NOMINAL 1/2"                                                                                                                                                                                                                                                                                                                                                                                                                  </t>
  </si>
  <si>
    <t>6,83</t>
  </si>
  <si>
    <t xml:space="preserve">ELETRODUTO FLEXIVEL, EM FITA DE ACO GALVANIZADO, SEM REVESTIMENTO, DIAMETRO NOMINAL 2 1/2"                                                                                                                                                                                                                                                                                                                                                                                                                </t>
  </si>
  <si>
    <t>50,58</t>
  </si>
  <si>
    <t xml:space="preserve">ELETRODUTO FLEXIVEL, EM FITA DE ACO GALVANIZADO, SEM REVESTIMENTO, DIAMETRO NOMINAL 2"                                                                                                                                                                                                                                                                                                                                                                                                                    </t>
  </si>
  <si>
    <t xml:space="preserve">ELETRODUTO FLEXIVEL, EM FITA DE ACO GALVANIZADO, SEM REVESTIMENTO, DIAMETRO NOMINAL 3"                                                                                                                                                                                                                                                                                                                                                                                                                    </t>
  </si>
  <si>
    <t xml:space="preserve">ELETRODUTO DE PVC RIGIDO SOLDAVEL, CLASSE B, DE 60 MM                                                                                                                                                                                                                                                                                                                                                                                                                                                     </t>
  </si>
  <si>
    <t xml:space="preserve">ELETRODUTO DE PVC RIGIDO SOLDAVEL, CLASSE B, DE 40 MM                                                                                                                                                                                                                                                                                                                                                                                                                                                     </t>
  </si>
  <si>
    <t xml:space="preserve">TRANSFORMADOR TRIFASICO DE DISTRIBUICAO, POTENCIA DE 15 KVA, TENSAO NOMINAL DE 15 KV, TENSAO SECUNDARIA DE 220/127V, EM OLEO ISOLANTE TIPO MINERAL                                                                                                                                                                                                                                                                                                                                                        </t>
  </si>
  <si>
    <t>8.516,19</t>
  </si>
  <si>
    <t xml:space="preserve">CAMPAINHA ALTA POTENCIA 110V / 220V, DIAMETRO 150 MM                                                                                                                                                                                                                                                                                                                                                                                                                                                      </t>
  </si>
  <si>
    <t>131,24</t>
  </si>
  <si>
    <t xml:space="preserve">KIT DE PROTECAO ARSTOP PARA AR CONDICIONADO, TOMADA PADRAO 2P+T 20 A, COM DISJUNTOR UNIPOLAR DIN 20A                                                                                                                                                                                                                                                                                                                                                                                                      </t>
  </si>
  <si>
    <t xml:space="preserve">INTERRUPTOR SIMPLES 10A, 250V, CONJUNTO MONTADO PARA SOBREPOR 4" X 2" (CAIXA + MODULO)                                                                                                                                                                                                                                                                                                                                                                                                                    </t>
  </si>
  <si>
    <t xml:space="preserve">INTERRUPTOR SIMPLES 10A, 250V, CONJUNTO MONTADO PARA SOBREPOR 4" X 2" (CAIXA + 2 MODULOS)                                                                                                                                                                                                                                                                                                                                                                                                                 </t>
  </si>
  <si>
    <t xml:space="preserve">TOMADA 2P+T 10A, 250V, CONJUNTO MONTADO PARA SOBREPOR 4" X 2" (CAIXA + MODULO)                                                                                                                                                                                                                                                                                                                                                                                                                            </t>
  </si>
  <si>
    <t xml:space="preserve">LUMINARIA SPOT DE SOBREPOR EM ALUMINIO COM ALETA PLASTICA PARA 1 LAMPADA, BASE E27, POTENCIA MAXIMA 40/60 W (NAO INCLUI LAMPADA)                                                                                                                                                                                                                                                                                                                                                                          </t>
  </si>
  <si>
    <t>112,25</t>
  </si>
  <si>
    <t xml:space="preserve">LUMINARIA PROVA DE TEMPO PETERCO Y.31/1                                                                                                                                                                                                                                                                                                                                                                                                                                                                   </t>
  </si>
  <si>
    <t>219,32</t>
  </si>
  <si>
    <t xml:space="preserve">LUMINARIA DUPLA P/SINALIZACAO, TIPO WETZEL AS-2/110 OU EQUIV                                                                                                                                                                                                                                                                                                                                                                                                                                              </t>
  </si>
  <si>
    <t>382,25</t>
  </si>
  <si>
    <t xml:space="preserve">SOQUETE DE PORCELANA BASE E27, PARA USO AO TEMPO, PARA LAMPADAS                                                                                                                                                                                                                                                                                                                                                                                                                                           </t>
  </si>
  <si>
    <t xml:space="preserve">SOQUETE DE BAQUELITE BASE E27, PARA LAMPADAS                                                                                                                                                                                                                                                                                                                                                                                                                                                              </t>
  </si>
  <si>
    <t xml:space="preserve">SOQUETE DE PORCELANA BASE E27, FIXO DE TETO, PARA LAMPADAS                                                                                                                                                                                                                                                                                                                                                                                                                                                </t>
  </si>
  <si>
    <t xml:space="preserve">CINTA CIRCULAR EM ACO GALVANIZADO DE 210 MM DE DIAMETRO PARA INSTALACAO DE TRANSFORMADOR EM POSTE DE CONCRETO                                                                                                                                                                                                                                                                                                                                                                                             </t>
  </si>
  <si>
    <t>32,40</t>
  </si>
  <si>
    <t xml:space="preserve">COBRE ELETROLITICO EM BARRA OU CHAPA                                                                                                                                                                                                                                                                                                                                                                                                                                                                      </t>
  </si>
  <si>
    <t>113,37</t>
  </si>
  <si>
    <t xml:space="preserve">FUSIVEL DIAZED 35 A TAMANHO DIII, CAPACIDADE DE INTERRUPCAO DE 50 KA EM VCA E 8 KA EM VCC, TENSAO NOMIMNAL DE 500 V                                                                                                                                                                                                                                                                                                                                                                                       </t>
  </si>
  <si>
    <t xml:space="preserve">FUSIVEL DIAZED 20 A TAMANHO DII, CAPACIDADE DE INTERRUPCAO DE 50 KA EM VCA E 8 KA EM VCC, TENSAO NOMIMNAL DE 500 V                                                                                                                                                                                                                                                                                                                                                                                        </t>
  </si>
  <si>
    <t xml:space="preserve">RELE TERMICO BIMETAL PARA USO EM MOTORES TRIFASICOS, TENSAO 380 V, POTENCIA ATE 15 CV, CORRENTE NOMINAL MAXIMA 22 A                                                                                                                                                                                                                                                                                                                                                                                       </t>
  </si>
  <si>
    <t>189,16</t>
  </si>
  <si>
    <t xml:space="preserve">PORCA OLHAL EM ACO GALVANIZADO, ESPESSURA 16MM, ABERTURA 21MM                                                                                                                                                                                                                                                                                                                                                                                                                                             </t>
  </si>
  <si>
    <t xml:space="preserve">POSTE DE CONCRETO ARMADO DE SECAO CIRCULAR, EXTENSAO DE 10,00 M, RESISTENCIA DE 150 A 200 DAN, TIPO C-14                                                                                                                                                                                                                                                                                                                                                                                                  </t>
  </si>
  <si>
    <t xml:space="preserve">POSTE DE CONCRETO ARMADO DE SECAO DUPLO T, EXTENSAO DE 11,00 M, RESISTENCIA DE 200 DAN, TIPO D                                                                                                                                                                                                                                                                                                                                                                                                            </t>
  </si>
  <si>
    <t xml:space="preserve">POSTE DECORATIVO PARA JARDIM EM ACO TUBULAR, SEM LUMINARIA, H = *2,5* M                                                                                                                                                                                                                                                                                                                                                                                                                                   </t>
  </si>
  <si>
    <t>245,27</t>
  </si>
  <si>
    <t xml:space="preserve">BUCHA DE REDUCAO DE FERRO GALVANIZADO, COM ROSCA BSP, DE 1/2" X 3/8"                                                                                                                                                                                                                                                                                                                                                                                                                                      </t>
  </si>
  <si>
    <t xml:space="preserve">CAP OU TAMPAO DE FERRO GALVANIZADO, COM ROSCA BSP, DE 1/4"                                                                                                                                                                                                                                                                                                                                                                                                                                                </t>
  </si>
  <si>
    <t xml:space="preserve">CAP OU TAMPAO DE FERRO GALVANIZADO, COM ROSCA BSP, DE 3/8"                                                                                                                                                                                                                                                                                                                                                                                                                                                </t>
  </si>
  <si>
    <t xml:space="preserve">COTOVELO 45 GRAUS DE FERRO GALVANIZADO, COM ROSCA BSP, DE 2 1/2"                                                                                                                                                                                                                                                                                                                                                                                                                                          </t>
  </si>
  <si>
    <t>108,67</t>
  </si>
  <si>
    <t xml:space="preserve">COTOVELO DE REDUCAO 90 GRAUS DE FERRO GALVANIZADO, COM ROSCA BSP, DE 1 1/4" X 1"                                                                                                                                                                                                                                                                                                                                                                                                                          </t>
  </si>
  <si>
    <t>32,58</t>
  </si>
  <si>
    <t xml:space="preserve">LUVA DE FERRO GALVANIZADO, COM ROSCA BSP MACHO/FEMEA, DE 3/4"                                                                                                                                                                                                                                                                                                                                                                                                                                             </t>
  </si>
  <si>
    <t xml:space="preserve">LUVA DE REDUCAO DE FERRO GALVANIZADO, COM ROSCA BSP, DE 3/4" X 1/2"                                                                                                                                                                                                                                                                                                                                                                                                                                       </t>
  </si>
  <si>
    <t xml:space="preserve">LUVA DE REDUCAO DE FERRO GALVANIZADO, COM ROSCA BSP MACHO/FEMEA, DE 1 1/2" X 1"                                                                                                                                                                                                                                                                                                                                                                                                                           </t>
  </si>
  <si>
    <t>37,36</t>
  </si>
  <si>
    <t xml:space="preserve">LUVA DE REDUCAO DE FERRO GALVANIZADO, COM ROSCA BSP MACHO/FEMEA, DE 1" X 1/2"                                                                                                                                                                                                                                                                                                                                                                                                                             </t>
  </si>
  <si>
    <t>21,08</t>
  </si>
  <si>
    <t xml:space="preserve">LUVA DE REDUCAO DE FERRO GALVANIZADO, COM ROSCA BSP MACHO/FEMEA, DE 1" X 3/4"                                                                                                                                                                                                                                                                                                                                                                                                                             </t>
  </si>
  <si>
    <t xml:space="preserve">LUVA DE REDUCAO DE FERRO GALVANIZADO, COM ROSCA BSP MACHO/FEMEA, DE 3/4" X 1/2"                                                                                                                                                                                                                                                                                                                                                                                                                           </t>
  </si>
  <si>
    <t xml:space="preserve">PLUG OU BUJAO DE FERRO GALVANIZADO, DE 2 1/2"                                                                                                                                                                                                                                                                                                                                                                                                                                                             </t>
  </si>
  <si>
    <t xml:space="preserve">PLUG OU BUJAO DE FERRO GALVANIZADO, DE 4"                                                                                                                                                                                                                                                                                                                                                                                                                                                                 </t>
  </si>
  <si>
    <t xml:space="preserve">UNIAO DE FERRO GALVANIZADO, COM ASSENTO CONICO DE BRONZE, DE 1 1/2"                                                                                                                                                                                                                                                                                                                                                                                                                                       </t>
  </si>
  <si>
    <t>103,51</t>
  </si>
  <si>
    <t xml:space="preserve">UNIAO COM ASSENTO CONICO DE BRONZE, DIAMETRO 1"                                                                                                                                                                                                                                                                                                                                                                                                                                                           </t>
  </si>
  <si>
    <t>67,22</t>
  </si>
  <si>
    <t xml:space="preserve">UNIAO COM ASSENTO CONICO DE BRONZE, DIAMETRO 1/2"                                                                                                                                                                                                                                                                                                                                                                                                                                                         </t>
  </si>
  <si>
    <t xml:space="preserve">UNIAO COM ASSENTO CONICO DE BRONZE, DIAMETRO 2 1/2"                                                                                                                                                                                                                                                                                                                                                                                                                                                       </t>
  </si>
  <si>
    <t>279,02</t>
  </si>
  <si>
    <t xml:space="preserve">UNIAO COM ASSENTO CONICO DE BRONZE, DIAMETRO 2'                                                                                                                                                                                                                                                                                                                                                                                                                                                           </t>
  </si>
  <si>
    <t>179,09</t>
  </si>
  <si>
    <t xml:space="preserve">UNIAO COM ASSENTO CONICO DE BRONZE, DIAMETRO 3"                                                                                                                                                                                                                                                                                                                                                                                                                                                           </t>
  </si>
  <si>
    <t>451,18</t>
  </si>
  <si>
    <t xml:space="preserve">UNIAO COM ASSENTO CONICO DE BRONZE, DIAMETRO 3/4"                                                                                                                                                                                                                                                                                                                                                                                                                                                         </t>
  </si>
  <si>
    <t>59,98</t>
  </si>
  <si>
    <t xml:space="preserve">UNIAO COM ASSENTO CONICO DE BRONZE, DIAMETRO 4"                                                                                                                                                                                                                                                                                                                                                                                                                                                           </t>
  </si>
  <si>
    <t>767,82</t>
  </si>
  <si>
    <t xml:space="preserve">UNIAO COM ASSENTO CONICO DE FERRO LONGO (MACHO-FEMEA), DIAMETRO 1 1/2"                                                                                                                                                                                                                                                                                                                                                                                                                                    </t>
  </si>
  <si>
    <t>157,92</t>
  </si>
  <si>
    <t xml:space="preserve">UNIAO COM ASSENTO CONICO DE FERRO LONGO (MACHO-FEMEA), DIAMETRO 1"                                                                                                                                                                                                                                                                                                                                                                                                                                        </t>
  </si>
  <si>
    <t>100,53</t>
  </si>
  <si>
    <t xml:space="preserve">UNIAO COM ASSENTO CONICO DE FERRO LONGO (MACHO-FEMEA), DIAMETRO 1/2"                                                                                                                                                                                                                                                                                                                                                                                                                                      </t>
  </si>
  <si>
    <t>51,46</t>
  </si>
  <si>
    <t xml:space="preserve">UNIAO COM ASSENTO CONICO DE FERRO LONGO (MACHO-FEMEA), DIAMETRO 2 1/2"                                                                                                                                                                                                                                                                                                                                                                                                                                    </t>
  </si>
  <si>
    <t>311,12</t>
  </si>
  <si>
    <t xml:space="preserve">UNIAO COM ASSENTO CONICO DE FERRO LONGO (MACHO-FEMEA), DIAMETRO 4"                                                                                                                                                                                                                                                                                                                                                                                                                                        </t>
  </si>
  <si>
    <t>574,41</t>
  </si>
  <si>
    <t xml:space="preserve">UNIAO COM ASSENTO CONICO DE FERRO LONGO (MACHO-FEMEA), DIAMETRO 2"                                                                                                                                                                                                                                                                                                                                                                                                                                        </t>
  </si>
  <si>
    <t>251,27</t>
  </si>
  <si>
    <t xml:space="preserve">UNIAO COM ASSENTO CONICO DE FERRO LONGO (MACHO-FEMEA), DIAMETRO 3'                                                                                                                                                                                                                                                                                                                                                                                                                                        </t>
  </si>
  <si>
    <t>454,72</t>
  </si>
  <si>
    <t xml:space="preserve">UNIAO COM ASSENTO CONICO DE FERRO LONGO (MACHO-FEMEA), DIAMETRO 3/4"                                                                                                                                                                                                                                                                                                                                                                                                                                      </t>
  </si>
  <si>
    <t>80,64</t>
  </si>
  <si>
    <t xml:space="preserve">UNIAO DE FERRO GALVANIZADO, COM ASSENTO CONICO DE BRONZE, DE 1 1/4"                                                                                                                                                                                                                                                                                                                                                                                                                                       </t>
  </si>
  <si>
    <t>100,05</t>
  </si>
  <si>
    <t xml:space="preserve">ANEL EM CONCRETO ARMADO, LISO, PARA POCOS DE INSPECAO, SEM FUNDO, DIAMETRO INTERNO DE 0,60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</si>
  <si>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</si>
  <si>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</si>
  <si>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240,16</t>
  </si>
  <si>
    <t xml:space="preserve">ANEL EM CONCRETO ARMADO, LISO, PARA POCOS DE VISITA, POCOS DE INSPECAO, FOSSAS SEPTICAS E SUMIDOUROS, SEM FUNDO, DIAMETRO INTERNO DE 1,20 M E ALTURA DE 0,50 M                                                                                                                                                                                                                                                                                                                                            </t>
  </si>
  <si>
    <t>326,00</t>
  </si>
  <si>
    <t xml:space="preserve">ANEL EM CONCRETO ARMADO, LISO, PARA, POCOS DE VISITA, POCOS DE INSPECAO, FOSSAS SEPTICAS E SUMIDOUROS, SEM FUNDO, DIAMETRO INTERNO DE 1,50 M E ALTURA DE 0,50 M                                                                                                                                                                                                                                                                                                                                           </t>
  </si>
  <si>
    <t>450,92</t>
  </si>
  <si>
    <t xml:space="preserve">ANEL EM CONCRETO ARMADO, LISO, PARA FOSSAS SEPTICAS E SUMIDOUROS, SEM FUNDO, DIAMETRO INTERNO DE 2,00 M E ALTURA DE 0,50 M                                                                                                                                                                                                                                                                                                                                                                                </t>
  </si>
  <si>
    <t>782,04</t>
  </si>
  <si>
    <t xml:space="preserve">ANEL EM CONCRETO ARMADO, LISO, PARA FOSSAS SEPTICAS E SUMIDOUROS, SEM FUNDO, DIAMETRO INTERNO DE 2,50 M E ALTURA DE 0,50 M                                                                                                                                                                                                                                                                                                                                                                                </t>
  </si>
  <si>
    <t>1.050,42</t>
  </si>
  <si>
    <t xml:space="preserve">ANEL EM CONCRETO ARMADO, LISO, PARA FOSSAS SEPTICAS E SUMIDOUROS, SEM FUNDO, DIAMETRO INTERNO DE 3,00 M E ALTURA DE 0,50 M                                                                                                                                                                                                                                                                                                                                                                                </t>
  </si>
  <si>
    <t>1.470,58</t>
  </si>
  <si>
    <t xml:space="preserve">TUBO DE CONCRETO ARMADO PARA AGUAS PLUVIAIS, CLASSE PA-2, COM ENCAIXE PONTA E BOLSA, DIAMETRO NOMINAL DE 1100 MM                                                                                                                                                                                                                                                                                                                                                                                          </t>
  </si>
  <si>
    <t>739,49</t>
  </si>
  <si>
    <t xml:space="preserve">TUBO DE CONCRETO ARMADO PARA AGUAS PLUVIAIS, CLASSE PA-3, COM ENCAIXE PONTA E BOLSA, DIAMETRO NOMINAL DE 1000 MM                                                                                                                                                                                                                                                                                                                                                                                          </t>
  </si>
  <si>
    <t>682,77</t>
  </si>
  <si>
    <t xml:space="preserve">TUBO DE CONCRETO ARMADO PARA AGUAS PLUVIAIS, CLASSE PA-3, COM ENCAIXE PONTA E BOLSA, DIAMETRO NOMINAL DE 1100 MM                                                                                                                                                                                                                                                                                                                                                                                          </t>
  </si>
  <si>
    <t>898,10</t>
  </si>
  <si>
    <t xml:space="preserve">TUBO DE CONCRETO ARMADO PARA AGUAS PLUVIAIS, CLASSE PA-3, COM ENCAIXE PONTA E BOLSA, DIAMETRO NOMINAL DE 1200 MM                                                                                                                                                                                                                                                                                                                                                                                          </t>
  </si>
  <si>
    <t>1.085,92</t>
  </si>
  <si>
    <t xml:space="preserve">TUBO DE CONCRETO ARMADO PARA AGUAS PLUVIAIS, CLASSE PA-3, COM ENCAIXE PONTA E BOLSA, DIAMETRO NOMINAL DE 1500 MM                                                                                                                                                                                                                                                                                                                                                                                          </t>
  </si>
  <si>
    <t>1.649,15</t>
  </si>
  <si>
    <t xml:space="preserve">TUBO DE CONCRETO ARMADO PARA AGUAS PLUVIAIS, CLASSE PA-3, COM ENCAIXE PONTA E BOLSA, DIAMETRO NOMINAL DE 400 MM                                                                                                                                                                                                                                                                                                                                                                                           </t>
  </si>
  <si>
    <t>199,57</t>
  </si>
  <si>
    <t xml:space="preserve">TUBO DE CONCRETO ARMADO PARA AGUAS PLUVIAIS, CLASSE PA-3, COM ENCAIXE PONTA E BOLSA, DIAMETRO NOMINAL DE 500 MM                                                                                                                                                                                                                                                                                                                                                                                           </t>
  </si>
  <si>
    <t>268,90</t>
  </si>
  <si>
    <t xml:space="preserve">TUBO DE CONCRETO ARMADO PARA AGUAS PLUVIAIS, CLASSE PA-3, COM ENCAIXE PONTA E BOLSA, DIAMETRO NOMINAL DE 600 MM                                                                                                                                                                                                                                                                                                                                                                                           </t>
  </si>
  <si>
    <t>325,63</t>
  </si>
  <si>
    <t xml:space="preserve">TUBO DE CONCRETO ARMADO PARA AGUAS PLUVIAIS, CLASSE PA-3, COM ENCAIXE PONTA E BOLSA, DIAMETRO NOMINAL DE 700 MM                                                                                                                                                                                                                                                                                                                                                                                           </t>
  </si>
  <si>
    <t>560,92</t>
  </si>
  <si>
    <t xml:space="preserve">TUBO DE CONCRETO ARMADO PARA AGUAS PLUVIAIS, CLASSE PA-3, COM ENCAIXE PONTA E BOLSA, DIAMETRO NOMINAL DE 800 MM                                                                                                                                                                                                                                                                                                                                                                                           </t>
  </si>
  <si>
    <t>584,45</t>
  </si>
  <si>
    <t xml:space="preserve">TUBO DE CONCRETO ARMADO PARA AGUAS PLUVIAIS, CLASSE PA-3, COM ENCAIXE PONTA E BOLSA, DIAMETRO NOMINAL DE 900 MM                                                                                                                                                                                                                                                                                                                                                                                           </t>
  </si>
  <si>
    <t>626,05</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</si>
  <si>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</si>
  <si>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</si>
  <si>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</si>
  <si>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17,79</t>
  </si>
  <si>
    <t xml:space="preserve">BOCAL PVC, PARA CALHA PLUVIAL, DIAMETRO DA SAIDA ENTRE *75 E 120* MM, PARA DRENAGEM PLUVIAL PREDIAL                                                                                                                                                                                                                                                                                                                                                                                                       </t>
  </si>
  <si>
    <t xml:space="preserve">ABRACADEIRA PVC, PARA CALHA PLUVIAL, DIAMETRO ENTRE *80 E 100* MM, PARA DRENAGEM PLUVIAL PREDIAL                                                                                                                                                                                                                                                                                                                                                                                                          </t>
  </si>
  <si>
    <t xml:space="preserve">CABECEIRA DIREITA OU ESQUERDA, PVC, PARA CALHA PLUVIAL, DIAMETRO ENTRE *119 E 170* MM, PARA DRENAGEM PLUVIAL PREDIAL                                                                                                                                                                                                                                                                                                                                                                                      </t>
  </si>
  <si>
    <t xml:space="preserve">CALHA / PERFIL PLUVIAL DE PVC, DIAMETRO ENTRE *119 E 170* MM, COMPRIMENTO DE 3 M, PARA DRENAGEM PLUVIAL PREDIAL                                                                                                                                                                                                                                                                                                                                                                                           </t>
  </si>
  <si>
    <t xml:space="preserve">CONDUTOR PLUVIAL, PVC, CIRCULAR, DIAMETRO ENTRE 80 E 100 MM, PARA DRENAGEM PLUVIAL PREDIAL                                                                                                                                                                                                                                                                                                                                                                                                                </t>
  </si>
  <si>
    <t>44,28</t>
  </si>
  <si>
    <t xml:space="preserve">EMENDA PARA CALHA PLUVIAL, PVC, DIAMETRO ENTRE 119 E 170 MM, PARA DRENAGEM PLUVIAL PREDIAL                                                                                                                                                                                                                                                                                                                                                                                                                </t>
  </si>
  <si>
    <t>32,25</t>
  </si>
  <si>
    <t xml:space="preserve">SUPORTE METALICO PARA CALHA PLUVIAL, ZINCADO, DOBRADO, DIAMETRO ENTRE 119 E 170 MM, PARA DRENAGEM PLUVIAL PREDIAL                                                                                                                                                                                                                                                                                                                                                                                         </t>
  </si>
  <si>
    <t>41,07</t>
  </si>
  <si>
    <t xml:space="preserve">VEDACAO DE CALHA, EM BORRACHA COR PRETA, MEDIDA ENTRE 119 E 170 MM, PARA DRENAGEM PLUVIAL PREDIAL                                                                                                                                                                                                                                                                                                                                                                                                         </t>
  </si>
  <si>
    <t xml:space="preserve">VALVULA DE RETENCAO VERTICAL, DE BRONZE (PN-16), 2 1/2", 200 PSI, EXTREMIDADES COM ROSCA                                                                                                                                                                                                                                                                                                                                                                                                                  </t>
  </si>
  <si>
    <t>250,72</t>
  </si>
  <si>
    <t xml:space="preserve">TUBO DE COBRE CLASSE "E", DN = 15 MM, PARA INSTALACAO HIDRAULICA PREDIAL                                                                                                                                                                                                                                                                                                                                                                                                                                  </t>
  </si>
  <si>
    <t>29,08</t>
  </si>
  <si>
    <t xml:space="preserve">COTOVELO DE COBRE 90 GRAUS (REF 607) SEM ANEL DE SOLDA, BOLSA X BOLSA, 15 MM                                                                                                                                                                                                                                                                                                                                                                                                                              </t>
  </si>
  <si>
    <t xml:space="preserve">COTOVELO DE COBRE 90 GRAUS (REF 607) SEM ANEL DE SOLDA, BOLSA X BOLSA, 22 MM                                                                                                                                                                                                                                                                                                                                                                                                                              </t>
  </si>
  <si>
    <t>11,02</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</si>
  <si>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</si>
  <si>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</si>
  <si>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</si>
  <si>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</si>
  <si>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90,68</t>
  </si>
  <si>
    <t xml:space="preserve">COTOVELO DE COBRE 90 GRAUS (REF 607) SEM ANEL DE SOLDA, BOLSA X BOLSA, 66 MM                                                                                                                                                                                                                                                                                                                                                                                                                              </t>
  </si>
  <si>
    <t>315,75</t>
  </si>
  <si>
    <t xml:space="preserve">COTOVELO DE COBRE 90 GRAUS (REF 607) SEM ANEL DE SOLDA, BOLSA X BOLSA, 79 MM                                                                                                                                                                                                                                                                                                                                                                                                                              </t>
  </si>
  <si>
    <t>302,79</t>
  </si>
  <si>
    <t xml:space="preserve">COTOVELO DE COBRE 90 GRAUS (REF 607) SEM ANEL DE SOLDA, BOLSA X BOLSA, 104 MM                                                                                                                                                                                                                                                                                                                                                                                                                             </t>
  </si>
  <si>
    <t>748,18</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</si>
  <si>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</si>
  <si>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</si>
  <si>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</si>
  <si>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</si>
  <si>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</si>
  <si>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</si>
  <si>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</si>
  <si>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156,99</t>
  </si>
  <si>
    <t xml:space="preserve">LUVA DE COBRE (REF 600) SEM ANEL DE SOLDA, BOLSA X BOLSA, 79 MM                                                                                                                                                                                                                                                                                                                                                                                                                                           </t>
  </si>
  <si>
    <t xml:space="preserve">LUVA DE COBRE (REF 600) SEM ANEL DE SOLDA, BOLSA X BOLSA, 104 MM                                                                                                                                                                                                                                                                                                                                                                                                                                          </t>
  </si>
  <si>
    <t>350,49</t>
  </si>
  <si>
    <t xml:space="preserve">SOLDA ESTANHO/COBRE PARA CONEXOES DE COBRE, FIO 2,5 MM, CARRETEL 500 GR (SEM CHUMBO)                                                                                                                                                                                                                                                                                                                                                                                                                      </t>
  </si>
  <si>
    <t>274,94</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</si>
  <si>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</si>
  <si>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</si>
  <si>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</si>
  <si>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</si>
  <si>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</si>
  <si>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68,59</t>
  </si>
  <si>
    <t xml:space="preserve">TE DE COBRE (REF 611) SEM ANEL DE SOLDA, BOLSA X BOLSA X BOLSA, 54 MM                                                                                                                                                                                                                                                                                                                                                                                                                                     </t>
  </si>
  <si>
    <t>135,57</t>
  </si>
  <si>
    <t xml:space="preserve">TE DE COBRE (REF 611) SEM ANEL DE SOLDA, BOLSA X BOLSA X BOLSA, 66 MM                                                                                                                                                                                                                                                                                                                                                                                                                                     </t>
  </si>
  <si>
    <t>385,93</t>
  </si>
  <si>
    <t xml:space="preserve">TE DE COBRE (REF 611) SEM ANEL DE SOLDA, BOLSA X BOLSA X BOLSA, 79 MM                                                                                                                                                                                                                                                                                                                                                                                                                                     </t>
  </si>
  <si>
    <t>603,80</t>
  </si>
  <si>
    <t xml:space="preserve">TE DE COBRE (REF 611) SEM ANEL DE SOLDA, BOLSA X BOLSA X BOLSA, 104 MM                                                                                                                                                                                                                                                                                                                                                                                                                                    </t>
  </si>
  <si>
    <t>1.320,19</t>
  </si>
  <si>
    <t xml:space="preserve">TUBO DE COBRE CLASSE "E", DN = 104 MM, PARA INSTALACAO HIDRAULICA PREDIAL                                                                                                                                                                                                                                                                                                                                                                                                                                 </t>
  </si>
  <si>
    <t>548,30</t>
  </si>
  <si>
    <t xml:space="preserve">TUBO DE COBRE CLASSE "E", DN = 22 MM, PARA INSTALACAO HIDRAULICA PREDIAL                                                                                                                                                                                                                                                                                                                                                                                                                                  </t>
  </si>
  <si>
    <t>50,02</t>
  </si>
  <si>
    <t xml:space="preserve">TUBO DE COBRE CLASSE "E", DN = 28 MM, PARA INSTALACAO HIDRAULICA PREDIAL                                                                                                                                                                                                                                                                                                                                                                                                                                  </t>
  </si>
  <si>
    <t>63,49</t>
  </si>
  <si>
    <t xml:space="preserve">TUBO DE COBRE CLASSE "E", DN = 35 MM, PARA INSTALACAO HIDRAULICA PREDIAL                                                                                                                                                                                                                                                                                                                                                                                                                                  </t>
  </si>
  <si>
    <t>92,20</t>
  </si>
  <si>
    <t xml:space="preserve">TUBO DE COBRE CLASSE "E", DN = 42 MM, PARA INSTALACAO HIDRAULICA PREDIAL                                                                                                                                                                                                                                                                                                                                                                                                                                  </t>
  </si>
  <si>
    <t>124,50</t>
  </si>
  <si>
    <t xml:space="preserve">TUBO DE COBRE CLASSE "E", DN = 54 MM, PARA INSTALACAO HIDRAULICA PREDIAL                                                                                                                                                                                                                                                                                                                                                                                                                                  </t>
  </si>
  <si>
    <t xml:space="preserve">TUBO DE COBRE CLASSE "E", DN = 66 MM, PARA INSTALACAO HIDRAULICA PREDIAL                                                                                                                                                                                                                                                                                                                                                                                                                                  </t>
  </si>
  <si>
    <t>254,36</t>
  </si>
  <si>
    <t xml:space="preserve">TUBO DE COBRE CLASSE "E", DN = 79 MM, PARA INSTALACAO HIDRAULICA PREDIAL                                                                                                                                                                                                                                                                                                                                                                                                                                  </t>
  </si>
  <si>
    <t>371,84</t>
  </si>
  <si>
    <t xml:space="preserve">CHAPA ACO INOX AISI 304 NUMERO 9 (E = 4 MM), ACABAMENTO NUMERO 1 (LAMINADO A QUENTE, FOSCO)                                                                                                                                                                                                                                                                                                                                                                                                               </t>
  </si>
  <si>
    <t>938,14</t>
  </si>
  <si>
    <t xml:space="preserve">CHAPA ACO INOX AISI 304 NUMERO 4 (E = 6 MM), ACABAMENTO NUMERO 1 (LAMINADO A QUENTE, FOSCO)                                                                                                                                                                                                                                                                                                                                                                                                               </t>
  </si>
  <si>
    <t>1.407,23</t>
  </si>
  <si>
    <t xml:space="preserve">HIDROMETRO MULTIJATO / MEDIDOR DE AGUA, DN 2", VAZAO MAXIMA DE 30 M3/H, PARA AGUA POTAVEL FRIA, RELOJOARIA PLANA, CLASSE B, HORIZONTAL (SEM CONEXOES)                                                                                                                                                                                                                                                                                                                                                     </t>
  </si>
  <si>
    <t>1.604,46</t>
  </si>
  <si>
    <t xml:space="preserve">HIDROMETRO UNIJATO / MEDIDOR DE AGUA, DN 1/2", VAZAO MAXIMA DE 1,5 M3/H, PARA AGUA POTAVEL FRIA, RELOJOARIA PLANA, CLASSE B, HORIZONTAL (SEM CONEXOES)                                                                                                                                                                                                                                                                                                                                                    </t>
  </si>
  <si>
    <t xml:space="preserve">HIDROMETRO MULTIJATO / MEDIDOR DE AGUA, DN 1", VAZAO MAXIMA DE 10 M3/H, PARA AGUA POTAVEL FRIA, RELOJOARIA PLANA, CLASSE B, HORIZONTAL (SEM CONEXOES)                                                                                                                                                                                                                                                                                                                                                     </t>
  </si>
  <si>
    <t>686,24</t>
  </si>
  <si>
    <t xml:space="preserve">HIDROMETRO MULTIJATO / MEDIDOR DE AGUA, DN 1 1/2", VAZAO MAXIMA DE 20 M3/H, PARA AGUA POTAVEL FRIA, RELOJOARIA PLANA, CLASSE B, HORIZONTAL (SEM CONEXOES)                                                                                                                                                                                                                                                                                                                                                 </t>
  </si>
  <si>
    <t>1.140,52</t>
  </si>
  <si>
    <t xml:space="preserve">HIDROMETRO UNIJATO / MEDIDOR DE AGUA, DN 1/2", VAZAO MAXIMA DE 3 M3/H, PARA AGUA POTAVEL FRIA, RELOJOARIA PLANA, CLASSE B, HORIZONTAL (SEM CONEXOES)                                                                                                                                                                                                                                                                                                                                                      </t>
  </si>
  <si>
    <t>141,11</t>
  </si>
  <si>
    <t xml:space="preserve">HIDROMETRO UNIJATO / MEDIDOR DE AGUA, DN 3/4", VAZAO MAXIMA DE 5 M3/H, PARA AGUA POTAVEL FRIA, RELOJOARIA PLANA, CLASSE B, HORIZONTAL (SEM CONEXOES)0,                                                                                                                                                                                                                                                                                                                                                    </t>
  </si>
  <si>
    <t>173,97</t>
  </si>
  <si>
    <t xml:space="preserve">HIDROMETRO MULTIJATO / MEDIDOR DE AGUA, DN 1", VAZAO MAXIMA DE 7 M3/H, PARA AGUA POTAVEL FRIA, RELOJOARIA PLANA, CLASSE B, HORIZONTAL (SEM CONEXOES)                                                                                                                                                                                                                                                                                                                                                      </t>
  </si>
  <si>
    <t>502,60</t>
  </si>
  <si>
    <t xml:space="preserve">HIDROMETRO WOLTMANN, DN 2", VAZAO MAXIMA DE 50 M3/H, PARA AGUA POTAVEL FRIA, RELOJOARIA PLANA, TURBINA HORIZONTAL, EQUIPADO COM TELIMETRIA (SEM CONEXOES)                                                                                                                                                                                                                                                                                                                                                 </t>
  </si>
  <si>
    <t>2.590,33</t>
  </si>
  <si>
    <t xml:space="preserve">HIDROMETRO WOLTMANN, DN 3", VAZAO MAXIMA DE 80 M3/H, PARA AGUA POTAVEL FRIA, RELOJOARIA PLANA, TURBINA HORIZONTAL, EQUIPADO COM TELIMETRIA (SEM CONEXOES)                                                                                                                                                                                                                                                                                                                                                 </t>
  </si>
  <si>
    <t>3.382,90</t>
  </si>
  <si>
    <t xml:space="preserve">FITA CREPE ROLO DE 25 MM X 50 M                                                                                                                                                                                                                                                                                                                                                                                                                                                                           </t>
  </si>
  <si>
    <t xml:space="preserve">MARCENEIRO (HORISTA)                                                                                                                                                                                                                                                                                                                                                                                                                                                                                      </t>
  </si>
  <si>
    <t xml:space="preserve">TELHADOR / TELHADISTA (HORISTA)                                                                                                                                                                                                                                                                                                                                                                                                                                                                           </t>
  </si>
  <si>
    <t xml:space="preserve">GESSEIRO (HORISTA)                                                                                                                                                                                                                                                                                                                                                                                                                                                                                        </t>
  </si>
  <si>
    <t xml:space="preserve">IMPERMEABILIZADOR (HORISTA)                                                                                                                                                                                                                                                                                                                                                                                                                                                                               </t>
  </si>
  <si>
    <t xml:space="preserve">PINTOR DE LETREIROS (HORISTA)                                                                                                                                                                                                                                                                                                                                                                                                                                                                             </t>
  </si>
  <si>
    <t xml:space="preserve">LUVA RASPA DE COURO, CANO CURTO (PUNHO *7* CM)                                                                                                                                                                                                                                                                                                                                                                                                                                                            </t>
  </si>
  <si>
    <t>12,15</t>
  </si>
  <si>
    <t xml:space="preserve">BOTA DE SEGURANCA COM BIQUEIRA DE ACO E COLARINHO ACOLCHOADO                                                                                                                                                                                                                                                                                                                                                                                                                                              </t>
  </si>
  <si>
    <t xml:space="preserve">CAPA PARA CHUVA EM PVC COM FORRO DE POLIESTER, COM CAPUZ (AMARELA OU AZUL)                                                                                                                                                                                                                                                                                                                                                                                                                                </t>
  </si>
  <si>
    <t>17,55</t>
  </si>
  <si>
    <t xml:space="preserve">CAPACETE DE SEGURANCA ABA FRONTAL COM SUSPENSAO DE POLIETILENO, SEM JUGULAR (CLASSE B)                                                                                                                                                                                                                                                                                                                                                                                                                    </t>
  </si>
  <si>
    <t xml:space="preserve">MANOMETRO COM CAIXA EM ACO PINTADO, ESCALA *10* KGF/CM2 (*10* BAR), DIAMETRO NOMINAL DE 100 MM, CONEXAO DE 1/2"                                                                                                                                                                                                                                                                                                                                                                                           </t>
  </si>
  <si>
    <t>166,38</t>
  </si>
  <si>
    <t xml:space="preserve">MANOMETRO COM CAIXA EM ACO PINTADO, ESCALA *10* KGF/CM2 (*10* BAR), DIAMETRO NOMINAL DE *63* MM, CONEXAO DE 1/4"                                                                                                                                                                                                                                                                                                                                                                                          </t>
  </si>
  <si>
    <t xml:space="preserve">CAP PVC, SOLDAVEL, DN 50 MM, SERIE NORMAL, PARA ESGOTO PREDIAL                                                                                                                                                                                                                                                                                                                                                                                                                                            </t>
  </si>
  <si>
    <t xml:space="preserve">CAP PVC, SOLDAVEL, DN 75 MM, SERIE NORMAL, PARA ESGOTO PREDIAL                                                                                                                                                                                                                                                                                                                                                                                                                                            </t>
  </si>
  <si>
    <t xml:space="preserve">TUBO ACO CARBONO SEM COSTURA 20", E= *6,35 MM, SCHEDULE 10, *78,46 KG/M                                                                                                                                                                                                                                                                                                                                                                                                                                   </t>
  </si>
  <si>
    <t xml:space="preserve">SAPATA DE PVC ADITIVADO NERVURADO D = 6 POLEGADAS                                                                                                                                                                                                                                                                                                                                                                                                                                                         </t>
  </si>
  <si>
    <t xml:space="preserve">SAPATA DE PVC ADITIVADO NERVURADO D = 8 POLEGADAS                                                                                                                                                                                                                                                                                                                                                                                                                                                         </t>
  </si>
  <si>
    <t xml:space="preserve">CALHA/CANALETA DE CONCRETO SIMPLES, TIPO MEIA CANA, DIAMETRO DE 20 CM, PARA AGUA PLUVIAL                                                                                                                                                                                                                                                                                                                                                                                                                  </t>
  </si>
  <si>
    <t>40,13</t>
  </si>
  <si>
    <t xml:space="preserve">TUBO ACO CARBONO SEM COSTURA 1/2", E= *2,77 MM, SCHEDULE 40, *1,27 KG/M                                                                                                                                                                                                                                                                                                                                                                                                                                   </t>
  </si>
  <si>
    <t xml:space="preserve">TUBO ACO CARBONO SEM COSTURA 1/2", E= *3,73 MM, SCHEDULE 80, *1,62 KG/M                                                                                                                                                                                                                                                                                                                                                                                                                                   </t>
  </si>
  <si>
    <t xml:space="preserve">TUBO ACO CARBONO SEM COSTURA 3/4", E= *3,91 MM, SCHEDULE 80, *2,19 KG/M.                                                                                                                                                                                                                                                                                                                                                                                                                                  </t>
  </si>
  <si>
    <t xml:space="preserve">TUBO ACO CARBONO SEM COSTURA 4", E= *8,56 MM, SCHEDULE 80, *22,31 KG/M                                                                                                                                                                                                                                                                                                                                                                                                                                    </t>
  </si>
  <si>
    <t xml:space="preserve">TUBO DE CONCRETO SIMPLES PARA ESGOTO SANITARIO, CLASSE ES, COM ENCAIXE PONTA E BOLSA, COM JUNTA ELASTICA, DIAMETRO NOMINAL DE 400 MM                                                                                                                                                                                                                                                                                                                                                                      </t>
  </si>
  <si>
    <t>187,29</t>
  </si>
  <si>
    <t xml:space="preserve">TUBO DE CONCRETO SIMPLES PARA ESGOTO SANITARIO, CLASSE ES, COM ENCAIXE PONTA E BOLSA, COM JUNTA ELASTICA, DIAMETRO NOMINAL DE 500 MM                                                                                                                                                                                                                                                                                                                                                                      </t>
  </si>
  <si>
    <t>227,43</t>
  </si>
  <si>
    <t xml:space="preserve">TUBO DE CONCRETO SIMPLES PARA ESGOTO SANITARIO, CLASSE ES, COM ENCAIXE PONTA E BOLSA, COM JUNTA ELASTICA, DIAMETRO NOMINAL DE 600 MM                                                                                                                                                                                                                                                                                                                                                                      </t>
  </si>
  <si>
    <t>307,70</t>
  </si>
  <si>
    <t xml:space="preserve">PEDRA GRANITICA OU BASALTICA IRREGULAR, FAIXA GRANULOMETRICA 100 A 150 MM PARA PAVIMENTACAO OU CALCAMENTO POLIEDRICO, POSTO PEDREIRA / FORNECEDOR (SEM FRETE)                                                                                                                                                                                                                                                                                                                                             </t>
  </si>
  <si>
    <t xml:space="preserve">LIXADEIRA ELETRICA ANGULAR PARA CONCRETO, POTENCIA 1.400 W, PRATO DIAMANTADO DE 5"                                                                                                                                                                                                                                                                                                                                                                                                                        </t>
  </si>
  <si>
    <t>4.937,66</t>
  </si>
  <si>
    <t xml:space="preserve">CAVALO MECANICO TRACAO 6X2, PESO BRUTO TOTAL COMBINADO 56000 KG, CAPACIDADE MAXIMA DE TRACAO *66000* KG, POTENCIA *360* CV (INCLUI CABINE E CHASSI, NAO INCLUI SEMIRREBOQUE)                                                                                                                                                                                                                                                                                                                              </t>
  </si>
  <si>
    <t>1.011.655,42</t>
  </si>
  <si>
    <t xml:space="preserve">MOTONIVELADORA POTENCIA BASICA LIQUIDA (PRIMEIRA MARCHA) 171 HP, PESO BRUTO 14768 KG, LARGURA DA LAMINA DE 3,7 M                                                                                                                                                                                                                                                                                                                                                                                          </t>
  </si>
  <si>
    <t>1.404.165,91</t>
  </si>
  <si>
    <t xml:space="preserve">TRATOR DE PNEUS COM POTENCIA DE 105 CV, TRACAO 4 X 4, PESO COM LASTRO DE 5775 KG                                                                                                                                                                                                                                                                                                                                                                                                                          </t>
  </si>
  <si>
    <t>365.046,70</t>
  </si>
  <si>
    <t xml:space="preserve">CONE DE SINALIZACAO EM PVC RIGIDO COM FAIXA REFLETIVA, H = 70 / 76 CM                                                                                                                                                                                                                                                                                                                                                                                                                                     </t>
  </si>
  <si>
    <t xml:space="preserve">PARAFUSO DE ACO ZINCADO, SEXTAVADO, COM ROSCA INTEIRA, DIAMETRO 5/16", COMPRIMENTO 3/4", COM PORCA E ARRUELA LISA LEVE                                                                                                                                                                                                                                                                                                                                                                                    </t>
  </si>
  <si>
    <t xml:space="preserve">TUBO DE CONCRETO ARMADO PARA AGUAS PLUVIAIS, CLASSE PA-1, COM ENCAIXE PONTA E BOLSA, DIAMETRO NOMINAL DE 1100 MM                                                                                                                                                                                                                                                                                                                                                                                          </t>
  </si>
  <si>
    <t xml:space="preserve">FLANELA *30 X 40* CM                                                                                                                                                                                                                                                                                                                                                                                                                                                                                      </t>
  </si>
  <si>
    <t xml:space="preserve">CHUMBADOR DE ACO TIPO PARABOLT, * 5/8" X 200* MM, COM PORCA E ARRUELA                                                                                                                                                                                                                                                                                                                                                                                                                                     </t>
  </si>
  <si>
    <t xml:space="preserve">CIMENTO PORTLAND DE ALTO FORNO (AF) CP III-40                                                                                                                                                                                                                                                                                                                                                                                                                                                             </t>
  </si>
  <si>
    <t xml:space="preserve">PARAFUSO DE ACO ZINCADO, SEXTAVADO, COM ROSCA SOBERBA, DIAMETRO 3/8", COMPRIMENTO 80 MM                                                                                                                                                                                                                                                                                                                                                                                                                   </t>
  </si>
  <si>
    <t xml:space="preserve">SOQUETE DE PVC / TERMOPLASTICO BASE E27, COM RABICHO, PARA LAMPADAS                                                                                                                                                                                                                                                                                                                                                                                                                                       </t>
  </si>
  <si>
    <t xml:space="preserve">GRUPO GERADOR DE SOLDA ELETRICA, COM MAQUINA DE SOLDA, ATE 400 AMPERES E GERADOR A DIESEL 60 CV, MOTOR 4 CILINDROS, TANQUE COMBUST., CARENAGEM DE PROTECAO SOBRE RODAS                                                                                                                                                                                                                                                                                                                                    </t>
  </si>
  <si>
    <t>238.170,66</t>
  </si>
  <si>
    <t xml:space="preserve">POSTE DE CONCRETO ARMADO DE SECAO DUPLO T, EXTENSAO DE 12,00 M, RESISTENCIA DE 300 A 400 DAN, TIPO B OU D                                                                                                                                                                                                                                                                                                                                                                                                 </t>
  </si>
  <si>
    <t xml:space="preserve">KIT DE MATERIAIS PARA BRACADEIRA PARA FIXACAO EM POSTE CIRCULAR, CONTEM TRES FIXADORES E UM ROLO DE FITA DE 3 M EM ACO CARBONO                                                                                                                                                                                                                                                                                                                                                                            </t>
  </si>
  <si>
    <t xml:space="preserve">ARRUELA EM ACO GALVANIZADO, DIAMETRO EXTERNO = 35MM, ESPESSURA = 3MM, DIAMETRO DO FURO= 18MM                                                                                                                                                                                                                                                                                                                                                                                                              </t>
  </si>
  <si>
    <t xml:space="preserve">TUBO ACO INDUSTRIAL DN 2" (50,8 MM) E=1,50MM, PESO= 1,8237 KG/M                                                                                                                                                                                                                                                                                                                                                                                                                                           </t>
  </si>
  <si>
    <t xml:space="preserve">SOLDA EM BARRA DE ESTANHO-CHUMBO 50/50                                                                                                                                                                                                                                                                                                                                                                                                                                                                    </t>
  </si>
  <si>
    <t>261,86</t>
  </si>
  <si>
    <t xml:space="preserve">QUADRO DE DISTRIBUICAO COM BARRAMENTO TRIFASICO, DE EMBUTIR, EM CHAPA DE ACO GALVANIZADO, PARA 12 DISJUNTORES DIN, 100 A                                                                                                                                                                                                                                                                                                                                                                                  </t>
  </si>
  <si>
    <t>328,00</t>
  </si>
  <si>
    <t xml:space="preserve">QUADRO DE DISTRIBUICAO COM BARRAMENTO TRIFASICO, DE EMBUTIR, EM CHAPA DE ACO GALVANIZADO, PARA 18 DISJUNTORES DIN, 100 A, INCLUINDO BARRAMENTO                                                                                                                                                                                                                                                                                                                                                            </t>
  </si>
  <si>
    <t>459,66</t>
  </si>
  <si>
    <t xml:space="preserve">QUADRO DE DISTRIBUICAO COM BARRAMENTO TRIFASICO, DE EMBUTIR, EM CHAPA DE ACO GALVANIZADO, PARA 28 DISJUNTORES DIN, 100 A                                                                                                                                                                                                                                                                                                                                                                                  </t>
  </si>
  <si>
    <t>678,42</t>
  </si>
  <si>
    <t xml:space="preserve">TORNEIRA DE MESA/BANCADA, PARA LAVATORIO, FIXA, METALICA CROMADA, PADRAO POPULAR, 1/2" OU 3/4" (REF 1193)                                                                                                                                                                                                                                                                                                                                                                                                 </t>
  </si>
  <si>
    <t xml:space="preserve">TORNEIRA METALICA CROMADA, RETA, DE PAREDE, PARA COZINHA, SEM BICO, SEM AREJADOR, PADRAO POPULAR, 1/2" OU 3/4" (REF 1158)                                                                                                                                                                                                                                                                                                                                                                                 </t>
  </si>
  <si>
    <t xml:space="preserve">TORNEIRA METALICA CROMADA CANO CURTO, SEM BICO, SEM AREJADOR, DE PAREDE, PARA TANQUE E USO GERAL, 1/2" OU 3/4" (REF 1143)                                                                                                                                                                                                                                                                                                                                                                                 </t>
  </si>
  <si>
    <t xml:space="preserve">MARTELO PERFURADOR PNEUMATICO MANUAL, DE SUPERFICIE, COM AVANCO DE COLUNA, PESO DE 22 KG                                                                                                                                                                                                                                                                                                                                                                                                                  </t>
  </si>
  <si>
    <t>45.097,78</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</si>
  <si>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</si>
  <si>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SOLOS DE PERCURSAO (SOQUETE) COM MOTOR A GASOLINA 4 TEMPOS DE 4 HP (4 CV)                                                                                                                                                                                                                                                                                                                                                                                                                  </t>
  </si>
  <si>
    <t xml:space="preserve">VIBRADOR DE IMERSAO, DIAMETRO DA PONTEIRA DE *45* MM, COM MOTOR 4 TEMPOS A GASOLINA DE 5,5 HP (5,5 CV)                                                                                                                                                                                                                                                                                                                                                                                                    </t>
  </si>
  <si>
    <t>4.021,36</t>
  </si>
  <si>
    <t xml:space="preserve">VIBROACABADORA DE ASFALTO SOBRE ESTEIRAS, LARG. PAVIM. 2,60 M A 5,75 M, POT. 110 HP, CAP. 450 T/ H                                                                                                                                                                                                                                                                                                                                                                                                        </t>
  </si>
  <si>
    <t>1.632.094,46</t>
  </si>
  <si>
    <t xml:space="preserve">PLACA DE ACO ESMALTADA PARA IDENTIFICACAO DE RUA, *45 CM X 20* CM                                                                                                                                                                                                                                                                                                                                                                                                                                         </t>
  </si>
  <si>
    <t xml:space="preserve">GRUPO GERADOR DE SOLDA ELETRICA, COM MAQUINA DE SOLDA, ATE 400 AMPERES E GERADOR A DIESEL 30 CV, MOTOR 4 CILINDROS, TANQUE COMBUST., CARENAGEM DE PROTECAO SOBRE RODAS                                                                                                                                                                                                                                                                                                                                    </t>
  </si>
  <si>
    <t>212.898,11</t>
  </si>
  <si>
    <t xml:space="preserve">MEIA CANA DE MADEIRA PINUS OU EQUIVALENTE DA REGIAO, ACABAMENTO PARA FORRO PAULISTA, *2,5 X 2,5* CM                                                                                                                                                                                                                                                                                                                                                                                                       </t>
  </si>
  <si>
    <t xml:space="preserve">ROLO COMPACTADOR VIBRATORIO DE UM CILINDRO LISO DE ACO, POTENCIA 125 HP, PESO SEM/COM LASTRO 10,75/12,92 T, IMPACTO DINAMICO 31,5/18,5 T, LARGURA TRABALHO 2,15 M                                                                                                                                                                                                                                                                                                                                         </t>
  </si>
  <si>
    <t>782.832,52</t>
  </si>
  <si>
    <t xml:space="preserve">VIBROACABADORA DE ASFALTO SOBRE RODAS, LARGURA DE PAVIMENTACAO DE 1,70 A 4,20 M, POTENCIA 78 KW/105 HP, CAPACIDADE 300 T/H                                                                                                                                                                                                                                                                                                                                                                                </t>
  </si>
  <si>
    <t>1.751.859,52</t>
  </si>
  <si>
    <t xml:space="preserve">PICAPE CABINE SIMPLES COM MOTOR 1.6 FLEX, CAMBIO MANUAL, POTENCIA 101/104 CV, 2 PORTAS                                                                                                                                                                                                                                                                                                                                                                                                                    </t>
  </si>
  <si>
    <t>99.012,04</t>
  </si>
  <si>
    <t xml:space="preserve">VASSOURA MECANICA REBOCAVEL COM ESCOVA CILINDRICA LARGURA UTIL DE VARRIMENTO = 2,44M                                                                                                                                                                                                                                                                                                                                                                                                                      </t>
  </si>
  <si>
    <t>66.249,99</t>
  </si>
  <si>
    <t xml:space="preserve">MEDIDOR DE NIVEL ESTATICO E DINAMICO PARA POCO, COMPRIMENTO DE 200 M                                                                                                                                                                                                                                                                                                                                                                                                                                      </t>
  </si>
  <si>
    <t>3.011,17</t>
  </si>
  <si>
    <t xml:space="preserve">APARELHO CORTE OXI-ACETILENO PARA SOLDA E CORTE CONTENDO MACARICO SOLDA, BICO DE CORTE, CILINDROS, REGULADORES, MANGUEIRAS E CARRINHO                                                                                                                                                                                                                                                                                                                                                                     </t>
  </si>
  <si>
    <t xml:space="preserve">COMPRESSOR DE AR REBOCAVEL, VAZAO 89 PCM, PRESSAO EFETIVA DE TRABALHO *102* PSI, MOTOR DIESEL, POTENCIA *20* CV                                                                                                                                                                                                                                                                                                                                                                                           </t>
  </si>
  <si>
    <t>125.745,69</t>
  </si>
  <si>
    <t xml:space="preserve">MAQUINA EXTRUSORA DE CONCRETO PARA GUIAS E SARJETAS, COM MOTOR A DIESEL E POTENCIA DE 14 CV                                                                                                                                                                                                                                                                                                                                                                                                               </t>
  </si>
  <si>
    <t>67.210,86</t>
  </si>
  <si>
    <t xml:space="preserve">FRESADORA DE ASFALTO A FRIO SOBRE RODAS, LARG. FRESAGEM 1,00 M, POT. 155 KW/208 HP                                                                                                                                                                                                                                                                                                                                                                                                                        </t>
  </si>
  <si>
    <t>2.362.427,22</t>
  </si>
  <si>
    <t xml:space="preserve">USINA DE ASFALTO A FRIO, CAPACIDADE DE 30 A 40 T/H, ELETRICA, POTENCIA DE 30 CV                                                                                                                                                                                                                                                                                                                                                                                                                           </t>
  </si>
  <si>
    <t>172.381,70</t>
  </si>
  <si>
    <t xml:space="preserve">DISCO DE CORTE DIAMANTADO SEGMENTADO PARA CONCRETO, DIAMETRO DE 350 MM, FURO DE 1" (14 X 1 ")                                                                                                                                                                                                                                                                                                                                                                                                             </t>
  </si>
  <si>
    <t>518,49</t>
  </si>
  <si>
    <t xml:space="preserve">BETONEIRA CAPACIDADE NOMINAL 400 L, CAPACIDADE DE MISTURA 310 L, MOTOR A GASOLINA POTENCIA 5,5 CV, SEM CARREGADOR                                                                                                                                                                                                                                                                                                                                                                                         </t>
  </si>
  <si>
    <t xml:space="preserve">USINA DE CONCRETO FIXA, CAPACIDADE NOMINAL DE 80 M3/H, SEM SILO                                                                                                                                                                                                                                                                                                                                                                                                                                           </t>
  </si>
  <si>
    <t xml:space="preserve">USINA DE CONCRETO FIXA, CAPACIDADE NOMINAL DE 40 M3/H, SEM SILO                                                                                                                                                                                                                                                                                                                                                                                                                                           </t>
  </si>
  <si>
    <t xml:space="preserve">USINA DE CONCRETO FIXA, CAPACIDADE NOMINAL DE 60 M3/H, SEM SILO                                                                                                                                                                                                                                                                                                                                                                                                                                           </t>
  </si>
  <si>
    <t xml:space="preserve">VIBRADOR DE IMERSAO, DIAMETRO DA PONTEIRA DE *45* MM, COM MOTOR ELETRICO TRIFASICO DE 2 HP (2 CV)                                                                                                                                                                                                                                                                                                                                                                                                         </t>
  </si>
  <si>
    <t>3.301,28</t>
  </si>
  <si>
    <t xml:space="preserve">REGUA VIBRADORA DUPLA PARA CONCRETO A GASOLINA 5,5 HP, PESO DE 60 KG, COMPRIMENTO 4 M                                                                                                                                                                                                                                                                                                                                                                                                                     </t>
  </si>
  <si>
    <t xml:space="preserve">TALHA MANUAL DE CORRENTE, CAPACIDADE DE 1 T COM ELEVACAO DE 3 M                                                                                                                                                                                                                                                                                                                                                                                                                                           </t>
  </si>
  <si>
    <t>554,85</t>
  </si>
  <si>
    <t xml:space="preserve">POLIDORA DE PISO (POLITRIZ) ELETRICA, MOTOR MONOFASICO DE 4 HP, PESO DE 100 KG, DIAMETRO DO TRABALHO DE 450 MM                                                                                                                                                                                                                                                                                                                                                                                            </t>
  </si>
  <si>
    <t xml:space="preserve">TORNEIRA METALICA CROMADA, RETA, DE PAREDE, PARA COZINHA, COM AREJADOR, PADRAO POPULAR, 1/2" OU 3/4" (REF 1159 / 1160)                                                                                                                                                                                                                                                                                                                                                                                    </t>
  </si>
  <si>
    <t xml:space="preserve">TORNEIRA METALICA CROMADA, CANO CURTO, COM AREJADOR, SEM BICO PLASTICO, DE PAREDE, PARA USO GERAL, 1/2" OU 3/4" (REF 1152 / 1154)                                                                                                                                                                                                                                                                                                                                                                         </t>
  </si>
  <si>
    <t xml:space="preserve">CONCRETO USINADO CONVENCIONAL (NAO BOMBEAVEL) CLASSE DE RESISTENCIA C10, COM BRITA 1 E 2, SLUMP = 80 MM +/- 10 MM (NBR 8953)                                                                                                                                                                                                                                                                                                                                                                              </t>
  </si>
  <si>
    <t>500,43</t>
  </si>
  <si>
    <t xml:space="preserve">CONDULETE DE ALUMINIO TIPO B, PARA ELETRODUTO ROSCAVEL DE 1/2", COM TAMPA CEGA                                                                                                                                                                                                                                                                                                                                                                                                                            </t>
  </si>
  <si>
    <t xml:space="preserve">CONDULETE DE ALUMINIO TIPO B, PARA ELETRODUTO ROSCAVEL DE 3/4", COM TAMPA CEGA                                                                                                                                                                                                                                                                                                                                                                                                                            </t>
  </si>
  <si>
    <t xml:space="preserve">CONDULETE DE ALUMINIO TIPO B, PARA ELETRODUTO ROSCAVEL DE 1", COM TAMPA CEGA                                                                                                                                                                                                                                                                                                                                                                                                                              </t>
  </si>
  <si>
    <t xml:space="preserve">CAIXA DE PASSAGEM/ LUZ / TELEFONIA, DE EMBUTIR, EM CHAPA DE ACO GALVANIZADO, DIMENSOES 120 X 120 X *12* CM (PADRAO CONCESSIONARIA LOCAL)                                                                                                                                                                                                                                                                                                                                                                  </t>
  </si>
  <si>
    <t>618,91</t>
  </si>
  <si>
    <t xml:space="preserve">PERFIL ELASTOMERICO PRE-FORMADO EM EPMD, PARA JUNTA DE DILATACAO DE PISOS COM POUCA SOLICITACAO, 15 MM DE LARGURA, MOVIMENTACAO DE *11 A 19* MM                                                                                                                                                                                                                                                                                                                                                           </t>
  </si>
  <si>
    <t>203,57</t>
  </si>
  <si>
    <t xml:space="preserve">TAMPAO FOFO SIMPLES COM BASE / REQUADRO, CLASSE A15 CARGA MAX. 1,5 T, 400 X 600 MM (COM INSCRICAO EM RELEVO DO TIPO DE REDE)                                                                                                                                                                                                                                                                                                                                                                              </t>
  </si>
  <si>
    <t xml:space="preserve">FINCAPINO LONGO CALIBRE 22, CARGA FORTE POTENCIA 7 (PARA FERRAMENTA DE ACAO DIRETA), COR AMARELA                                                                                                                                                                                                                                                                                                                                                                                                          </t>
  </si>
  <si>
    <t xml:space="preserve">PINO DE ACO COM ROSCA 1/4 ", COMPRIMENTO DA HASTE = 30 MM E ROSCA = 20 MM (ACAO DIRETA)                                                                                                                                                                                                                                                                                                                                                                                                                   </t>
  </si>
  <si>
    <t>117,51</t>
  </si>
  <si>
    <t xml:space="preserve">PORCA UNIAO/JUNCAO ZINCADA SEXTAVADA 1/4 ", CHAVE 7/16 ", COMPRIMENTO = 25 MM                                                                                                                                                                                                                                                                                                                                                                                                                             </t>
  </si>
  <si>
    <t xml:space="preserve">SUPORTE "Y" PARA FITA PERFURADA                                                                                                                                                                                                                                                                                                                                                                                                                                                                           </t>
  </si>
  <si>
    <t>418,17</t>
  </si>
  <si>
    <t xml:space="preserve">FITA METALICA GRAVADA, L = 17 MM, ROLO DE 25 M, CARGA RECOMENDADA = *120* KGF                                                                                                                                                                                                                                                                                                                                                                                                                             </t>
  </si>
  <si>
    <t>107,81</t>
  </si>
  <si>
    <t xml:space="preserve">FITA METALICA PERFURADA, L = 17 MM, ROLO DE 30 M, CARGA RECOMENDADA = *19* KGF                                                                                                                                                                                                                                                                                                                                                                                                                            </t>
  </si>
  <si>
    <t xml:space="preserve">FITA METALICA PERFURADA, L = *18* MM, ROLO DE 30 M, CARGA RECOMENDADA = *30* KGF                                                                                                                                                                                                                                                                                                                                                                                                                          </t>
  </si>
  <si>
    <t>121,87</t>
  </si>
  <si>
    <t xml:space="preserve">FITA METALICA PERFURADA, L = 25 MM, ROLO DE 30 M, CARGA RECOMENDADA = *222,5* KGF                                                                                                                                                                                                                                                                                                                                                                                                                         </t>
  </si>
  <si>
    <t>327,46</t>
  </si>
  <si>
    <t xml:space="preserve">JUNCAO 2 GARRAS PARA FITA PERFURADA                                                                                                                                                                                                                                                                                                                                                                                                                                                                       </t>
  </si>
  <si>
    <t xml:space="preserve">POSTE CONICO CONTINUO EM ACO GALVANIZADO, CURVO, BRACO SIMPLES, FLANGEADO, H = 9 M, DIAMETRO INFERIOR = *135* MM                                                                                                                                                                                                                                                                                                                                                                                          </t>
  </si>
  <si>
    <t>1.608,27</t>
  </si>
  <si>
    <t xml:space="preserve">POSTE CONICO CONTINUO EM ACO GALVANIZADO, CURVO, BRACO DUPLO, FLANGEADO, H = 9 M, DIAMETRO INFERIOR = *135* MM                                                                                                                                                                                                                                                                                                                                                                                            </t>
  </si>
  <si>
    <t>1.893,75</t>
  </si>
  <si>
    <t xml:space="preserve">POSTE CONICO CONTINUO EM ACO GALVANIZADO, CURVO, BRACO DUPLO, ENGASTADO, H = 9 M, DIAMETRO INFERIOR/BASE = *135* MM                                                                                                                                                                                                                                                                                                                                                                                       </t>
  </si>
  <si>
    <t>1.666,21</t>
  </si>
  <si>
    <t xml:space="preserve">POSTE CONICO CONTINUO EM ACO GALVANIZADO, RETO, ENGASTADO, H = 9 M, DIAMETRO INFERIOR = *145* MM                                                                                                                                                                                                                                                                                                                                                                                                          </t>
  </si>
  <si>
    <t>1.683,54</t>
  </si>
  <si>
    <t xml:space="preserve">POSTE CONICO CONTINUO EM ACO GALVANIZADO, RETO, ENGASTADO, H = 7 M, DIAMETRO INFERIOR = *125* MM                                                                                                                                                                                                                                                                                                                                                                                                          </t>
  </si>
  <si>
    <t>1.215,23</t>
  </si>
  <si>
    <t xml:space="preserve">AQUECEDOR DE AGUA ELETRICO RESERVATORIO DE 700 L CILINDRICO EM COBRE, REFORCADO COM ACO CARBONO, MONOFASICO, TENSAO NOMINAL 220 V                                                                                                                                                                                                                                                                                                                                                                         </t>
  </si>
  <si>
    <t>6.896,45</t>
  </si>
  <si>
    <t xml:space="preserve">AQUECEDOR DE AGUA ELETRICO RESERVATORIO DE 500 L CILINDRICO EM COBRE, REFORCADO COM ACO CARBONO, TRIFASICO, TENSAO NOMINAL 220/380/400 V, POTENCIA 24 KW                                                                                                                                                                                                                                                                                                                                                  </t>
  </si>
  <si>
    <t>5.323,84</t>
  </si>
  <si>
    <t xml:space="preserve">CONTRA-PORCA SEXTAVADA, DIAMETRO NOMINAL 1 3/8", ALTURA 35 MM                                                                                                                                                                                                                                                                                                                                                                                                                                             </t>
  </si>
  <si>
    <t xml:space="preserve">PA CARREGADEIRA SOBRE RODAS, POTENCIA 152 HP, CAPACIDADE DA CACAMBA DE 1,53 A 2,30 M3, PESO OPERACIONAL MAXIMO DE 10216 KG                                                                                                                                                                                                                                                                                                                                                                                </t>
  </si>
  <si>
    <t>686.393,30</t>
  </si>
  <si>
    <t xml:space="preserve">ENERGIA ELETRICA COMERCIAL, BAIXA TENSAO, RELATIVA AO CONSUMO DE ATE 100 KWH, INCLUINDO ICMS, PIS/PASEP E COFINS                                                                                                                                                                                                                                                                                                                                                                                          </t>
  </si>
  <si>
    <t xml:space="preserve">MOTOBOMBA AUTOESCORVANTE MOTOR A GASOLINA, POTENCIA 6,0HP, BOCAIS 3" X 3", HM/Q = 5 MCA / 24 M3/H A 52,5 MCA / 5,0 M3/H                                                                                                                                                                                                                                                                                                                                                                                   </t>
  </si>
  <si>
    <t>3.833,79</t>
  </si>
  <si>
    <t xml:space="preserve">GRUPO GERADOR DIESEL, SEM CARENAGEM, POTENCIA STANDART ENTRE 80 E 90 KVA, VELOCIDADE DE 1800 RPM, FREQUENCIA DE 60 HZ                                                                                                                                                                                                                                                                                                                                                                                     </t>
  </si>
  <si>
    <t>124.879,50</t>
  </si>
  <si>
    <t xml:space="preserve">TANQUE DE ASFALTO ESTACIONARIO COM SERPENTINA, CAPACIDADE 30.000 L                                                                                                                                                                                                                                                                                                                                                                                                                                        </t>
  </si>
  <si>
    <t xml:space="preserve">PONTALETE ROLICO SEM TRATAMENTO, D = 8 A 11 CM, H = 6 M, EM EUCALIPTO OU EQUIVALENTE DA REGIAO - BRUTA (PARA ESCORAMENTO)                                                                                                                                                                                                                                                                                                                                                                                 </t>
  </si>
  <si>
    <t xml:space="preserve">ROLO COMPACTADOR PE DE CARNEIRO VIBRATORIO, POTENCIA 125 HP, PESO OPERACIONAL SEM/COM LASTRO 11,95/13,30 T, IMPACTO DINAMICO 38,5/22,5 T, LARGURA DE TRABALHO 2,15 M                                                                                                                                                                                                                                                                                                                                      </t>
  </si>
  <si>
    <t>808.927,03</t>
  </si>
  <si>
    <t xml:space="preserve">ROLO COMPACTADOR DE PNEUS, ESTATICO, PRESSAO VARIAVEL, POTENCIA 110 HP, PESO SEM/COM LASTRO 10,8/27 T, LARGURA DE ROLAGEM 2,30 M                                                                                                                                                                                                                                                                                                                                                                          </t>
  </si>
  <si>
    <t>968.102,95</t>
  </si>
  <si>
    <t xml:space="preserve">ROLO COMPACTADOR PE DE CARNEIRO VIBRATORIO, POTENCIA 80 HP, PESO OPERACIONAL SEM/COM LASTRO 7,4/8,8 T, LARGURA DE TRABALHO 1,68 M                                                                                                                                                                                                                                                                                                                                                                         </t>
  </si>
  <si>
    <t>606.714,47</t>
  </si>
  <si>
    <t xml:space="preserve">ESCAVADEIRA HIDRAULICA SOBRE ESTEIRAS COM CACAMBA DE 1,20 M3, PESO OPERACIONAL 21 T, POTENCIA BRUTA 155 HP                                                                                                                                                                                                                                                                                                                                                                                                </t>
  </si>
  <si>
    <t>890.000,00</t>
  </si>
  <si>
    <t xml:space="preserve">MARTELO PERFURADOR PNEUMATICO MANUAL, HASTE 25 X 75 MM, 21 KG                                                                                                                                                                                                                                                                                                                                                                                                                                             </t>
  </si>
  <si>
    <t>25.222,04</t>
  </si>
  <si>
    <t xml:space="preserve">MARTELO DEMOLIDOR PNEUMATICO MANUAL, COM REDUCAO DE VIBRACAO, PESO DE 21 KG                                                                                                                                                                                                                                                                                                                                                                                                                               </t>
  </si>
  <si>
    <t>20.042,05</t>
  </si>
  <si>
    <t xml:space="preserve">MAQUINA MANUAL TIPO PRENSA PARA PRODUCAO DE BLOCOS E PAVIMENTOS DE CONCRETO, COM MOTOR ELETRICO TRIFASICO PARA VIBRACAO, POTENCIA TOTAL INSTALADA DE 1,5 KW                                                                                                                                                                                                                                                                                                                                               </t>
  </si>
  <si>
    <t>28.136,25</t>
  </si>
  <si>
    <t xml:space="preserve">MAQUINA TIPO PRENSA HIDRAULICA, PARA FABRICACAO DE TUBOS DE CONCRETO PARA AGUAS PLUVIAIS, DN 200 A DN 600 MM X 1000 MM DE COMPRIMENTO, COM MOTOR PRINCIPAL COM POTENCIA DE 20 CV                                                                                                                                                                                                                                                                                                                          </t>
  </si>
  <si>
    <t>279.254,93</t>
  </si>
  <si>
    <t xml:space="preserve">SOQUETE DE PVC / TERMOPLASTICO BASE E27, COM CHAVE, PARA LAMPADAS                                                                                                                                                                                                                                                                                                                                                                                                                                         </t>
  </si>
  <si>
    <t xml:space="preserve">RECICLADORA DE ASFALTO A FRIO SOBRE RODAS, LARG. FRESAGEM 2,00 M, POT. 315 KW/422 HP                                                                                                                                                                                                                                                                                                                                                                                                                      </t>
  </si>
  <si>
    <t>4.795.304,65</t>
  </si>
  <si>
    <t xml:space="preserve">FRESADORA DE ASFALTO A FRIO SOBRE ESTEIRAS, LARG. FRESAGEM 2,00 M, POT. 410 KW/550 HP                                                                                                                                                                                                                                                                                                                                                                                                                     </t>
  </si>
  <si>
    <t>5.518.592,69</t>
  </si>
  <si>
    <t xml:space="preserve">PRANCHAO NAO APARELHADO *8 X 30* CM, EM MACARANDUBA/MASSARANDUBA, ANGELIM OU EQUIVALENTE DA REGIAO - BRUTA                                                                                                                                                                                                                                                                                                                                                                                                </t>
  </si>
  <si>
    <t xml:space="preserve">CARRINHO COM 2 PNEUS PARA TRANSPORTAR TUBO CONCRETO, ALTURA ATE 1,0 M E DIAMETRO ATE 1000MM, COM ESTRUTURA EM PERFIL OU TUBO METALICO                                                                                                                                                                                                                                                                                                                                                                     </t>
  </si>
  <si>
    <t>2.650,84</t>
  </si>
  <si>
    <t xml:space="preserve">SERRA CIRCULAR DE BANCADA COM MOTOR ELETRICO, POTENCIA DE *1600* W, PARA DISCO DE DIAMETRO DE 10" (250 MM)                                                                                                                                                                                                                                                                                                                                                                                                </t>
  </si>
  <si>
    <t>1.191,85</t>
  </si>
  <si>
    <t xml:space="preserve">MAQUINA PARA CORTE COM DISCO ABRASIVO DE DIAMETRO DE 18" (450 MM), COM MOTOR ELETRICO TRIFASICO DE 10 CV                                                                                                                                                                                                                                                                                                                                                                                                  </t>
  </si>
  <si>
    <t>13.957,42</t>
  </si>
  <si>
    <t xml:space="preserve">ROLO COMPACTADOR VIBRATORIO TANDEM, ACO LISO, POTENCIA 125 HP, PESO SEM/COM LASTRO 10,20/11,65 T, LARGURA DE TRABALHO 1,73 M                                                                                                                                                                                                                                                                                                                                                                              </t>
  </si>
  <si>
    <t>872.914,32</t>
  </si>
  <si>
    <t xml:space="preserve">BATENTE / PORTAL / ADUELA / MARCO EM MADEIRA MACICA COM REBAIXO, E = *3* CM, L = *16* CM, PARA PORTAS DE GIRO DE *60 CM A 120* CM X *210* CM, PINUS / EUCALIPTO / VIROLA OU EQUIVALENTE DA REGIAO (NAO INCLUI ALIZARES)                                                                                                                                                                                                                                                                                   </t>
  </si>
  <si>
    <t>158,28</t>
  </si>
  <si>
    <t xml:space="preserve">GUARNICAO / ALIZAR / VISTA LISA EM MADEIRA MACICA, PARA PORTA, E = *1* CM, L = *5* CM, PINUS /EUCALIPTO / VIROLA OU EQUIVALENTE DA REGIAO                                                                                                                                                                                                                                                                                                                                                                 </t>
  </si>
  <si>
    <t xml:space="preserve">GUARNICAO / ALIZAR / VISTA LISA EM MADEIRA MACICA, PARA PORTA, E = *1* CM, L = *5* CM, CEDRINHO / ANGELIM COMERCIAL / TAURI/ CURUPIXA / PEROBA / CUMARU OU EQUIVALENTE DA REGIAO                                                                                                                                                                                                                                                                                                                          </t>
  </si>
  <si>
    <t xml:space="preserve">MOTORISTA DE CAMINHAO-BASCULANTE (HORISTA)                                                                                                                                                                                                                                                                                                                                                                                                                                                                </t>
  </si>
  <si>
    <t xml:space="preserve">REDUCAO EXCENTRICA PVC, DN 75 X 50 MM, PARA ESGOTO PREDIAL                                                                                                                                                                                                                                                                                                                                                                                                                                                </t>
  </si>
  <si>
    <t xml:space="preserve">REDUCAO EXCENTRICA PVC, DN 100 X 50 MM, PARA ESGOTO PREDIAL                                                                                                                                                                                                                                                                                                                                                                                                                                               </t>
  </si>
  <si>
    <t xml:space="preserve">REDUCAO EXCENTRICA PVC, DN 100 X 75 MM, PARA ESGOTO PREDIAL                                                                                                                                                                                                                                                                                                                                                                                                                                               </t>
  </si>
  <si>
    <t xml:space="preserve">REDUCAO EXCENTRICA PVC, SERIE R, DN 75 X 50 MM, PARA ESGOTO PREDIAL                                                                                                                                                                                                                                                                                                                                                                                                                                       </t>
  </si>
  <si>
    <t xml:space="preserve">REDUCAO EXCENTRICA PVC, SERIE R, DN 100 X 75 MM, PARA ESGOTO PREDIAL                                                                                                                                                                                                                                                                                                                                                                                                                                      </t>
  </si>
  <si>
    <t>18,53</t>
  </si>
  <si>
    <t xml:space="preserve">REDUCAO EXCENTRICA PVC, SERIE R, DN 150 X 100 MM, PARA ESGOTO PREDIAL                                                                                                                                                                                                                                                                                                                                                                                                                                     </t>
  </si>
  <si>
    <t>55,57</t>
  </si>
  <si>
    <t xml:space="preserve">REGISTRO DE ESFERA, PVC, COM VOLANTE, VS, ROSCAVEL, DN 1", COM CORPO DIVIDIDO                                                                                                                                                                                                                                                                                                                                                                                                                             </t>
  </si>
  <si>
    <t xml:space="preserve">TUBO PVC SERIE NORMAL, DN 150 MM, PARA ESGOTO PREDIAL (NBR 5688)                                                                                                                                                                                                                                                                                                                                                                                                                                          </t>
  </si>
  <si>
    <t>39,18</t>
  </si>
  <si>
    <t xml:space="preserve">TUBO PVC, SERIE R, DN 40 MM, PARA ESGOTO OU AGUAS PLUVIAIS PREDIAL (NBR 5688)                                                                                                                                                                                                                                                                                                                                                                                                                             </t>
  </si>
  <si>
    <t xml:space="preserve">TUBO PVC, SERIE R, DN 50 MM, PARA ESGOTO OU AGUAS PLUVIAIS PREDIAL (NBR 5688)                                                                                                                                                                                                                                                                                                                                                                                                                             </t>
  </si>
  <si>
    <t xml:space="preserve">PASTA LUBRIFICANTE PARA TUBOS E CONEXOES COM JUNTA ELASTICA, EMBALAGEM DE *400* GR (USO EM PVC, ACO, POLIETILENO E OUTROS)                                                                                                                                                                                                                                                                                                                                                                                </t>
  </si>
  <si>
    <t xml:space="preserve">ADESIVO PLASTICO PARA PVC, FRASCO COM 175 GR                                                                                                                                                                                                                                                                                                                                                                                                                                                              </t>
  </si>
  <si>
    <t xml:space="preserve">SOLUCAO PREPARADORA / LIMPADORA PARA PVC, FRASCO COM 1000 CM3                                                                                                                                                                                                                                                                                                                                                                                                                                             </t>
  </si>
  <si>
    <t xml:space="preserve">ANEL BORRACHA, DN 50 MM, PARA TUBO SERIE REFORCADA ESGOTO PREDIAL                                                                                                                                                                                                                                                                                                                                                                                                                                         </t>
  </si>
  <si>
    <t xml:space="preserve">BUCHA DE REDUCAO DE PVC, SOLDAVEL, LONGA, 50 X 40 MM, PARA ESGOTO PREDIAL                                                                                                                                                                                                                                                                                                                                                                                                                                 </t>
  </si>
  <si>
    <t xml:space="preserve">CAP PVC, SERIE R, DN 75 MM, PARA ESGOTO PREDIAL                                                                                                                                                                                                                                                                                                                                                                                                                                                           </t>
  </si>
  <si>
    <t xml:space="preserve">CAP PVC, SERIE R, DN 100 MM, PARA ESGOTO PREDIAL                                                                                                                                                                                                                                                                                                                                                                                                                                                          </t>
  </si>
  <si>
    <t xml:space="preserve">CAP PVC, SERIE R, DN 150 MM, PARA ESGOTO PREDIAL                                                                                                                                                                                                                                                                                                                                                                                                                                                          </t>
  </si>
  <si>
    <t>63,34</t>
  </si>
  <si>
    <t xml:space="preserve">CURVA PVC, SERIE R, 87.30 GRAUS, CURTA, PARA PE-DE-COLUNA, DN 75 MM, PARA ESGOTO PREDIAL                                                                                                                                                                                                                                                                                                                                                                                                                  </t>
  </si>
  <si>
    <t xml:space="preserve">CURVA PVC, SERIE R, 87.30 GRAUS, CURTA, PARA PE-DE-COLUNA, DN 100 MM, PARA ESGOTO PREDIAL                                                                                                                                                                                                                                                                                                                                                                                                                 </t>
  </si>
  <si>
    <t>24,98</t>
  </si>
  <si>
    <t xml:space="preserve">CURVA PVC, SERIE R, 87.30 GRAUS, CURTA, PARA PE-DE-COLUNA, DN 150 MM, PARA ESGOTO PREDIAL                                                                                                                                                                                                                                                                                                                                                                                                                 </t>
  </si>
  <si>
    <t>102,09</t>
  </si>
  <si>
    <t xml:space="preserve">FITA ISOLANTE ADESIVA ANTICHAMA, USO ATE 750 V, EM ROLO DE 19 MM X 20 M                                                                                                                                                                                                                                                                                                                                                                                                                                   </t>
  </si>
  <si>
    <t xml:space="preserve">JUNCAO DUPLA, PVC SERIE R, DN 100 X 100 X 100 MM, PARA ESGOTO PREDIAL                                                                                                                                                                                                                                                                                                                                                                                                                                     </t>
  </si>
  <si>
    <t>117,93</t>
  </si>
  <si>
    <t xml:space="preserve">JUNCAO SIMPLES, PVC SERIE R, DN 40 X 40 MM, PARA ESGOTO PREDIAL                                                                                                                                                                                                                                                                                                                                                                                                                                           </t>
  </si>
  <si>
    <t xml:space="preserve">JUNCAO SIMPLES, PVC SERIE R, DN 50 X 50 MM, PARA ESGOTO PREDIAL                                                                                                                                                                                                                                                                                                                                                                                                                                           </t>
  </si>
  <si>
    <t>21,12</t>
  </si>
  <si>
    <t xml:space="preserve">JUNCAO SIMPLES, PVC SERIE R, DN 75 X 75 MM, PARA ESGOTO PREDIAL                                                                                                                                                                                                                                                                                                                                                                                                                                           </t>
  </si>
  <si>
    <t xml:space="preserve">JUNCAO SIMPLES, PVC SERIE R, DN 100 X 75 MM, PARA ESGOTO PREDIAL                                                                                                                                                                                                                                                                                                                                                                                                                                          </t>
  </si>
  <si>
    <t>69,71</t>
  </si>
  <si>
    <t xml:space="preserve">JUNCAO SIMPLES, PVC SERIE R, DN 100 X 100 MM, PARA ESGOTO PREDIAL                                                                                                                                                                                                                                                                                                                                                                                                                                         </t>
  </si>
  <si>
    <t xml:space="preserve">JUNCAO SIMPLES, PVC SERIE R, DN 150 X 100 MM, PARA ESGOTO PREDIAL                                                                                                                                                                                                                                                                                                                                                                                                                                         </t>
  </si>
  <si>
    <t>134,47</t>
  </si>
  <si>
    <t xml:space="preserve">JUNCAO SIMPLES, PVC SERIE R, DN 150 X 150 MM, PARA ESGOTO PREDIAL                                                                                                                                                                                                                                                                                                                                                                                                                                         </t>
  </si>
  <si>
    <t>183,83</t>
  </si>
  <si>
    <t xml:space="preserve">JOELHO PVC, SOLDAVEL, COM BUCHA DE LATAO, 90 GRAUS, 25 MM X 1/2", PARA AGUA FRIA PREDIAL                                                                                                                                                                                                                                                                                                                                                                                                                  </t>
  </si>
  <si>
    <t xml:space="preserve">JOELHO, PVC SERIE R, 45 GRAUS, DN 40 MM, PARA ESGOTO PREDIAL                                                                                                                                                                                                                                                                                                                                                                                                                                              </t>
  </si>
  <si>
    <t>4,04</t>
  </si>
  <si>
    <t xml:space="preserve">JOELHO, PVC SERIE R, 45 GRAUS, DN 50 MM, PARA ESGOTO PREDIAL                                                                                                                                                                                                                                                                                                                                                                                                                                              </t>
  </si>
  <si>
    <t xml:space="preserve">JOELHO, PVC SERIE R, 45 GRAUS, DN 75 MM, PARA ESGOTO PREDIAL                                                                                                                                                                                                                                                                                                                                                                                                                                              </t>
  </si>
  <si>
    <t>17,39</t>
  </si>
  <si>
    <t xml:space="preserve">JOELHO, PVC SERIE R, 45 GRAUS, DN 100 MM, PARA ESGOTO PREDIAL                                                                                                                                                                                                                                                                                                                                                                                                                                             </t>
  </si>
  <si>
    <t>20,55</t>
  </si>
  <si>
    <t xml:space="preserve">JOELHO, PVC SERIE R, 45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</si>
  <si>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</si>
  <si>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</si>
  <si>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</si>
  <si>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16,93</t>
  </si>
  <si>
    <t xml:space="preserve">JOELHO, PVC SERIE R, 90 GRAUS, DN 100 MM, PARA ESGOTO PREDIAL                                                                                                                                                                                                                                                                                                                                                                                                                                             </t>
  </si>
  <si>
    <t xml:space="preserve">JOELHO, PVC SERIE R, 90 GRAUS, DN 150 MM, PARA ESGOTO PREDIAL                                                                                                                                                                                                                                                                                                                                                                                                                                             </t>
  </si>
  <si>
    <t>77,52</t>
  </si>
  <si>
    <t xml:space="preserve">LUVA DE CORRER, PVC SERIE R, 75 MM, PARA ESGOTO PREDIAL                                                                                                                                                                                                                                                                                                                                                                                                                                                   </t>
  </si>
  <si>
    <t xml:space="preserve">LUVA DE CORRER, PVC SERIE R, 100 MM, PARA ESGOTO PREDIAL                                                                                                                                                                                                                                                                                                                                                                                                                                                  </t>
  </si>
  <si>
    <t xml:space="preserve">LUVA DE CORRER, PVC SERIE R, 150 MM, PARA ESGOTO PREDIAL                                                                                                                                                                                                                                                                                                                                                                                                                                                  </t>
  </si>
  <si>
    <t>75,27</t>
  </si>
  <si>
    <t xml:space="preserve">LUVA SIMPLES, PVC SERIE R, 40 MM, PARA ESGOTO PREDIAL                                                                                                                                                                                                                                                                                                                                                                                                                                                     </t>
  </si>
  <si>
    <t>4,95</t>
  </si>
  <si>
    <t xml:space="preserve">LUVA SIMPLES, PVC SERIE R, 50 MM, PARA ESGOTO PREDIAL                                                                                                                                                                                                                                                                                                                                                                                                                                                     </t>
  </si>
  <si>
    <t xml:space="preserve">LUVA SIMPLES, PVC SERIE R, 75 MM, PARA ESGOTO PREDIAL                                                                                                                                                                                                                                                                                                                                                                                                                                                     </t>
  </si>
  <si>
    <t>11,89</t>
  </si>
  <si>
    <t xml:space="preserve">LUVA SIMPLES, PVC SERIE R, 100 MM, PARA ESGOTO PREDIAL                                                                                                                                                                                                                                                                                                                                                                                                                                                    </t>
  </si>
  <si>
    <t xml:space="preserve">LUVA SIMPLES, PVC SERIE R, 150 MM, PARA ESGOTO PREDIAL                                                                                                                                                                                                                                                                                                                                                                                                                                                    </t>
  </si>
  <si>
    <t>39,37</t>
  </si>
  <si>
    <t xml:space="preserve">TE, PVC, SERIE R, 75 X 75 MM, PARA ESGOTO PREDIAL                                                                                                                                                                                                                                                                                                                                                                                                                                                         </t>
  </si>
  <si>
    <t xml:space="preserve">TE, PVC, SERIE R, 100 X 75 MM, PARA ESGOTO PREDIAL                                                                                                                                                                                                                                                                                                                                                                                                                                                        </t>
  </si>
  <si>
    <t>52,77</t>
  </si>
  <si>
    <t xml:space="preserve">TE, PVC, SERIE R, 100 X 100 MM, PARA ESGOTO PREDIAL                                                                                                                                                                                                                                                                                                                                                                                                                                                       </t>
  </si>
  <si>
    <t>44,02</t>
  </si>
  <si>
    <t xml:space="preserve">TE, PVC, SERIE R, 150 X 100 MM, PARA ESGOTO PREDIAL                                                                                                                                                                                                                                                                                                                                                                                                                                                       </t>
  </si>
  <si>
    <t>87,09</t>
  </si>
  <si>
    <t xml:space="preserve">TE, PVC, SERIE R, 150 X 150 MM, PARA ESGOTO PREDIAL                                                                                                                                                                                                                                                                                                                                                                                                                                                       </t>
  </si>
  <si>
    <t xml:space="preserve">TE DE INSPECAO, PVC, SERIE R, 75 X 75 MM, PARA ESGOTO PREDIAL                                                                                                                                                                                                                                                                                                                                                                                                                                             </t>
  </si>
  <si>
    <t xml:space="preserve">TE DE INSPECAO, PVC, SERIE R, 100 X 75 MM, PARA ESGOTO PREDIAL                                                                                                                                                                                                                                                                                                                                                                                                                                            </t>
  </si>
  <si>
    <t xml:space="preserve">MANGUEIRA DE PVC FLEXIVEL,TIPO FLAT/ACHATADA, COR LARANJA, D = 1 1/2" (40 MM), PARA CONDUCAO DE AGUA, SERVICOS LEVES E MEDIOS                                                                                                                                                                                                                                                                                                                                                                             </t>
  </si>
  <si>
    <t xml:space="preserve">LOCACAO DE ANDAIME METALICO TIPO FACHADEIRO, PECAS COM APROXIMADAMENTE 1,20 M DE LARGURA E 2,0 M DE ALTURA, INCLUINDO DIAGONAIS EM X, BARRAS DE LIGACAO, SAPATAS E DEMAIS ITENS NECESSARIOS A MONTAGEM (NAO INCLUI INSTALACAO)                                                                                                                                                                                                                                                                            </t>
  </si>
  <si>
    <t xml:space="preserve">PRANCHAO APARELHADO *7,5 X 23* CM, EM MACARANDUBA/MASSARANDUBA, ANGELIM OU EQUIVALENTE DA REGIAO                                                                                                                                                                                                                                                                                                                                                                                                          </t>
  </si>
  <si>
    <t>117,95</t>
  </si>
  <si>
    <t xml:space="preserve">RIPA APARELHADA *1,5 X 5* CM, EM MACARANDUBA/MASSARANDUBA, ANGELIM OU EQUIVALENTE DA REGIAO                                                                                                                                                                                                                                                                                                                                                                                                               </t>
  </si>
  <si>
    <t xml:space="preserve">SARRAFO APARELHADO *2 X 10* CM, EM MACARANDUBA/MASSARANDUBA, ANGELIM OU EQUIVALENTE DA REGIAO                                                                                                                                                                                                                                                                                                                                                                                                             </t>
  </si>
  <si>
    <t xml:space="preserve">PRANCHAO APARELHADO *8 X 30* CM, EM MACARANDUBA/MASSARANDUBA, ANGELIM OU EQUIVALENTE DA REGIAO                                                                                                                                                                                                                                                                                                                                                                                                            </t>
  </si>
  <si>
    <t>159,23</t>
  </si>
  <si>
    <t xml:space="preserve">CAIBRO APARELHADO *7,5 X 7,5* CM, EM MACARANDUBA/MASSARANDUBA, ANGELIM OU EQUIVALENTE DA REGIAO                                                                                                                                                                                                                                                                                                                                                                                                           </t>
  </si>
  <si>
    <t xml:space="preserve">VIGA APARELHADA *6 X 16* CM, EM MACARANDUBA/MASSARANDUBA, ANGELIM OU EQUIVALENTE DA REGIAO                                                                                                                                                                                                                                                                                                                                                                                                                </t>
  </si>
  <si>
    <t xml:space="preserve">CAIBRO APARELHADO *6 X 8* CM, EM MACARANDUBA/MASSARANDUBA, ANGELIM OU EQUIVALENTE DA REGIAO                                                                                                                                                                                                                                                                                                                                                                                                               </t>
  </si>
  <si>
    <t>32,98</t>
  </si>
  <si>
    <t xml:space="preserve">VIGA APARELHADA *6 X 12* CM, EM MACARANDUBA/MASSARANDUBA, ANGELIM OU EQUIVALENTE DA REGIAO                                                                                                                                                                                                                                                                                                                                                                                                                </t>
  </si>
  <si>
    <t xml:space="preserve">RUFO PARA TELHA ESTRUTURAL DE FIBROCIMENTO 1 ABA (SEM AMIANTO)                                                                                                                                                                                                                                                                                                                                                                                                                                            </t>
  </si>
  <si>
    <t xml:space="preserve">ESPARGIDOR DE ASFALTO PRESSURIZADO, REBOCAVEL, TANQUE DE 2500 L, PNEUMATICO, COM MOTOR A GASOLINA 3,4HP                                                                                                                                                                                                                                                                                                                                                                                                   </t>
  </si>
  <si>
    <t xml:space="preserve">RODAPE OU RODABANCADA EM GRANITO, POLIDO, TIPO ANDORINHA/ QUARTZ/ CASTELO/ CORUMBA OU OUTROS EQUIVALENTES DA REGIAO, H= 10 CM, E= *2,0* CM                                                                                                                                                                                                                                                                                                                                                                </t>
  </si>
  <si>
    <t>45,34</t>
  </si>
  <si>
    <t xml:space="preserve">SOLEIRA EM GRANITO, POLIDO, TIPO ANDORINHA/ QUARTZ/ CASTELO/ CORUMBA OU OUTROS EQUIVALENTES DA REGIAO, L= *15* CM, E= *2,0* CM                                                                                                                                                                                                                                                                                                                                                                            </t>
  </si>
  <si>
    <t>64,18</t>
  </si>
  <si>
    <t xml:space="preserve">TANQUE SIMPLES EM MARMORE SINTETICO SUSPENSO, CAPACIDADE *38* L, *60 X 60* CM                                                                                                                                                                                                                                                                                                                                                                                                                             </t>
  </si>
  <si>
    <t xml:space="preserve">CUMEEIRA NORMAL PARA TELHA ONDULADA DE FIBROCIMENTO, E = 6 MM, ABA 300 MM, COMPRIMENTO 1100 MM (SEM AMIANTO)                                                                                                                                                                                                                                                                                                                                                                                              </t>
  </si>
  <si>
    <t xml:space="preserve">PREGO DE ACO POLIDO COM CABECA 15 X 15 (1 1/4 X 13)                                                                                                                                                                                                                                                                                                                                                                                                                                                       </t>
  </si>
  <si>
    <t xml:space="preserve">SOLEIRA/ TABEIRA EM MARMORE, POLIDO, BRANCO COMUM, L= 5 CM, E= *2,0* CM                                                                                                                                                                                                                                                                                                                                                                                                                                   </t>
  </si>
  <si>
    <t>31,57</t>
  </si>
  <si>
    <t xml:space="preserve">SISAL EM FIBRA / ESTOPA SISAL PARA GESSO                                                                                                                                                                                                                                                                                                                                                                                                                                                                  </t>
  </si>
  <si>
    <t xml:space="preserve">CAIXA DE PASSAGEM METALICA, DE SOBREPOR, COM TAMPA APARAFUSADA, DIMENSOES 35 X 35 X *12* CM                                                                                                                                                                                                                                                                                                                                                                                                               </t>
  </si>
  <si>
    <t>67,73</t>
  </si>
  <si>
    <t xml:space="preserve">CAIXA DE PASSAGEM METALICA, DE SOBREPOR, COM TAMPA APARAFUSADA, DIMENSOES 15 X 15 X *10* CM                                                                                                                                                                                                                                                                                                                                                                                                               </t>
  </si>
  <si>
    <t>20,62</t>
  </si>
  <si>
    <t xml:space="preserve">ROLDANA PLASTICA COM PREGO, TAMANHO 30 X 30 MM, PARA INSTALACAO ELETRICA APARENTE                                                                                                                                                                                                                                                                                                                                                                                                                         </t>
  </si>
  <si>
    <t xml:space="preserve">PERFIL DE BORRACHA EPDM MACICO *12 X 15* MM PARA ESQUADRIAS                                                                                                                                                                                                                                                                                                                                                                                                                                               </t>
  </si>
  <si>
    <t xml:space="preserve">MANGUEIRA PARA GAS - GLP, PVC, TRANCADA, DIAMETRO DE 3/8", COMPRIMENTO DE 1M (NORMATIZADA)                                                                                                                                                                                                                                                                                                                                                                                                                </t>
  </si>
  <si>
    <t xml:space="preserve">SIFAO PLASTICO EXTENSIVEL UNIVERSAL, TIPO COPO                                                                                                                                                                                                                                                                                                                                                                                                                                                            </t>
  </si>
  <si>
    <t xml:space="preserve">LAVATORIO / CUBA DE EMBUTIR, OVAL, DE LOUCA BRANCA, SEM LADRAO, DIMENSOES *50 X 35* CM (L X C)                                                                                                                                                                                                                                                                                                                                                                                                            </t>
  </si>
  <si>
    <t>101,62</t>
  </si>
  <si>
    <t xml:space="preserve">LAVATORIO / CUBA DE EMBUTIR, OVAL, DE LOUCA COLORIDA, SEM LADRAO, DIMENSOES *50 X 35* CM (L X C)                                                                                                                                                                                                                                                                                                                                                                                                          </t>
  </si>
  <si>
    <t>112,28</t>
  </si>
  <si>
    <t xml:space="preserve">TANQUE DE LOUCA BRANCA, COM COLUNA, *30* L                                                                                                                                                                                                                                                                                                                                                                                                                                                                </t>
  </si>
  <si>
    <t>563,46</t>
  </si>
  <si>
    <t xml:space="preserve">PORTA DE MADEIRA, FOLHA MEDIA (NBR 15930) DE 600 X 2100 MM, DE 35 MM A 40 MM DE ESPESSURA, NUCLEO SEMI-SOLIDO (SARRAFEADO), CAPA FRISADA EM HDF, ACABAMENTO MELAMINICO EM PADRAO MADEIRA                                                                                                                                                                                                                                                                                                                  </t>
  </si>
  <si>
    <t>206,59</t>
  </si>
  <si>
    <t xml:space="preserve">ANEL BORRACHA, PARA TUBO/CONEXAO PVC PBA, DN 60 MM, PARA REDE AGUA                                                                                                                                                                                                                                                                                                                                                                                                                                        </t>
  </si>
  <si>
    <t>4,29</t>
  </si>
  <si>
    <t xml:space="preserve">REDUCAO PVC PBA, JE, PB, DN 75 X 50 / DE 85 X 60 MM, PARA REDE DE AGUA                                                                                                                                                                                                                                                                                                                                                                                                                                    </t>
  </si>
  <si>
    <t>15,54</t>
  </si>
  <si>
    <t xml:space="preserve">CAIXA DE INCENDIO/ABRIGO PARA MANGUEIRA, DE SOBREPOR/EXTERNA, COM 75 X 45 X 17 CM, EM CHAPA DE ACO, PORTA COM VENTILACAO, VISOR COM A INSCRICAO "INCENDIO", SUPORTE/CESTA INTERNA PARA A MANGUEIRA, PINTURA ELETROSTATICA VERMELHA                                                                                                                                                                                                                                                                        </t>
  </si>
  <si>
    <t>299,84</t>
  </si>
  <si>
    <t xml:space="preserve">CAIXA DE INCENDIO/ABRIGO PARA MANGUEIRA, DE SOBREPOR/EXTERNA, COM 90 X 60 X 17 CM, EM CHAPA DE ACO, PORTA COM VENTILACAO, VISOR COM A INSCRICAO "INCENDIO", SUPORTE/CESTA INTERNA PARA A MANGUEIRA, PINTURA ELETROSTATICA VERMELHA                                                                                                                                                                                                                                                                        </t>
  </si>
  <si>
    <t>366,28</t>
  </si>
  <si>
    <t xml:space="preserve">TAMPAO COM CORRENTE, EM LATAO, ENGATE RAPIDO 1 1/2", PARA INSTALACAO PREDIAL DE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</si>
  <si>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</si>
  <si>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</si>
  <si>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</si>
  <si>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</si>
  <si>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CHAVE DUPLA PARA CONEXOES TIPO STORZ, ENGATE RAPIDO 1 1/2" X 2 1/2", EM LATAO, PARA INSTALACAO PREDIAL COMBATE A INCENDIO                                                                                                                                                                                                                                                                                                                                                                                 </t>
  </si>
  <si>
    <t xml:space="preserve">REDUCAO FIXA TIPO STORZ, ENGATE RAPIDO 2.1/2" X 1.1/2", EM LATAO, PARA INSTALACAO PREDIAL COMBATE A INCENDIO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</si>
  <si>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</si>
  <si>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</si>
  <si>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ANEL DE EXPANSAO EM COBRE, ENGATE RAPIDO 1 1/2", PARA EMPATACAO MANGUEIRA DE COMBATE A INCENDIO PREDIAL                                                                                                                                                                                                                                                                                                                                                                                                   </t>
  </si>
  <si>
    <t xml:space="preserve">ANEL DE EXPANSAO EM COBRE, ENGATE RAPIDO 2 1/2", PARA EMPATACAO MANGUEIRA DE COMBATE A INCENDIO PREDIAL                                                                                                                                                                                                                                                                                                                                                                                                   </t>
  </si>
  <si>
    <t xml:space="preserve">EXTINTOR DE INCENDIO PORTATIL COM CARGA DE PO QUIMICO SECO (PQS) DE 8 KG, CLASSE BC                                                                                                                                                                                                                                                                                                                                                                                                                       </t>
  </si>
  <si>
    <t>205,67</t>
  </si>
  <si>
    <t xml:space="preserve">TUBO ACO CARBONO SEM COSTURA 8", E= *7,04 MM, SCHEDULE 30, *36,75 KG/M                                                                                                                                                                                                                                                                                                                                                                                                                                    </t>
  </si>
  <si>
    <t xml:space="preserve">TUBO ACO CARBONO SEM COSTURA 20", E= *12,70 MM, SCHEDULE 30, *154,97 KG/M                                                                                                                                                                                                                                                                                                                                                                                                                                 </t>
  </si>
  <si>
    <t xml:space="preserve">TUBO ACO CARBONO SEM COSTURA 14", E= *11,13 MM, SCHEDULE 40, *94,55 KG/M                                                                                                                                                                                                                                                                                                                                                                                                                                  </t>
  </si>
  <si>
    <t xml:space="preserve">TUBO ACO CARBONO SEM COSTURA 6", E= *10,97 MM, SCHEDULE 80, *42,56 KG/M                                                                                                                                                                                                                                                                                                                                                                                                                                   </t>
  </si>
  <si>
    <t xml:space="preserve">TUBO ACO CARBONO SEM COSTURA 8", E= *12,70 MM, SCHEDULE 80, *64,64 KG/M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</si>
  <si>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</si>
  <si>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</si>
  <si>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</si>
  <si>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39,62</t>
  </si>
  <si>
    <t xml:space="preserve">TUBO ACO CARBONO COM COSTURA, NBR 5580, CLASSE L, DN = 80 MM, E = 3,35 MM, 7,07 KG/M                                                                                                                                                                                                                                                                                                                                                                                                                      </t>
  </si>
  <si>
    <t>84,08</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</si>
  <si>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</si>
  <si>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</si>
  <si>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</si>
  <si>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35,58</t>
  </si>
  <si>
    <t xml:space="preserve">TUBO ACO GALVANIZADO COM COSTURA, CLASSE LEVE, DN 32 MM (1 1/4"), E = 2,65 MM, *2,71* KG/M (NBR 5580)                                                                                                                                                                                                                                                                                                                                                                                                     </t>
  </si>
  <si>
    <t>51,86</t>
  </si>
  <si>
    <t xml:space="preserve">TUBO ACO GALVANIZADO COM COSTURA, CLASSE LEVE, DN 40 MM (1 1/2"), E = 3,00 MM, *3,48* KG/M (NBR 5580)                                                                                                                                                                                                                                                                                                                                                                                                     </t>
  </si>
  <si>
    <t>57,30</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</si>
  <si>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</si>
  <si>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</si>
  <si>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</si>
  <si>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120,21</t>
  </si>
  <si>
    <t xml:space="preserve">TUBO ACO GALVANIZADO COM COSTURA, CLASSE LEVE, DN 100 MM (4"), E = 3,75 MM, *10,55* KG/M (NBR 5580)                                                                                                                                                                                                                                                                                                                                                                                                       </t>
  </si>
  <si>
    <t>174,22</t>
  </si>
  <si>
    <t xml:space="preserve">TUBO ACO CARBONO COM COSTURA, NBR 5580, CLASSE M, DN = 25 MM, E = 3,35 MM, *2,50* KG//M                                                                                                                                                                                                                                                                                                                                                                                                                   </t>
  </si>
  <si>
    <t xml:space="preserve">TUBO ACO CARBONO COM COSTURA, NBR 5580, CLASSE M, DN = 40 MM, E = 3,35 MM, *3,71* KG//M                                                                                                                                                                                                                                                                                                                                                                                                                   </t>
  </si>
  <si>
    <t>46,20</t>
  </si>
  <si>
    <t xml:space="preserve">TUBO ACO CARBONO COM COSTURA, NBR 5580, CLASSE M, DN = 80 MM, E = 4,05 MM, *8,47* KG/M                                                                                                                                                                                                                                                                                                                                                                                                                    </t>
  </si>
  <si>
    <t>98,99</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</si>
  <si>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</si>
  <si>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</si>
  <si>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</si>
  <si>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</si>
  <si>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2 1/2", COMPRIMENTO = 15 M, TECIDO EM FIO DE POLIESTER E TUBO INTERNO EM BORRACHA SINTETICA, COM UNIOES ENGATE RAPIDO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</si>
  <si>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</si>
  <si>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</si>
  <si>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SPRINKLER TIPO PENDENTE, BULBO VERMELHO RESPOSTA RAPIDA, 68 GRAUS CELSIUS, ACABAMENTO NATURAL, D = 15 MM (1/2")                                                                                                                                                                                                                                                                                                                                                                                           </t>
  </si>
  <si>
    <t xml:space="preserve">SPRINKLER TIPO PENDENTE, BULBO VERMELHO DE RESPOSTA RAPIDA, 68 GRAUS CELSIUS, ACABAMENTO NATURAL,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</si>
  <si>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</si>
  <si>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</si>
  <si>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</si>
  <si>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</si>
  <si>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AMARELO DE RESPOSTA RAPIDA, 79 GRAUS CELSIUS, ACABAMENTO CROMADO, D = 20 MM (3/4")                                                                                                                                                                                                                                                                                                                                                                                         </t>
  </si>
  <si>
    <t xml:space="preserve">RALO FOFO COM REQUADRO, QUADRADO 150 X 150 MM                                                                                                                                                                                                                                                                                                                                                                                                                                                             </t>
  </si>
  <si>
    <t xml:space="preserve">RALO FOFO COM REQUADRO, QUADRADO 250 X 250 MM                                                                                                                                                                                                                                                                                                                                                                                                                                                             </t>
  </si>
  <si>
    <t xml:space="preserve">RALO FOFO COM REQUADRO, QUADRADO 300 X 300 MM                                                                                                                                                                                                                                                                                                                                                                                                                                                             </t>
  </si>
  <si>
    <t xml:space="preserve">RALO FOFO COM REQUADRO, QUADRADO 400 X 400 MM                                                                                                                                                                                                                                                                                                                                                                                                                                                             </t>
  </si>
  <si>
    <t xml:space="preserve">TAMPAO FOFO SIMPLES COM BASE / REQUADRO, CLASSE A15 CARGA MAX. 1,5 T, 400 X 400 MM (COM INSCRICAO EM RELEVO DO TIPO DE REDE)                                                                                                                                                                                                                                                                                                                                                                              </t>
  </si>
  <si>
    <t xml:space="preserve">TAMPAO FOFO ARTICULADO, COM BASE / REQUADRO, CLASSE D400 CARGA MAX 40 T, REDONDO, TAMPA 600 MM (COM INSCRICAO EM RELEVO DO TIPO DE REDE)                                                                                                                                                                                                                                                                                                                                                                  </t>
  </si>
  <si>
    <t xml:space="preserve">VALVULA DE RETENCAO VERTICAL, DE BRONZE (PN-16), 1/2", 200 PSI, EXTREMIDADES COM ROSCA                                                                                                                                                                                                                                                                                                                                                                                                                    </t>
  </si>
  <si>
    <t xml:space="preserve">AQUECEDOR DE AGUA A GAS GLP/GN COM CAPACIDADE DE ARMAZENAMENTO DE 50 A 80 L                                                                                                                                                                                                                                                                                                                                                                                                                               </t>
  </si>
  <si>
    <t>1.826,74</t>
  </si>
  <si>
    <t xml:space="preserve">PORTA TOALHA ROSTO EM METAL CROMADO, TIPO ARGOLA                                                                                                                                                                                                                                                                                                                                                                                                                                                          </t>
  </si>
  <si>
    <t>23,51</t>
  </si>
  <si>
    <t xml:space="preserve">PORTA TOALHA BANHO EM METAL CROMADO, TIPO BARRA                                                                                                                                                                                                                                                                                                                                                                                                                                                           </t>
  </si>
  <si>
    <t xml:space="preserve">LAMBRI EM ALUMINIO, DE APROXIMADAMENTE 0,6 KG/M, COM APROXIMADAMENTE 168,0 MM DE LARGURA, 6,0 MM DE ALTURA E 6,0 M DE EXTENSAO                                                                                                                                                                                                                                                                                                                                                                            </t>
  </si>
  <si>
    <t>57,13</t>
  </si>
  <si>
    <t xml:space="preserve">VIDRO LISO FUME, E = 5 MM - SEM COLOCACAO                                                                                                                                                                                                                                                                                                                                                                                                                                                                 </t>
  </si>
  <si>
    <t>172,71</t>
  </si>
  <si>
    <t xml:space="preserve">PISO EM PORCELANATO RETIFICADO EXTRA, LISO, MONOCOLOR, ACETINADO OU POLIDO, FORMATO MENOR OU IGUAL A 2025 CM2                                                                                                                                                                                                                                                                                                                                                                                             </t>
  </si>
  <si>
    <t>83,92</t>
  </si>
  <si>
    <t xml:space="preserve">VALVULA DE DESCARGA EM METAL CROMADO PARA MICTORIO COM ACIONAMENTO POR PRESSAO E FECHAMENTO AUTOMATICO                                                                                                                                                                                                                                                                                                                                                                                                    </t>
  </si>
  <si>
    <t>287,34</t>
  </si>
  <si>
    <t xml:space="preserve">ADESIVO PARA TUBOS CPVC, *75* G                                                                                                                                                                                                                                                                                                                                                                                                                                                                           </t>
  </si>
  <si>
    <t xml:space="preserve">TE DE REDUCAO DE FERRO GALVANIZADO, COM ROSCA BSP, DE 1 1/4" X 3/4"                                                                                                                                                                                                                                                                                                                                                                                                                                       </t>
  </si>
  <si>
    <t xml:space="preserve">JOELHO CPVC, SOLDAVEL, 90 GRAUS, 15 MM, PARA AGUA QUENTE                                                                                                                                                                                                                                                                                                                                                                                                                                                  </t>
  </si>
  <si>
    <t>3,26</t>
  </si>
  <si>
    <t xml:space="preserve">LUVA CPVC, SOLDAVEL, 15 MM, PARA AGUA QUENTE PREDIAL                                                                                                                                                                                                                                                                                                                                                                                                                                                      </t>
  </si>
  <si>
    <t xml:space="preserve">LUVA DE TRANSICAO, CPVC, 15 MM X 1/2", PARA AGUA QUENTE PREDIAL                                                                                                                                                                                                                                                                                                                                                                                                                                           </t>
  </si>
  <si>
    <t xml:space="preserve">TE CPVC, SOLDAVEL, 90 GRAUS, 15 MM, PARA AGUA QUENTE PREDIAL                                                                                                                                                                                                                                                                                                                                                                                                                                              </t>
  </si>
  <si>
    <t xml:space="preserve">TUBO CPVC, SOLDAVEL, 15 MM, AGUA QUENTE PREDIAL (NBR 15884)                                                                                                                                                                                                                                                                                                                                                                                                                                               </t>
  </si>
  <si>
    <t xml:space="preserve">TUBO CPVC, SOLDAVEL, 22 MM, AGUA QUENTE PREDIAL (NBR 15884)                                                                                                                                                                                                                                                                                                                                                                                                                                               </t>
  </si>
  <si>
    <t xml:space="preserve">TUBO CPVC, SOLDAVEL, 28 MM, AGUA QUENTE PREDIAL (NBR 15884)                                                                                                                                                                                                                                                                                                                                                                                                                                               </t>
  </si>
  <si>
    <t>30,15</t>
  </si>
  <si>
    <t xml:space="preserve">FITA ISOLANTE ADESIVA ANTICHAMA, USO ATE 750 V, EM ROLO DE 19 MM X 5 M                                                                                                                                                                                                                                                                                                                                                                                                                                    </t>
  </si>
  <si>
    <t xml:space="preserve">ELETRODUTO EM ACO GALVANIZADO ELETROLITICO, LEVE, DIAMETRO 3/4", PAREDE DE 0,90 MM                                                                                                                                                                                                                                                                                                                                                                                                                        </t>
  </si>
  <si>
    <t xml:space="preserve">ELETRODUTO FLEXIVEL, EM FITA DE ACO GALVANIZADO, REVESTIDO COM PVC PRETO, DIAMETRO EXTERNO DE 15 MM, DN = 3/8", TIPO SEALTUBO                                                                                                                                                                                                                                                                                                                                                                             </t>
  </si>
  <si>
    <t xml:space="preserve">MOURAO ROLICO DE MADEIRA TRATADA, D = 8 A 11 CM, H = 2,20 M, EM EUCALIPTO OU EQUIVALENTE DA REGIAO (PARA CERCA)                                                                                                                                                                                                                                                                                                                                                                                           </t>
  </si>
  <si>
    <t>7,93</t>
  </si>
  <si>
    <t xml:space="preserve">TELA DE ACO SOLDADA NERVURADA, CA-60, Q-92, (1,48 KG/M2), DIAMETRO DO FIO = 4,2 MM, LARGURA = 2,45 X 60 M DE COMPRIMENTO, ESPACAMENTO DA MALHA = 15 X 15 CM                                                                                                                                                                                                                                                                                                                                               </t>
  </si>
  <si>
    <t xml:space="preserve">ESTRIBO COM PARAFUSO EM CHAPA DE FERRO FUNDIDO DE 2" X 3/16" X 35 CM, SECAO "U", PARA MADEIRAMENTO DE TELHADO                                                                                                                                                                                                                                                                                                                                                                                             </t>
  </si>
  <si>
    <t xml:space="preserve">TUBO ACO CARBONO SEM COSTURA 2 1/2", E = 5,16 MM, SCHEDULE 40 (8,62 KG/M)                                                                                                                                                                                                                                                                                                                                                                                                                                 </t>
  </si>
  <si>
    <t xml:space="preserve">TUBO ACO CARBONO SEM COSTURA 2", E= *3,91* MM, SCHEDULE 40, *5,43* KG/M                                                                                                                                                                                                                                                                                                                                                                                                                                   </t>
  </si>
  <si>
    <t xml:space="preserve">TUBO ACO CARBONO SEM COSTURA 3/4", E= *2,87 MM, SCHEDULE 40, *1,69 KG/M                                                                                                                                                                                                                                                                                                                                                                                                                                   </t>
  </si>
  <si>
    <t xml:space="preserve">TUBO ACO CARBONO SEM COSTURA 4", E= *6,02 MM, SCHEDULE 40, *16,06 KG/M                                                                                                                                                                                                                                                                                                                                                                                                                                    </t>
  </si>
  <si>
    <t xml:space="preserve">CABO DE ALUMINIO NU COM ALMA DE ACO, BITOLA 2 AWG                                                                                                                                                                                                                                                                                                                                                                                                                                                         </t>
  </si>
  <si>
    <t>43,33</t>
  </si>
  <si>
    <t xml:space="preserve">CABO DE ALUMINIO NU SEM ALMA DE ACO, BITOLA 2 AWG                                                                                                                                                                                                                                                                                                                                                                                                                                                         </t>
  </si>
  <si>
    <t>48,26</t>
  </si>
  <si>
    <t xml:space="preserve">CABO DE ALUMINIO NU COM ALMA DE ACO, BITOLA 1/0 AWG                                                                                                                                                                                                                                                                                                                                                                                                                                                       </t>
  </si>
  <si>
    <t xml:space="preserve">CABO DE ALUMINIO NU SEM ALMA DE ACO, BITOLA 1/0 AWG                                                                                                                                                                                                                                                                                                                                                                                                                                                       </t>
  </si>
  <si>
    <t xml:space="preserve">TELHA ONDULADA EM ACO ZINCADO, ALTURA DE 17 MM, ESPESSURA DE 0,50 MM, LARGURA UTIL DE APROXIMADAMENTE 985 MM, SEM PINTURA                                                                                                                                                                                                                                                                                                                                                                                 </t>
  </si>
  <si>
    <t xml:space="preserve">TANQUE DE ASFALTO ESTACIONARIO COM SERPENTINA, CAPACIDADE 20.000 L                                                                                                                                                                                                                                                                                                                                                                                                                                        </t>
  </si>
  <si>
    <t xml:space="preserve">TANQUE DE ASFALTO ESTACIONARIO COM MACARICO, CAPACIDADE 20.000 L                                                                                                                                                                                                                                                                                                                                                                                                                                          </t>
  </si>
  <si>
    <t xml:space="preserve">GRUPO GERADOR ESTACIONARIO, MOTOR DIESEL POTENCIA 170 KVA                                                                                                                                                                                                                                                                                                                                                                                                                                                 </t>
  </si>
  <si>
    <t>178.755,02</t>
  </si>
  <si>
    <t xml:space="preserve">TRATOR DE ESTEIRAS, POTENCIA BRUTA DE 347 HP, PESO OPERACIONAL DE 38,5 T, COM ESCARIFICADOR E LAMINA COM CAPACIDADE DE 4,70M3                                                                                                                                                                                                                                                                                                                                                                             </t>
  </si>
  <si>
    <t xml:space="preserve">BLOCO DE CONCRETO ESTRUTURAL 19 X 19 X 39 CM, FBK 4,5 MPA (NBR 6136)                                                                                                                                                                                                                                                                                                                                                                                                                                      </t>
  </si>
  <si>
    <t xml:space="preserve">BLOCO DE CONCRETO ESTRUTURAL 14 X 19 X 39 CM, FBK 4,5 MPA (NBR 6136)                                                                                                                                                                                                                                                                                                                                                                                                                                      </t>
  </si>
  <si>
    <t xml:space="preserve">BLOCO DE CONCRETO ESTRUTURAL 9 X 19 X 39 CM, FBK 4,5 MPA (NBR 6136)                                                                                                                                                                                                                                                                                                                                                                                                                                       </t>
  </si>
  <si>
    <t>3,03</t>
  </si>
  <si>
    <t xml:space="preserve">CONJUNTO PARA FUTSAL COM PAR DE TRAVES OFICIAIS DE 3,00 X 2,00 M EM TUBO DE ACO GALVANIZADO 3" COM REQUADROS EM TUBO DE 1", PINTURA EM PRIMER COM TINTA ESMALTE SINTETICO E REDES DE POLIETILENO FIO 4 MM                                                                                                                                                                                                                                                                                                 </t>
  </si>
  <si>
    <t>3.691,33</t>
  </si>
  <si>
    <t xml:space="preserve">CONJUNTO PARA QUADRA DE VOLEI COM POSTES EM TUBO DE ACO GALVANIZADO 3", H = *255* CM, PINTURA EM TINTA ESMALTE SINTETICO, REDE DE NYLON COM 2 MM, MALHA 10 X 10 CM E ANTENAS OFICIAIS EM FIBRA DE VIDRO                                                                                                                                                                                                                                                                                                   </t>
  </si>
  <si>
    <t>2.240,96</t>
  </si>
  <si>
    <t xml:space="preserve">PAR DE TABELAS DE BASQUETE EM COMPENSADO NAVAL, OFICIAL, 1800 X 1200 MM, INCLUINDO ARO DE METAL E REDE EM POLIPROPILENO 100% (SEM SUPORTE DE FIXACAO)                                                                                                                                                                                                                                                                                                                                                     </t>
  </si>
  <si>
    <t>2.622,82</t>
  </si>
  <si>
    <t xml:space="preserve">DISTRIBUIDOR DE AGREGADOS AUTOPROPELIDO, CAP 3 M3, A DIESEL, 6 CC, 176 CV                                                                                                                                                                                                                                                                                                                                                                                                                                 </t>
  </si>
  <si>
    <t xml:space="preserve">ARQUITETO JUNIOR (HORISTA)                                                                                                                                                                                                                                                                                                                                                                                                                                                                                </t>
  </si>
  <si>
    <t>96,05</t>
  </si>
  <si>
    <t xml:space="preserve">ARQUITETO PLENO (HORISTA)                                                                                                                                                                                                                                                                                                                                                                                                                                                                                 </t>
  </si>
  <si>
    <t xml:space="preserve">ARQUITETO SENIOR (HORISTA)                                                                                                                                                                                                                                                                                                                                                                                                                                                                                </t>
  </si>
  <si>
    <t>104,54</t>
  </si>
  <si>
    <t xml:space="preserve">ACO CA-25, 32,0 MM, VERGALHAO                                                                                                                                                                                                                                                                                                                                                                                                                                                                             </t>
  </si>
  <si>
    <t xml:space="preserve">VIGIA DIURNO (HORISTA)                                                                                                                                                                                                                                                                                                                                                                                                                                                                                    </t>
  </si>
  <si>
    <t>15,03</t>
  </si>
  <si>
    <t xml:space="preserve">CONCERTINA SIMPLES EM ACO GALVANIZADO DE ALTA RESISTENCIA, COM ESPIRAL DE 300 MM, D = 2,76 MM                                                                                                                                                                                                                                                                                                                                                                                                             </t>
  </si>
  <si>
    <t xml:space="preserve">CONCERTINA CLIPADA (DUPLA) EM ACO GALVANIZADO DE ALTA RESISTENCIA, COM ESPIRAL DE 300 MM, D = 2,76 MM                                                                                                                                                                                                                                                                                                                                                                                                     </t>
  </si>
  <si>
    <t xml:space="preserve">HASTE RETA DE ACO GALVANIZADO, H = *30* CM, BASE RETANGULAR, PARA FIXACAO DE CONCERTINA SIMPLES DE 30 CM (NAO INCLUI OS FIXADORES)                                                                                                                                                                                                                                                                                                                                                                        </t>
  </si>
  <si>
    <t>27,44</t>
  </si>
  <si>
    <t xml:space="preserve">ARGAMASSA COLANTE AC II                                                                                                                                                                                                                                                                                                                                                                                                                                                                                   </t>
  </si>
  <si>
    <t xml:space="preserve">ARGAMASSA PISO SOBRE PISO                                                                                                                                                                                                                                                                                                                                                                                                                                                                                 </t>
  </si>
  <si>
    <t xml:space="preserve">REJUNTE CIMENTICIO, QUALQUER COR                                                                                                                                                                                                                                                                                                                                                                                                                                                                          </t>
  </si>
  <si>
    <t xml:space="preserve">CURVA 90 GRAUS DE BARRA CHATA EM ALUMINIO 3/4" X 1/4" X 300 MM                                                                                                                                                                                                                                                                                                                                                                                                                                            </t>
  </si>
  <si>
    <t xml:space="preserve">PERFIL DE ALUMINIO ANODIZADO                                                                                                                                                                                                                                                                                                                                                                                                                                                                              </t>
  </si>
  <si>
    <t>58,29</t>
  </si>
  <si>
    <t xml:space="preserve">METACAULIM DE ALTA REATIVIDADE/CAULIM CALCINADO                                                                                                                                                                                                                                                                                                                                                                                                                                                           </t>
  </si>
  <si>
    <t xml:space="preserve">JANELA DE CORRER, EM ALUMINIO PERFIL 25, 120 X 150 CM (A X L), 4 FLS, BANDEIRA COM BASCULA, ACABAMENTO BRANCO OU BRILHANTE, BATENTE/REQUADRO DE 6 A 14 CM, COM VIDRO 4 MM, SEM GUARNICAO/ALIZAR                                                                                                                                                                                                                                                                                                           </t>
  </si>
  <si>
    <t>633,27</t>
  </si>
  <si>
    <t xml:space="preserve">JANELA DE CORRER, EM ALUMINIO PERFIL 25, 100 X 150 CM (A X L), 2 FLS MOVEIS, SEM BANDEIRA, ACABAMENTO BRANCO OU BRILHANTE, BATENTE DE 6 A 7 CM, COM VIDRO 4 MM, SEM GUARNICAO                                                                                                                                                                                                                                                                                                                             </t>
  </si>
  <si>
    <t>481,77</t>
  </si>
  <si>
    <t xml:space="preserve">JANELA DE CORRER, EM ALUMINIO PEFIL 25, 100 X 200 CM (A X L), 4 FLS, SEM BANDEIRA, ACABAMENTO BRANCO OU BRILHANTE, BATENTE DE 6 A 7 CM, COM VIDRO 4 MM, SEM GUARNICAO/ALIZAR                                                                                                                                                                                                                                                                                                                              </t>
  </si>
  <si>
    <t>671,28</t>
  </si>
  <si>
    <t xml:space="preserve">JANELA BASCULANTE, EM ALUMINIO PERFIL 20, 80 X 60 CM (A X L), 4 FLS (1 FIXA E 3 MOVEIS), ACABAMENTO BRANCO OU BRILHANTE, BATENTE DE 3 A 4 CM, COM VIDRO 4 MM, SEM GUARNICAO                                                                                                                                                                                                                                                                                                                               </t>
  </si>
  <si>
    <t>193,00</t>
  </si>
  <si>
    <t xml:space="preserve">JANELA MAXIM AR, EM ALUMINIO PERFIL 25, 60 X 80 CM (A X L), ACABAMENTO BRANCO OU BRILHANTE, BATENTE DE 4 A 5 CM, COM VIDRO 4 MM, SEM GUARNICAO/ALIZAR                                                                                                                                                                                                                                                                                                                                                     </t>
  </si>
  <si>
    <t>275,27</t>
  </si>
  <si>
    <t xml:space="preserve">GABIAO MANTA (COLCHAO) MALHA HEXAGONAL 6 X 8 CM (ZN/AL REVESTIDO COM POLIMERO), FIO 2 MM, DIMENSOES 4,0 X 2,0 X 0,3 M (C X L X A)                                                                                                                                                                                                                                                                                                                                                                         </t>
  </si>
  <si>
    <t>1.480,78</t>
  </si>
  <si>
    <t xml:space="preserve">VIDRO PLANO ARAMADO E = 6 MM - SEM COLOCACAO                                                                                                                                                                                                                                                                                                                                                                                                                                                              </t>
  </si>
  <si>
    <t>300,00</t>
  </si>
  <si>
    <t xml:space="preserve">VIDRO LISO INCOLOR 8MM  -  SEM COLOCACAO                                                                                                                                                                                                                                                                                                                                                                                                                                                                  </t>
  </si>
  <si>
    <t>248,00</t>
  </si>
  <si>
    <t xml:space="preserve">VIDRO LISO INCOLOR 10 MM - SEM COLOCACAO                                                                                                                                                                                                                                                                                                                                                                                                                                                                  </t>
  </si>
  <si>
    <t xml:space="preserve">VIDRO CRISTAL COLORIDO, 8 MM, PINTADO NA COR BRANCA                                                                                                                                                                                                                                                                                                                                                                                                                                                       </t>
  </si>
  <si>
    <t>323,00</t>
  </si>
  <si>
    <t xml:space="preserve">VIDRO CRISTAL COLORIDO, 6 MM, PINTADO NA COR BRANCA                                                                                                                                                                                                                                                                                                                                                                                                                                                       </t>
  </si>
  <si>
    <t>198,98</t>
  </si>
  <si>
    <t xml:space="preserve">VIDRO CRISTAL COLORIDO, 4 MM, PINTADO NA COR BRANCA                                                                                                                                                                                                                                                                                                                                                                                                                                                       </t>
  </si>
  <si>
    <t xml:space="preserve">VIDRO CRISTAL COLORIDO, 10 MM, PINTADO NA COR BRANCA                                                                                                                                                                                                                                                                                                                                                                                                                                                      </t>
  </si>
  <si>
    <t>447,99</t>
  </si>
  <si>
    <t xml:space="preserve">VIDRO COMUM LAMINADO LISO INCOLOR DUPLO, ESPESSURA TOTAL 8 MM (CADA CAMADA DE 4 MM) - COLOCADO                                                                                                                                                                                                                                                                                                                                                                                                            </t>
  </si>
  <si>
    <t>574,50</t>
  </si>
  <si>
    <t xml:space="preserve">TIJOLO CERAMICO REFRATARIO DE *2,5 X 11,4 X 22,9* CM (L X A X C)                                                                                                                                                                                                                                                                                                                                                                                                                                          </t>
  </si>
  <si>
    <t xml:space="preserve">TIJOLO CERAMICO LAMINADO DE *5,5 X 11 X 23* CM (L X A X C)                                                                                                                                                                                                                                                                                                                                                                                                                                                </t>
  </si>
  <si>
    <t xml:space="preserve">TELHA DE FIBROCIMENTO ONDULADA E = 8 MM, DE 3,66 X 1,10 M (SEM AMIANTO)                                                                                                                                                                                                                                                                                                                                                                                                                                   </t>
  </si>
  <si>
    <t xml:space="preserve">TELHA DE FIBROCIMENTO ONDULADA E = 4 MM, DE 2,13 X 0,50 M (SEM AMIANTO)                                                                                                                                                                                                                                                                                                                                                                                                                                   </t>
  </si>
  <si>
    <t xml:space="preserve">TELHA ESTRUTURAL DE FIBROCIMENTO 1 ABA, DE 0,52 X 2,00 M (SEM AMIANTO)                                                                                                                                                                                                                                                                                                                                                                                                                                    </t>
  </si>
  <si>
    <t xml:space="preserve">TELHA ESTRUTURAL DE FIBROCIMENTO 2 ABAS, DE 1,00 X 8,20 M (SEM AMIANTO)                                                                                                                                                                                                                                                                                                                                                                                                                                   </t>
  </si>
  <si>
    <t xml:space="preserve">ACO CA-50, 6,3 MM, DOBRADO E CORTADO                                                                                                                                                                                                                                                                                                                                                                                                                                                                      </t>
  </si>
  <si>
    <t xml:space="preserve">TELHA DE FIBROCIMENTO E = 6 MM, DE 3,00 X 1,06 M (SEM AMIANTO)                                                                                                                                                                                                                                                                                                                                                                                                                                            </t>
  </si>
  <si>
    <t xml:space="preserve">TELHA DE FIBROCIMENTO E = 6 MM, DE 4,10 X 1,06 M (SEM AMIANTO)                                                                                                                                                                                                                                                                                                                                                                                                                                            </t>
  </si>
  <si>
    <t xml:space="preserve">AJUDANTE DE PINTOR (HORISTA)                                                                                                                                                                                                                                                                                                                                                                                                                                                                              </t>
  </si>
  <si>
    <t xml:space="preserve">TELHA DE FIBROCIMENTO E = 6 MM, DE 4,60 X 1,06 M (SEM AMIANTO)                                                                                                                                                                                                                                                                                                                                                                                                                                            </t>
  </si>
  <si>
    <t xml:space="preserve">AQUECEDOR SOLAR COM RESERVATORIO TERMICO DE 1000 L E *5* PLACAS COLETORAS DE *2,0* M2 (NAO INCLUI ACESSORIOS) (SEM INSTALACAO)                                                                                                                                                                                                                                                                                                                                                                            </t>
  </si>
  <si>
    <t>10.022,14</t>
  </si>
  <si>
    <t xml:space="preserve">AQUECEDOR SOLAR DE INSTALACAO EXTERNA, KIT COMPACTO, CONJUNTO COM RESERVATORIO TERMICO DE 200 L, PLACA COLETORA DE *2,0* M2 E INCLUSO ACESSORIOS (RESIDENCIAS ATE 120,00 M2 E DE 4 A 5 BANHOS POR DIA) (SEM INSTALACAO)                                                                                                                                                                                                                                                                                   </t>
  </si>
  <si>
    <t>3.083,50</t>
  </si>
  <si>
    <t xml:space="preserve">TELHA DE FIBROCIMENTO E = 8 MM, DE 3,00 X 1,06 M (SEM AMIANTO)                                                                                                                                                                                                                                                                                                                                                                                                                                            </t>
  </si>
  <si>
    <t xml:space="preserve">AQUECEDOR SOLAR COM RESERVATORIO TERMICO DE 400 L E *2* PLACAS COLETORAS DE *2,0* M2 (NAO INCLUI ACESSORIOS) (SEM INSTALACAO)                                                                                                                                                                                                                                                                                                                                                                             </t>
  </si>
  <si>
    <t>5.226,97</t>
  </si>
  <si>
    <t xml:space="preserve">AQUECEDOR SOLAR COM RESERVATORIO TERMICO DE 600 L E *3* PLACAS COLETORAS DE *2,0* M2 (NAO INCLUI ACESSORIOS) (SEM INSTALACAO)                                                                                                                                                                                                                                                                                                                                                                             </t>
  </si>
  <si>
    <t>6.937,20</t>
  </si>
  <si>
    <t xml:space="preserve">CONCRETO USINADO BOMBEAVEL, CLASSE DE RESISTENCIA C40, BRITA 0 E 1, SLUMP = 100 +/- 20 MM, COM BOMBEAMENTO (DISPONIBILIZACAO DE BOMBA), SEM O LANCAMENTO (NBR 8953)                                                                                                                                                                                                                                                                                                                                       </t>
  </si>
  <si>
    <t>644,84</t>
  </si>
  <si>
    <t xml:space="preserve">TELHA DE FIBROCIMENTO E = 8 MM, DE 4,10 X 1,06 M (SEM AMIANTO)                                                                                                                                                                                                                                                                                                                                                                                                                                            </t>
  </si>
  <si>
    <t xml:space="preserve">CONCRETO USINADO BOMBEAVEL, CLASSE DE RESISTENCIA C45, BRITA 0 E 1, SLUMP = 100 +/- 20 MM, COM BOMBEAMENTO (DISPONIBILIZACAO DE BOMBA), SEM O LANCAMENTO (NBR 8953)                                                                                                                                                                                                                                                                                                                                       </t>
  </si>
  <si>
    <t>673,78</t>
  </si>
  <si>
    <t xml:space="preserve">AQUECEDOR SOLAR COM RESERVATORIO TERMICO DE 800 L E *4* PLACAS COLETORAS DE *2,0* M2 (NAO INCLUI ACESSORIOS) (SEM INSTALACAO)                                                                                                                                                                                                                                                                                                                                                                             </t>
  </si>
  <si>
    <t>6.478,96</t>
  </si>
  <si>
    <t xml:space="preserve">CONCRETO USINADO BOMBEAVEL, CLASSE DE RESISTENCIA C50, BRITA 0 E 1, SLUMP = 100 +/- 20 MM, COM BOMBEAMENTO (DISPONIBILIZACAO DE BOMBA), SEM O LANCAMENTO (NBR 8953)                                                                                                                                                                                                                                                                                                                                       </t>
  </si>
  <si>
    <t>719,89</t>
  </si>
  <si>
    <t xml:space="preserve">CONCRETO USINADO BOMBEAVEL, CLASSE DE RESISTENCIA C60, COM BRITA 0 E 1, SLUMP = 100 +/- 20 MM, COM BOMBEAMENTO (DISPONIBILIZACAO DE BOMBA), SEM O LANCAMENTO (NBR 8953)                                                                                                                                                                                                                                                                                                                                   </t>
  </si>
  <si>
    <t>769,84</t>
  </si>
  <si>
    <t xml:space="preserve">TELHA DE FIBROCIMENTO E = 8 MM, DE 4,60 X 1,06 M (SEM AMIANTO)                                                                                                                                                                                                                                                                                                                                                                                                                                            </t>
  </si>
  <si>
    <t xml:space="preserve">CONCRETO AUTOADENSAVEL (CAA) CLASSE DE RESISTENCIA C30, ESPALHAMENTO SF2, COM BOMBEAMENTO (DISPONIBILIZACAO DE BOMBA), SEM O LANCAMENTO (NBR 15823)                                                                                                                                                                                                                                                                                                                                                       </t>
  </si>
  <si>
    <t xml:space="preserve">CONCRETO USINADO BOMBEAVEL, CLASSE DE RESISTENCIA C20, COM BRITA 0 E 1, SLUMP = 100 +/- 20 MM, EXCLUI SERVICO DE BOMBEAMENTO (NBR 8953)                                                                                                                                                                                                                                                                                                                                                                   </t>
  </si>
  <si>
    <t>530,00</t>
  </si>
  <si>
    <t xml:space="preserve">CONCRETO USINADO BOMBEAVEL, CLASSE DE RESISTENCIA C25, COM BRITA 0 E 1, SLUMP = 100 +/- 20 MM, EXCLUI SERVICO DE BOMBEAMENTO (NBR 8953)                                                                                                                                                                                                                                                                                                                                                                   </t>
  </si>
  <si>
    <t>544,93</t>
  </si>
  <si>
    <t xml:space="preserve">CONCRETO USINADO BOMBEAVEL, CLASSE DE RESISTENCIA C30, COM BRITA 0 E 1, SLUMP = 100 +/- 20 MM, EXCLUI SERVICO DE BOMBEAMENTO (NBR 8953)                                                                                                                                                                                                                                                                                                                                                                   </t>
  </si>
  <si>
    <t>563,10</t>
  </si>
  <si>
    <t xml:space="preserve">CONCRETO USINADO BOMBEAVEL, CLASSE DE RESISTENCIA C35, COM BRITA 0 E 1, SLUMP = 100 +/- 20 MM, EXCLUI SERVICO DE BOMBEAMENTO (NBR 8953)                                                                                                                                                                                                                                                                                                                                                                   </t>
  </si>
  <si>
    <t>581,26</t>
  </si>
  <si>
    <t xml:space="preserve">CONCRETO USINADO BOMBEAVEL, CLASSE DE RESISTENCIA C40, COM BRITA 0 E 1, SLUMP = 100 +/- 20 MM, EXCLUI SERVICO DE BOMBEAMENTO (NBR 8953)                                                                                                                                                                                                                                                                                                                                                                   </t>
  </si>
  <si>
    <t>606,36</t>
  </si>
  <si>
    <t xml:space="preserve">CONE DE SINALIZACAO EM PVC FLEXIVEL, H = 70 / 76 CM (NBR 15071)                                                                                                                                                                                                                                                                                                                                                                                                                                           </t>
  </si>
  <si>
    <t>134,93</t>
  </si>
  <si>
    <t xml:space="preserve">CHAPA DE MDF BRANCO LISO 1 FACE, E = 15 MM, DE *2,75 X 1,85* M                                                                                                                                                                                                                                                                                                                                                                                                                                            </t>
  </si>
  <si>
    <t xml:space="preserve">CRUZETA DE CONCRETO LEVE, COMP. 2000 MM SECAO, 90 X 90 MM                                                                                                                                                                                                                                                                                                                                                                                                                                                 </t>
  </si>
  <si>
    <t xml:space="preserve">DISJUNTOR TERMOMAGNETICO TRIPOLAR 3 X 400 A / ICC - 25 KA                                                                                                                                                                                                                                                                                                                                                                                                                                                 </t>
  </si>
  <si>
    <t>2.332,30</t>
  </si>
  <si>
    <t xml:space="preserve">MASSA PREMIUM PARA TEXTURA RUSTICA DE BASE ACRILICA, COR BRANCA, USO INTERNO E EXTERNO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</si>
  <si>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</si>
  <si>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</si>
  <si>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ARGILA EXPANDIDA, GRANULOMETRIA 2215                                                                                                                                                                                                                                                                                                                                                                                                                                                                      </t>
  </si>
  <si>
    <t>747,19</t>
  </si>
  <si>
    <t xml:space="preserve">TELA DE ACO SOLDADA GALVANIZADA/ZINCADA PARA ALVENARIA, FIO D = *1,20 A 1,70* MM, MALHA 15 X 15 MM, (C X L) *50 X 6* CM                                                                                                                                                                                                                                                                                                                                                                                   </t>
  </si>
  <si>
    <t xml:space="preserve">AUXILIAR DE AZULEJISTA (HORISTA)                                                                                                                                                                                                                                                                                                                                                                                                                                                                          </t>
  </si>
  <si>
    <t xml:space="preserve">BLOCO DE VEDACAO DE CONCRETO APARENTE 19 X 19 X 39 CM (CLASSE C - NBR 6136)                                                                                                                                                                                                                                                                                                                                                                                                                               </t>
  </si>
  <si>
    <t xml:space="preserve">BLOCO DE CONCRETO ESTRUTURAL 14 X 19 X 29 CM, FBK 10 MPA (NBR 6136)                                                                                                                                                                                                                                                                                                                                                                                                                                       </t>
  </si>
  <si>
    <t xml:space="preserve">TELA DE ACO SOLDADA GALVANIZADA/ZINCADA PARA ALVENARIA, FIO D = *1,20 A 1,70* MM, MALHA 15 X 15 MM, (C X L) *50 X 7,5* CM                                                                                                                                                                                                                                                                                                                                                                                 </t>
  </si>
  <si>
    <t xml:space="preserve">TELA DE ACO SOLDADA GALVANIZADA/ZINCADA PARA ALVENARIA, FIO D = *1,20 A 1,70* MM, MALHA 15 X 15 MM, (C X L) *50 X 10,5* CM                                                                                                                                                                                                                                                                                                                                                                                </t>
  </si>
  <si>
    <t xml:space="preserve">BLOCO DE CONCRETO ESTRUTURAL 14 X 19 X 29 CM, FBK 14 MPA (NBR 6136)                                                                                                                                                                                                                                                                                                                                                                                                                                       </t>
  </si>
  <si>
    <t xml:space="preserve">BLOCO DE CONCRETO ESTRUTURAL 14 X 19 X 29 CM, FBK 16 MPA (NBR 6136)                                                                                                                                                                                                                                                                                                                                                                                                                                       </t>
  </si>
  <si>
    <t xml:space="preserve">BLOCO DE CONCRETO ESTRUTURAL 14 X 19 X 29 CM, FBK 6 MPA (NBR 6136)                                                                                                                                                                                                                                                                                                                                                                                                                                        </t>
  </si>
  <si>
    <t xml:space="preserve">BLOCO DE CONCRETO ESTRUTURAL 14 X 19 X 29 CM, FBK 8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</si>
  <si>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</si>
  <si>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</si>
  <si>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</si>
  <si>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6 MPA (NBR 6136)                                                                                                                                                                                                                                                                                                                                                                                                                                        </t>
  </si>
  <si>
    <t xml:space="preserve">BLOCO DE CONCRETO ESTRUTURAL 14 X 19 X 39 CM, FBK 8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</si>
  <si>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</si>
  <si>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</si>
  <si>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</si>
  <si>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7,65</t>
  </si>
  <si>
    <t xml:space="preserve">BLOCO DE CONCRETO ESTRUTURAL 19 X 19 X 39 CM, FBK 16 MPA (NBR 6136)                                                                                                                                                                                                                                                                                                                                                                                                                                       </t>
  </si>
  <si>
    <t xml:space="preserve">BLOCO DE CONCRETO ESTRUTURAL 19 X 19 X 39 CM, FBK 8 MPA (NBR 6136)                                                                                                                                                                                                                                                                                                                                                                                                                                        </t>
  </si>
  <si>
    <t xml:space="preserve">BLOCO DE GESSO COMPACTO / MACICO, BRANCO, E = 10 CM, DIMENSOES *67 X 50* CM                                                                                                                                                                                                                                                                                                                                                                                                                               </t>
  </si>
  <si>
    <t xml:space="preserve">BLOCO DE GESSO VAZADO, BRANCO, E = *7* CM, DIMENSOES *67 X 50* CM                                                                                                                                                                                                                                                                                                                                                                                                                                         </t>
  </si>
  <si>
    <t xml:space="preserve">BLOCO ESTRUTURAL CERAMICO DE 14 X 19 X 29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</si>
  <si>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</si>
  <si>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</si>
  <si>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</si>
  <si>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BLOCO DE VEDACAO CONCRETO 14 X 19 X 29 CM (CLASSE C - NBR 6136)                                                                                                                                                                                                                                                                                                                                                                                                                                           </t>
  </si>
  <si>
    <t xml:space="preserve">BLOCO DE VEDACAO CONCRETO APARENTE 9 X 19 X 39 CM (CLASSE C - NBR 6136)                                                                                                                                                                                                                                                                                                                                                                                                                                   </t>
  </si>
  <si>
    <t xml:space="preserve">BLOCO DE VEDACAO DE CONCRETO CELULAR AUTOCLAVADO 15 X 30 X 60 CM (E X A X C)                                                                                                                                                                                                                                                                                                                                                                                                                              </t>
  </si>
  <si>
    <t xml:space="preserve">CABO FLEXIVEL PVC 750 V, 2 CONDUTORES DE 1,5 MM2                                                                                                                                                                                                                                                                                                                                                                                                                                                          </t>
  </si>
  <si>
    <t xml:space="preserve">DISJUNTOR TIPO NEMA, BIPOLAR 60 ATE 100A, TENSAO MAXIMA 415 V                                                                                                                                                                                                                                                                                                                                                                                                                                             </t>
  </si>
  <si>
    <t>150,66</t>
  </si>
  <si>
    <t xml:space="preserve">CABO FLEXIVEL PVC 750 V, 2 CONDUTORES DE 4,0 MM2                                                                                                                                                                                                                                                                                                                                                                                                                                                          </t>
  </si>
  <si>
    <t xml:space="preserve">CABO FLEXIVEL PVC 750 V, 2 CONDUTORES DE 6,0 MM2                                                                                                                                                                                                                                                                                                                                                                                                                                                          </t>
  </si>
  <si>
    <t xml:space="preserve">GABIAO TIPO CAIXA PARA SOLO REFORCADO, MALHA HEXAGONAL DE DUPLA TORCAO 8 X 10 CM (ZN/AL REVESTIDO COM POLIMERO), FIO 2,7 MM, DIMENSOES 2,0 X 1,0 X 0,5 M, COM CAUDA DE 3,0 M                                                                                                                                                                                                                                                                                                                              </t>
  </si>
  <si>
    <t>822,82</t>
  </si>
  <si>
    <t xml:space="preserve">DISJUNTOR TERMOMAGNETICO PARA TRILHO DIN (IEC), BIPOLAR, 6 - 32 A                                                                                                                                                                                                                                                                                                                                                                                                                                         </t>
  </si>
  <si>
    <t>80,77</t>
  </si>
  <si>
    <t xml:space="preserve">CABO FLEXIVEL PVC 750 V, 3 CONDUTORES DE 1,5 MM2                                                                                                                                                                                                                                                                                                                                                                                                                                                          </t>
  </si>
  <si>
    <t xml:space="preserve">CABO FLEXIVEL PVC 750 V, 3 CONDUTORES DE 4,0 MM2                                                                                                                                                                                                                                                                                                                                                                                                                                                          </t>
  </si>
  <si>
    <t xml:space="preserve">CABO FLEXIVEL PVC 750 V, 3 CONDUTORES DE 6,0 MM2                                                                                                                                                                                                                                                                                                                                                                                                                                                          </t>
  </si>
  <si>
    <t xml:space="preserve">DISJUNTOR TERMOMAGNETICO PARA TRILHO DIN (IEC), BIPOLAR, 40 - 50 A                                                                                                                                                                                                                                                                                                                                                                                                                                        </t>
  </si>
  <si>
    <t>79,53</t>
  </si>
  <si>
    <t xml:space="preserve">CABO FLEXIVEL PVC 750 V, 4 CONDUTORES DE 1,5 MM2                                                                                                                                                                                                                                                                                                                                                                                                                                                          </t>
  </si>
  <si>
    <t xml:space="preserve">CABO FLEXIVEL PVC 750 V, 4 CONDUTORES DE 4,0 MM2                                                                                                                                                                                                                                                                                                                                                                                                                                                          </t>
  </si>
  <si>
    <t xml:space="preserve">DISJUNTOR TERMOMAGNETICO PARA TRILHO DIN (IEC), BIPOLAR, 63 A                                                                                                                                                                                                                                                                                                                                                                                                                                             </t>
  </si>
  <si>
    <t>113,92</t>
  </si>
  <si>
    <t xml:space="preserve">CABO FLEXIVEL PVC 750 V, 4 CONDUTORES DE 6,0 MM2                                                                                                                                                                                                                                                                                                                                                                                                                                                          </t>
  </si>
  <si>
    <t xml:space="preserve">TELA EM MALHA HEXAGONAL DE DUPLA TORCAO 8 X 10 CM (ZN/AL REVESTIDO COM POLIMERO), FIO 2,7 MM, COM GEOMANTA OU BIOMANTA, DIMENSOES 4,0 X 2,0 X 0,6 M, COM INCLINACAO DE 70 GRAUS, PARA SOLO REFORCADO                                                                                                                                                                                                                                                                                                      </t>
  </si>
  <si>
    <t>1.062,47</t>
  </si>
  <si>
    <t xml:space="preserve">GABIAO TIPO CAIXA PARA SOLO REFORCADO, MALHA HEXAGONAL DE DUPLA TORCAO 8 X 10 CM (ZN/AL REVESTIDO COM POLIMERO), FIO 2,7 MM, DIMENSOES 2,0 X 1,0 X 1,0 M, COM CAUDA DE 4,0 M                                                                                                                                                                                                                                                                                                                              </t>
  </si>
  <si>
    <t>1.166,32</t>
  </si>
  <si>
    <t xml:space="preserve">GABIAO TIPO CAIXA PARA SOLO REFORCADO, MALHA HEXAGONAL DE DUPLA TORCAO 8 X 10 CM (ZN/AL REVESTIDO COM POLIMERO), FIO 2,7 MM, DIMENSOES 2,0 X 1,0 X 1,0 M, COM CAUDA DE 3,0 M                                                                                                                                                                                                                                                                                                                              </t>
  </si>
  <si>
    <t>1.058,11</t>
  </si>
  <si>
    <t xml:space="preserve">CAIXA D'AGUA / RESERVATORIO EM POLIETILENO, 1000 LITROS, COM TAMPA                                                                                                                                                                                                                                                                                                                                                                                                                                        </t>
  </si>
  <si>
    <t>458,69</t>
  </si>
  <si>
    <t xml:space="preserve">CAIXA D'AGUA / RESERVATORIO EM POLIETILENO, 500 LITROS, COM TAMPA                                                                                                                                                                                                                                                                                                                                                                                                                                         </t>
  </si>
  <si>
    <t xml:space="preserve">CAIXA D'AGUA / RESERVATORIO EM POLIETILENO, 750 LITROS, COM TAMPA                                                                                                                                                                                                                                                                                                                                                                                                                                         </t>
  </si>
  <si>
    <t>429,07</t>
  </si>
  <si>
    <t xml:space="preserve">CAIXA D'AGUA / RESERVATORIO EM POLIETILENO, 1500 LITROS, COM TAMPA                                                                                                                                                                                                                                                                                                                                                                                                                                        </t>
  </si>
  <si>
    <t>1.058,74</t>
  </si>
  <si>
    <t xml:space="preserve">CAIXA D'AGUA / RESERVATORIO EM POLIETILENO, 2000 LITROS, COM TAMPA                                                                                                                                                                                                                                                                                                                                                                                                                                        </t>
  </si>
  <si>
    <t>1.200,97</t>
  </si>
  <si>
    <t xml:space="preserve">CAIXA DE ATERRAMENTO EM CONCRETO PRE-MOLDADO, DIAMETRO DE 0,30 M E ALTURA DE 0,35 M, SEM FUNDO E COM TAMPA                                                                                                                                                                                                                                                                                                                                                                                                </t>
  </si>
  <si>
    <t>116,58</t>
  </si>
  <si>
    <t xml:space="preserve">CAIXA DE INSPECAO PARA ATERRAMENTO E PARA RAIOS, EM POLIPROPILENO, DIAMETRO = 300 MM X ALTURA = 400 MM                                                                                                                                                                                                                                                                                                                                                                                                    </t>
  </si>
  <si>
    <t>38,50</t>
  </si>
  <si>
    <t xml:space="preserve">CANALETA ESTRUTURAL CERAMICA DE 14 X 19 X 29 CM (L X A X C) E 6,0 MPA                                                                                                                                                                                                                                                                                                                                                                                                                                     </t>
  </si>
  <si>
    <t>2,47</t>
  </si>
  <si>
    <t xml:space="preserve">DISJUNTOR TERMOMAGNETICO PARA TRILHO DIN (IEC), MONOPOLAR, 6 - 32 A                                                                                                                                                                                                                                                                                                                                                                                                                                       </t>
  </si>
  <si>
    <t xml:space="preserve">CANALETA ESTRUTURAL CERAMICA DE 14 X 19 X 39 CM (L X A X C) E 6,0 MPA                                                                                                                                                                                                                                                                                                                                                                                                                                     </t>
  </si>
  <si>
    <t>3,28</t>
  </si>
  <si>
    <t xml:space="preserve">CHAPA DE MDF BRANCO LISO 1 FACE, E = 12 MM, DE *2,75 X 1,85* M                                                                                                                                                                                                                                                                                                                                                                                                                                            </t>
  </si>
  <si>
    <t>35,42</t>
  </si>
  <si>
    <t xml:space="preserve">CHAPA DE MDF BRANCO LISO 1 FACE, E = 18 MM, DE *2,75 X 1,85* M                                                                                                                                                                                                                                                                                                                                                                                                                                            </t>
  </si>
  <si>
    <t xml:space="preserve">CHAPA DE MDF BRANCO LISO 1 FACE, E = 25 MM, DE *2,75 X 1,85* M                                                                                                                                                                                                                                                                                                                                                                                                                                            </t>
  </si>
  <si>
    <t xml:space="preserve">CHAPA DE MDF BRANCO LISO 2 FACES, E = 15 MM, DE *2,75 X 1,85* M                                                                                                                                                                                                                                                                                                                                                                                                                                           </t>
  </si>
  <si>
    <t xml:space="preserve">CHAPA DE MDF BRANCO LISO 2 FACES, E = 18 MM, DE *2,75 X 1,85* M                                                                                                                                                                                                                                                                                                                                                                                                                                           </t>
  </si>
  <si>
    <t>50,44</t>
  </si>
  <si>
    <t xml:space="preserve">CHAPA DE MDF BRANCO LISO 2 FACES, E = 25 MM, DE *2,75 X 1,85* M                                                                                                                                                                                                                                                                                                                                                                                                                                           </t>
  </si>
  <si>
    <t>76,18</t>
  </si>
  <si>
    <t xml:space="preserve">CHAPA DE MDF BRANCO LISO 1 FACE, E = 6 MM, DE *2,75 X 1,85* M                                                                                                                                                                                                                                                                                                                                                                                                                                             </t>
  </si>
  <si>
    <t xml:space="preserve">CHAPA DE MDF BRANCO LISO 1 FACE, E = 9 MM, DE *2,75 X 1,85* M                                                                                                                                                                                                                                                                                                                                                                                                                                             </t>
  </si>
  <si>
    <t xml:space="preserve">CHAPA DE MDF BRANCO LISO 2 FACES, E = 6 MM, DE *2,75 X 1,85* M                                                                                                                                                                                                                                                                                                                                                                                                                                            </t>
  </si>
  <si>
    <t xml:space="preserve">CHAPA DE MDF BRANCO LISO 2 FACES, E = 9 MM, DE *2,75 X 1,85* M                                                                                                                                                                                                                                                                                                                                                                                                                                            </t>
  </si>
  <si>
    <t>34,16</t>
  </si>
  <si>
    <t xml:space="preserve">CHAPA DE MDF CRU, E = 12 MM, DE *2,75 X 1,85* M                                                                                                                                                                                                                                                                                                                                                                                                                                                           </t>
  </si>
  <si>
    <t xml:space="preserve">CHAPA DE MDF CRU, E = 15 MM, DE *2,75 X 1,85* M                                                                                                                                                                                                                                                                                                                                                                                                                                                           </t>
  </si>
  <si>
    <t xml:space="preserve">CHAPA DE MDF CRU, E = 18 MM, DE *2,75 X 1,85* M                                                                                                                                                                                                                                                                                                                                                                                                                                                           </t>
  </si>
  <si>
    <t xml:space="preserve">CHAPA DE MDF CRU, E = 20 MM, DE *2,75 X 1,85* M                                                                                                                                                                                                                                                                                                                                                                                                                                                           </t>
  </si>
  <si>
    <t>48,78</t>
  </si>
  <si>
    <t xml:space="preserve">CHAPA DE MDF CRU, E = 25 MM, DE *2,75 X 1,85* M                                                                                                                                                                                                                                                                                                                                                                                                                                                           </t>
  </si>
  <si>
    <t>59,47</t>
  </si>
  <si>
    <t xml:space="preserve">CHAPA DE MDF CRU, E = 6 MM, DE *2,75 X 1,85* M                                                                                                                                                                                                                                                                                                                                                                                                                                                            </t>
  </si>
  <si>
    <t xml:space="preserve">CHAPA DE MDF CRU, E = 9 MM, DE *2,75 X 1,85* M                                                                                                                                                                                                                                                                                                                                                                                                                                                            </t>
  </si>
  <si>
    <t xml:space="preserve">RODAPE PRE-MOLDADO DE GRANILITE, MARMORITE OU GRANITINA L = 10 CM                                                                                                                                                                                                                                                                                                                                                                                                                                         </t>
  </si>
  <si>
    <t xml:space="preserve">REVESTIMENTO PARA ESCADA EM GRANILITE, MARMORITE OU GRANITINA ESP = 8 MM (INCLUSO EXECUCAO)                                                                                                                                                                                                                                                                                                                                                                                                               </t>
  </si>
  <si>
    <t xml:space="preserve">REVESTIMENTO DE PAREDE EM GRANILITE, MARMORITE OU GRANITINA COLORIDO - ESP = 5 MM (INCLUSO EXECUCAO)                                                                                                                                                                                                                                                                                                                                                                                                      </t>
  </si>
  <si>
    <t xml:space="preserve">REVESTIMENTO DE PAREDE EM GRANILITE, MARMORITE OU GRANITINA - ESP = 5 MM (INCLUSO EXECUCAO)                                                                                                                                                                                                                                                                                                                                                                                                               </t>
  </si>
  <si>
    <t>212,86</t>
  </si>
  <si>
    <t xml:space="preserve">DISJUNTOR TERMOMAGNETICO PARA TRILHO DIN (IEC), MONOPOLAR, 40 - 50 A, ICC - 5KA / 250 VCA                                                                                                                                                                                                                                                                                                                                                                                                                 </t>
  </si>
  <si>
    <t xml:space="preserve">DISJUNTOR TERMOMAGNETICO PARA TRILHO DIN (IEC), MONOPOLAR, 63 A                                                                                                                                                                                                                                                                                                                                                                                                                                           </t>
  </si>
  <si>
    <t xml:space="preserve">DISJUNTOR TIPO NEMA, MONOPOLAR DE 60 ATE 70A, TENSAO MAXIMA DE 240 V                                                                                                                                                                                                                                                                                                                                                                                                                                      </t>
  </si>
  <si>
    <t xml:space="preserve">DISJUNTOR TERMOMAGNETICO TRIPOLAR 3 X 250 A/ICC - 25 KA                                                                                                                                                                                                                                                                                                                                                                                                                                                   </t>
  </si>
  <si>
    <t>1.258,78</t>
  </si>
  <si>
    <t xml:space="preserve">DISJUNTOR TERMOMAGNETICO TRIPOLAR 3 X 350 A/ICC - 25 KA                                                                                                                                                                                                                                                                                                                                                                                                                                                   </t>
  </si>
  <si>
    <t>2.332,54</t>
  </si>
  <si>
    <t xml:space="preserve">DISJUNTOR TERMOMAGNETICO PARA TRILHO DIN (IEC), TRIPOLAR, 10 - 50 A                                                                                                                                                                                                                                                                                                                                                                                                                                       </t>
  </si>
  <si>
    <t xml:space="preserve">PORTA VIDRO TEMPERADO INCOLOR, 2 FOLHAS DE CORRER, E = 10 MM (SEM FERRAGENS E SEM COLOCACAO)                                                                                                                                                                                                                                                                                                                                                                                                              </t>
  </si>
  <si>
    <t>203,81</t>
  </si>
  <si>
    <t xml:space="preserve">DISJUNTOR TERMOMAGNETICO PARA TRILHO DIN (IEC), TRIPOLAR, 63 A                                                                                                                                                                                                                                                                                                                                                                                                                                            </t>
  </si>
  <si>
    <t>118,19</t>
  </si>
  <si>
    <t xml:space="preserve">PLACA DE SINALIZACAO EM CHAPA DE ALUMINIO COM PINTURA REFLETIVA, E = 2 MM                                                                                                                                                                                                                                                                                                                                                                                                                                 </t>
  </si>
  <si>
    <t xml:space="preserve">PLACA DE SINALIZACAO EM CHAPA DE ACO NUM 16 COM PINTURA REFLETIVA                                                                                                                                                                                                                                                                                                                                                                                                                                         </t>
  </si>
  <si>
    <t xml:space="preserve">DISJUNTOR TERMOMAGNETICO AJUSTAVEL, TRIPOLAR DE 100 ATE 250A, CAPACIDADE DE INTERRUPCAO DE 35KA                                                                                                                                                                                                                                                                                                                                                                                                           </t>
  </si>
  <si>
    <t>1.834,72</t>
  </si>
  <si>
    <t xml:space="preserve">DISJUNTOR TERMOMAGNETICO AJUSTAVEL, TRIPOLAR DE 300 ATE 400A, CAPACIDADE DE INTERRUPCAO DE 35KA                                                                                                                                                                                                                                                                                                                                                                                                           </t>
  </si>
  <si>
    <t>2.840,73</t>
  </si>
  <si>
    <t xml:space="preserve">DISJUNTOR TERMOMAGNETICO AJUSTAVEL, TRIPOLAR DE 450 ATE 600A, CAPACIDADE DE INTERRUPCAO DE 35KA                                                                                                                                                                                                                                                                                                                                                                                                           </t>
  </si>
  <si>
    <t>6.636,82</t>
  </si>
  <si>
    <t xml:space="preserve">CHAPA DE MDF BRANCO LISO 2 FACES, E = 12 MM, DE *2,75 X 1,85* M                                                                                                                                                                                                                                                                                                                                                                                                                                           </t>
  </si>
  <si>
    <t>37,23</t>
  </si>
  <si>
    <t xml:space="preserve">COMPENSADO NAVAL - CHAPA/PAINEL EM MADEIRA COMPENSADA PRENSADA, DE 2200 X 1600 MM, E = 18 MM                                                                                                                                                                                                                                                                                                                                                                                                              </t>
  </si>
  <si>
    <t xml:space="preserve">PELICULA REFLETIVA, GT 7 ANOS PARA SINALIZACAO VERTICAL                                                                                                                                                                                                                                                                                                                                                                                                                                                   </t>
  </si>
  <si>
    <t xml:space="preserve">COMPENSADO NAVAL - CHAPA/PAINEL EM MADEIRA COMPENSADA PRENSADA, DE 2200 X 1600 MM, E = 25 MM                                                                                                                                                                                                                                                                                                                                                                                                              </t>
  </si>
  <si>
    <t xml:space="preserve">COMPENSADO NAVAL - CHAPA/PAINEL EM MADEIRA COMPENSADA PRENSADA, DE 2200 X 1600 MM, E = 4 MM                                                                                                                                                                                                                                                                                                                                                                                                               </t>
  </si>
  <si>
    <t>32,87</t>
  </si>
  <si>
    <t xml:space="preserve">PEITORIL EM MARMORE, POLIDO, BRANCO COMUM, L= *15* CM, E= *2,0* CM, COM PINGADEIRA                                                                                                                                                                                                                                                                                                                                                                                                                        </t>
  </si>
  <si>
    <t>76,62</t>
  </si>
  <si>
    <t xml:space="preserve">CIMENTO PORTLAND POZOLANICO CP IV-32                                                                                                                                                                                                                                                                                                                                                                                                                                                                      </t>
  </si>
  <si>
    <t xml:space="preserve">MONTADOR DE ELETROELETRONICOS (HORISTA)                                                                                                                                                                                                                                                                                                                                                                                                                                                                   </t>
  </si>
  <si>
    <t xml:space="preserve">MEIO BLOCO DE VEDACAO DE CONCRETO APARENTE 9 X 19 X 19 CM (CLASSE C - NBR 6136)                                                                                                                                                                                                                                                                                                                                                                                                                           </t>
  </si>
  <si>
    <t xml:space="preserve">MEIO BLOCO DE VEDACAO DE CONCRETO 9 X 19 X 19 CM (CLASSE C - NBR 6136)                                                                                                                                                                                                                                                                                                                                                                                                                                    </t>
  </si>
  <si>
    <t xml:space="preserve">MEIO BLOCO DE VEDACAO DE CONCRETO APARENTE 19 X 19 X 19 CM (CLASSE C - NBR 6136)                                                                                                                                                                                                                                                                                                                                                                                                                          </t>
  </si>
  <si>
    <t xml:space="preserve">CONCRETO BETUMINOSO USINADO A QUENTE (CBUQ) PARA PAVIMENTACAO ASFALTICA, PADRAO DNIT, FAIXA C, COM CAP 30/45 - AQUISICAO POSTO USINA                                                                                                                                                                                                                                                                                                                                                                      </t>
  </si>
  <si>
    <t>659,08</t>
  </si>
  <si>
    <t xml:space="preserve">MEIO BLOCO DE VEDACAO DE CONCRETO 19 X 19 X 19 CM (CLASSE C - NBR 6136)                                                                                                                                                                                                                                                                                                                                                                                                                                   </t>
  </si>
  <si>
    <t xml:space="preserve">MEIO BLOCO DE VEDACAO DE CONCRETO APARENTE 14 X 19 X 19 CM (CLASSE C - NBR 6136)                                                                                                                                                                                                                                                                                                                                                                                                                          </t>
  </si>
  <si>
    <t xml:space="preserve">MEIO BLOCO DE VEDACAO DE CONCRETO 14 X 19 X 19 CM (CLASSE C - NBR 6136)                                                                                                                                                                                                                                                                                                                                                                                                                                   </t>
  </si>
  <si>
    <t xml:space="preserve">ELEMENTO VAZADO CERAMICO DIAGONAL (TIPO FLOR/QUADRADO/XIS) DE *7 X 18 X 25* CM (L X A X C)                                                                                                                                                                                                                                                                                                                                                                                                                </t>
  </si>
  <si>
    <t xml:space="preserve">MEIO BLOCO ESTRUTURAL CERAMICO DE 14 X 19 X 19 CM (L X A X C) E 6,0 MPA                                                                                                                                                                                                                                                                                                                                                                                                                                   </t>
  </si>
  <si>
    <t xml:space="preserve">MEIO BLOCO ESTRUTURAL CERAMICO DE 14 X 19 X 14 CM (L X A X C) E 6,0 MPA                                                                                                                                                                                                                                                                                                                                                                                                                                   </t>
  </si>
  <si>
    <t xml:space="preserve">MECANICO DE REFRIGERACAO (HORISTA)                                                                                                                                                                                                                                                                                                                                                                                                                                                                        </t>
  </si>
  <si>
    <t xml:space="preserve">JANELA MAXIMO-AR, ACO GALVANIZADO PINT. ANTICORROSIVA, COM BATENTE/REQUADRO DE 6 A 14 CM, SEM VIDRO, COM GRADE, 1 FL, 60 X 80 CM (A X L)                                                                                                                                                                                                                                                                                                                                                                  </t>
  </si>
  <si>
    <t>402,85</t>
  </si>
  <si>
    <t xml:space="preserve">GABIAO TIPO CAIXA, MALHA HEXAGONAL 8 X 10 CM (ZN/AL REVESTIDO COM POLIMERO), FIO DE 2,4 MM, DIMENSOES 2,0 X 1,0 X 1,0 M (C X L X A)                                                                                                                                                                                                                                                                                                                                                                       </t>
  </si>
  <si>
    <t>399,94</t>
  </si>
  <si>
    <t xml:space="preserve">GABIAO MANTA (COLCHAO) MALHA HEXAGONAL 6 X 8 CM (ZN/AL REVESTIDO COM POLIMERO), DIMENSOES 4,0 X 2,0 X 0,17 M (C X L X A) FIO 2 MM                                                                                                                                                                                                                                                                                                                                                                         </t>
  </si>
  <si>
    <t>1.247,71</t>
  </si>
  <si>
    <t xml:space="preserve">GEOGRELHA TECIDA COM FILAMENTOS DE POLIESTER + PVC, RESISTENCIA LONGITUDINAL: 90 KN/M, RESISTENCIA TRANSVERSAL: 30 KN/M, ALONGAMENTO = 12 POR CENTO                                                                                                                                                                                                                                                                                                                                                       </t>
  </si>
  <si>
    <t xml:space="preserve">CONCRETO AUTOADENSAVEL (CAA) CLASSE DE RESISTENCIA C25, ESPALHAMENTO SF2, COM BOMBEAMENTO (DISPONIBILIZACAO DE BOMBA), SEM O LANCAMENTO (NBR 15823)                                                                                                                                                                                                                                                                                                                                                       </t>
  </si>
  <si>
    <t xml:space="preserve">VIGA NAO APARELHADA *6 X 20* CM, EM MACARANDUBA/MASSARANDUBA, ANGELIM OU EQUIVALENTE DA REGIAO - BRUTA                                                                                                                                                                                                                                                                                                                                                                                                    </t>
  </si>
  <si>
    <t xml:space="preserve">PRANCHA NAO APARELHADA *6 X 30* CM, EM MACARANDUBA/MASSARANDUBA, ANGELIM OU EQUIVALENTE DA REGIAO - BRUTA                                                                                                                                                                                                                                                                                                                                                                                                 </t>
  </si>
  <si>
    <t>76,66</t>
  </si>
  <si>
    <t xml:space="preserve">PILAR QUADRADO NAO APARELHADO *10 X 10* CM, EM MACARANDUBA/MASSARANDUBA, ANGELIM OU EQUIVALENTE DA REGIAO - BRUTA                                                                                                                                                                                                                                                                                                                                                                                         </t>
  </si>
  <si>
    <t>73,46</t>
  </si>
  <si>
    <t xml:space="preserve">PILAR QUADRADO NAO APARELHADO *15 X 15* CM, EM MACARANDUBA/MASSARANDUBA, ANGELIM OU EQUIVALENTE DA REGIAO - BRUTA                                                                                                                                                                                                                                                                                                                                                                                         </t>
  </si>
  <si>
    <t>155,91</t>
  </si>
  <si>
    <t xml:space="preserve">PILAR QUADRADO NAO APARELHADO *20 X 20* CM, EM MACARANDUBA/MASSARANDUBA, ANGELIM OU EQUIVALENTE DA REGIAO - BRUTA                                                                                                                                                                                                                                                                                                                                                                                         </t>
  </si>
  <si>
    <t>271,29</t>
  </si>
  <si>
    <t xml:space="preserve">CAIXA DE GORDURA EM PVC, DIAMETRO MINIMO 300 MM, DIAMETRO DE SAIDA 100 MM, CAPACIDADE APROXIMADA 18 LITROS, COM TAMPA E CESTO                                                                                                                                                                                                                                                                                                                                                                             </t>
  </si>
  <si>
    <t>334,31</t>
  </si>
  <si>
    <t xml:space="preserve">TINTA LATEX ACRILICA STANDARD, COR BRANCA                                                                                                                                                                                                                                                                                                                                                                                                                                                                 </t>
  </si>
  <si>
    <t xml:space="preserve">TINTA LATEX ACRILICA ECONOMICA, COR BRANCA                                                                                                                                                                                                                                                                                                                                                                                                                                                                </t>
  </si>
  <si>
    <t xml:space="preserve">BARRA DE APOIO RETA, EM ALUMINIO, COMPRIMENTO 80 CM, DIAMETRO MINIMO 3 CM                                                                                                                                                                                                                                                                                                                                                                                                                                 </t>
  </si>
  <si>
    <t xml:space="preserve">BARRA DE APOIO RETA, EM ACO INOX POLIDO, COMPRIMENTO 80CM, DIAMETRO MINIMO 3 CM                                                                                                                                                                                                                                                                                                                                                                                                                           </t>
  </si>
  <si>
    <t xml:space="preserve">TUBO PVC PBA JEI, CLASSE 12, DN 50 MM, PARA REDE DE AGUA (NBR 5647)                                                                                                                                                                                                                                                                                                                                                                                                                                       </t>
  </si>
  <si>
    <t xml:space="preserve">MASCARA DE SEGURANCA PARA SOLDA COM ESCUDO DE CELERON E CARNEIRA DE PLASTICO COM REGULAGEM                                                                                                                                                                                                                                                                                                                                                                                                                </t>
  </si>
  <si>
    <t xml:space="preserve">PROTETOR AUDITIVO TIPO PLUG DE INSERCAO COM CORDAO, ATENUACAO SUPERIOR A 15 DB                                                                                                                                                                                                                                                                                                                                                                                                                            </t>
  </si>
  <si>
    <t xml:space="preserve">PROTETOR AUDITIVO TIPO CONCHA COM ABAFADOR DE RUIDOS, ATENUACAO ACIMA DE 22 DB                                                                                                                                                                                                                                                                                                                                                                                                                            </t>
  </si>
  <si>
    <t xml:space="preserve">RESPIRADOR DESCARTAVEL SEM VALVULA DE EXALACAO, PFF 1                                                                                                                                                                                                                                                                                                                                                                                                                                                     </t>
  </si>
  <si>
    <t xml:space="preserve">BOTA DE PVC PRETA, CANO MEDIO, SEM FORRO                                                                                                                                                                                                                                                                                                                                                                                                                                                                  </t>
  </si>
  <si>
    <t>38,88</t>
  </si>
  <si>
    <t xml:space="preserve">PROTETOR SOLAR FPS 30, EMBALAGEM 2 LITROS                                                                                                                                                                                                                                                                                                                                                                                                                                                                 </t>
  </si>
  <si>
    <t xml:space="preserve">LUVA DE BORRACHA ISOLANTE PARA ALTA TENSAO, RESISTENTE A OZONIO, TENSAO DE ENSAIO 2,5 KV (PAR)                                                                                                                                                                                                                                                                                                                                                                                                            </t>
  </si>
  <si>
    <t>349,33</t>
  </si>
  <si>
    <t xml:space="preserve">CINTURAO DE SEGURANCA TIPO PARAQUEDISTA, FIVELA EM ACO, AJUSTE NO SUSPENSARIO, CINTURA E PERNAS                                                                                                                                                                                                                                                                                                                                                                                                           </t>
  </si>
  <si>
    <t xml:space="preserve">TRAVA-QUEDAS EM ACO PARA CORDA DE 12 MM, EXTENSOR DE 25 X 300 MM, COM MOSQUETAO TIPO GANCHO TRAVA DUPLA                                                                                                                                                                                                                                                                                                                                                                                                   </t>
  </si>
  <si>
    <t xml:space="preserve">AVENTAL DE SEGURANCA DE RASPA DE COURO 1,00 X 0,60 M                                                                                                                                                                                                                                                                                                                                                                                                                                                      </t>
  </si>
  <si>
    <t xml:space="preserve">MANGOTE DE SEGURANCA EM RASPA DE COURO                                                                                                                                                                                                                                                                                                                                                                                                                                                                    </t>
  </si>
  <si>
    <t xml:space="preserve">OCULOS DE SEGURANCA CONTRA IMPACTOS COM LENTE INCOLOR, ARMACAO NYLON, COM PROTECAO UVA E UVB                                                                                                                                                                                                                                                                                                                                                                                                              </t>
  </si>
  <si>
    <t xml:space="preserve">TALABARTE DE SEGURANCA, 2 MOSQUETOES TRAVA DUPLA *53* MM DE ABERTURA, COM ABSORVEDOR DE ENERGIA                                                                                                                                                                                                                                                                                                                                                                                                           </t>
  </si>
  <si>
    <t>180,56</t>
  </si>
  <si>
    <t xml:space="preserve">BLOQUETE/PISO INTERTRAVADO DE CONCRETO - MODELO ONDA/16 FACES/RETANGULAR/TIJOLINHO/PAVER/HOLANDES/PARALELEPIPEDO, *20 X 10* CM, E = 8 CM, RESISTENCIA DE 35 MPA, COLORIDO                                                                                                                                                                                                                                                                                                                                 </t>
  </si>
  <si>
    <t>72,86</t>
  </si>
  <si>
    <t xml:space="preserve">BLOQUETE/PISO INTERTRAVADO DE CONCRETO - MODELO ONDA/16 FACES/RETANGULAR/TIJOLINHO/PAVER/HOLANDES/PARALELEPIPEDO, *20 X 10* CM, E = 6 CM, RESISTENCIA DE 35 MPA, COR NATURAL                                                                                                                                                                                                                                                                                                                              </t>
  </si>
  <si>
    <t>52,41</t>
  </si>
  <si>
    <t xml:space="preserve">BLOQUETE/PISO INTERTRAVADO DE CONCRETO - MODELO ONDA/16 FACES/RETANGULAR/TIJOLINHO/PAVER/HOLANDES/PARALELEPIPEDO, *20 X 10* CM, E = 6 CM, RESISTENCIA DE 35 MPA, COLORIDO                                                                                                                                                                                                                                                                                                                                 </t>
  </si>
  <si>
    <t>60,71</t>
  </si>
  <si>
    <t xml:space="preserve">BLOQUETE/PISO INTERTRAVADO DE CONCRETO - MODELO ONDA/16 FACES/RETANGULAR/TIJOLINHO/PAVER/HOLANDES/PARALELEPIPEDO, *20 X 10* CM, E = 8 CM, RESISTENCIA DE 35 MPA, COR NATURAL                                                                                                                                                                                                                                                                                                                              </t>
  </si>
  <si>
    <t>66,21</t>
  </si>
  <si>
    <t xml:space="preserve">PISO TATIL / PODOTATIL, LADRILHO HIDRAULICO/CONCRETO, *40 X 40* CM, E= 2,5* CM, PADRAO TATIL ALERTA OU DIRECIONAL, COR NATURAL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</si>
  <si>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</si>
  <si>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</si>
  <si>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90 CM, DIAMETRO MINIMO 3 CM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</si>
  <si>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</si>
  <si>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</si>
  <si>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</si>
  <si>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BANCO ARTICULADO PARA BANHO, EM ACO INOX POLIDO, 70* CM X 45* CM                                                                                                                                                                                                                                                                                                                                                                                                                                          </t>
  </si>
  <si>
    <t xml:space="preserve">BARRA DE APOIO RETA, EM ALUMINIO, COMPRIMENTO 60CM, DIAMETRO MINIMO 3 CM                                                                                                                                                                                                                                                                                                                                                                                                                                  </t>
  </si>
  <si>
    <t>155,60</t>
  </si>
  <si>
    <t xml:space="preserve">BARRA DE APOIO RETA, EM ALUMINIO, COMPRIMENTO 70CM, DIAMETRO MINIMO 3 CM                                                                                                                                                                                                                                                                                                                                                                                                                                  </t>
  </si>
  <si>
    <t>178,42</t>
  </si>
  <si>
    <t xml:space="preserve">BARRA DE APOIO RETA, EM ALUMINIO, COMPRIMENTO 90 CM, DIAMETRO MINIMO 3 CM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</si>
  <si>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</si>
  <si>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</si>
  <si>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</si>
  <si>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ACABAMENTO SIMPLES/CONVENCIONAL PARA FORRO PVC, TIPO "U" OU "C", COR BRANCA, COMPRIMENTO 6 M                                                                                                                                                                                                                                                                                                                                                                                                              </t>
  </si>
  <si>
    <t xml:space="preserve">RODAFORRO EM PVC, PARA FORRO DE PVC, COMPRIMENTO 6 M                                                                                                                                                                                                                                                                                                                                                                                                                                                      </t>
  </si>
  <si>
    <t xml:space="preserve">TUBO PPR PN 20, DN 20 MM, PARA AGUA QUENTE PREDIAL                                                                                                                                                                                                                                                                                                                                                                                                                                                        </t>
  </si>
  <si>
    <t xml:space="preserve">TUBO PPR PN 20, DN 25 MM, PARA AGUA QUENTE PREDIAL                                                                                                                                                                                                                                                                                                                                                                                                                                                        </t>
  </si>
  <si>
    <t xml:space="preserve">TE NORMAL, PPR, F/F/F, SOLDAVEL, 90 GRAUS, DN 25 X 25 X 25 MM, PARA AGUA QUENTE PREDIAL                                                                                                                                                                                                                                                                                                                                                                                                                   </t>
  </si>
  <si>
    <t xml:space="preserve">UNIAO DUPLA PPR, DN 20 MM, PARA AGUA QUENTE PREDIAL                                                                                                                                                                                                                                                                                                                                                                                                                                                       </t>
  </si>
  <si>
    <t xml:space="preserve">UNIAO DUPLA PPR DN 25 MM, PARA AGUA QUENTE PREDIAL                                                                                                                                                                                                                                                                                                                                                                                                                                                        </t>
  </si>
  <si>
    <t xml:space="preserve">LUVA SIMPLES PPR, F/F, SOLDAVEL, DN 20 MM, PARA AGUA QUENTE PREDIAL                                                                                                                                                                                                                                                                                                                                                                                                                                       </t>
  </si>
  <si>
    <t xml:space="preserve">LUVA SIMPLES PPR, F/F, SOLDAVEL, DN 25 MM, PARA AGUA QUENTE PREDIAL                                                                                                                                                                                                                                                                                                                                                                                                                                       </t>
  </si>
  <si>
    <t xml:space="preserve">BUCHA DE REDUCAO, PPR, DN 25 X 20 MM, PARA AGUA QUENTE PREDIAL                                                                                                                                                                                                                                                                                                                                                                                                                                            </t>
  </si>
  <si>
    <t xml:space="preserve">CAP PPR DN 20 MM, PARA AGUA QUENTE PREDIAL                                                                                                                                                                                                                                                                                                                                                                                                                                                                </t>
  </si>
  <si>
    <t xml:space="preserve">CAP PPR DN 25 MM, PARA AGUA QUENTE PREDIAL                                                                                                                                                                                                                                                                                                                                                                                                                                                                </t>
  </si>
  <si>
    <t xml:space="preserve">JOELHO PPR 45 GRAUS, SOLDAVEL, F/F, DN 20 MM, PARA AGUA QUENTE PREDIAL                                                                                                                                                                                                                                                                                                                                                                                                                                    </t>
  </si>
  <si>
    <t xml:space="preserve">JOELHO PPR 45 GRAUS, SOLDAVEL, F/F, DN 25 MM, PARA AGUA QUENTE PREDIAL                                                                                                                                                                                                                                                                                                                                                                                                                                    </t>
  </si>
  <si>
    <t xml:space="preserve">CURVA PPR 90 GRAUS, F/F, DN 20 MM, PARA AGUA QUENTE PREDIAL                                                                                                                                                                                                                                                                                                                                                                                                                                               </t>
  </si>
  <si>
    <t xml:space="preserve">CURVA PPR 90 GRAUS, F/F, DN 25 MM, PARA AGUA QUENTE PREDIAL                                                                                                                                                                                                                                                                                                                                                                                                                                               </t>
  </si>
  <si>
    <t xml:space="preserve">UNIAO COM FLANGE PPR, COM PARAFUSOS, DN 40 MM, PARA AGUA QUENTE PREDIAL                                                                                                                                                                                                                                                                                                                                                                                                                                   </t>
  </si>
  <si>
    <t xml:space="preserve">JOELHO PPR, 90 GRAUS, SOLDAVEL, F/F, DN 20 MM, PARA AGUA QUENTE PREDIAL                                                                                                                                                                                                                                                                                                                                                                                                                                   </t>
  </si>
  <si>
    <t xml:space="preserve">JOELHO PPR, 90 GRAUS, SOLDAVEL, F/F, DN 25 MM, PARA AGUA QUENTE PREDIAL                                                                                                                                                                                                                                                                                                                                                                                                                                   </t>
  </si>
  <si>
    <t xml:space="preserve">TE NORMAL, PPR, F/F/F, SOLDAVEL, 90 GRAUS, DN 20 X 20 X 20 MM, PARA AGUA QUENTE PREDIAL                                                                                                                                                                                                                                                                                                                                                                                                                   </t>
  </si>
  <si>
    <t xml:space="preserve">TUBO COLETOR DE ESGOTO PVC, JEI, DN 100 MM (NBR  7362)                                                                                                                                                                                                                                                                                                                                                                                                                                                    </t>
  </si>
  <si>
    <t>40,37</t>
  </si>
  <si>
    <t xml:space="preserve">TUBO PVC PBA JEI, CLASSE 12, DN 75 MM, PARA REDE DE AGUA (NBR 5647)                                                                                                                                                                                                                                                                                                                                                                                                                                       </t>
  </si>
  <si>
    <t xml:space="preserve">TUBO PVC PBA JEI, CLASSE 12, DN 100 MM, PARA REDE DE AGUA (NBR 5647)                                                                                                                                                                                                                                                                                                                                                                                                                                      </t>
  </si>
  <si>
    <t xml:space="preserve">TUBO PVC PBA JEI, CLASSE 15, DN 50 MM, PARA REDE DE AGUA (NBR 5647)                                                                                                                                                                                                                                                                                                                                                                                                                                       </t>
  </si>
  <si>
    <t xml:space="preserve">TUBO PVC PBA JEI, CLASSE 15, DN 75 MM, PARA REDE DE AGUA (NBR 5647)                                                                                                                                                                                                                                                                                                                                                                                                                                       </t>
  </si>
  <si>
    <t>32,69</t>
  </si>
  <si>
    <t xml:space="preserve">TUBO PVC PBA JEI, CLASSE 15, DN 100 MM, PARA REDE DE AGUA (NBR 5647)                                                                                                                                                                                                                                                                                                                                                                                                                                      </t>
  </si>
  <si>
    <t>54,62</t>
  </si>
  <si>
    <t xml:space="preserve">TUBO PVC PBA JEI, CLASSE 20, DN 50 MM, PARA REDE DE AGUA (NBR 5647)                                                                                                                                                                                                                                                                                                                                                                                                                                       </t>
  </si>
  <si>
    <t xml:space="preserve">TUBO PVC PBA JEI, CLASSE 20, DN 75 MM, PARA REDE DE AGUA (NBR 5647)                                                                                                                                                                                                                                                                                                                                                                                                                                       </t>
  </si>
  <si>
    <t>41,25</t>
  </si>
  <si>
    <t xml:space="preserve">TUBO PVC PBA JEI, CLASSE 20, DN 100 MM, PARA REDE DE AGUA (NBR 5647)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</si>
  <si>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</si>
  <si>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</si>
  <si>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</si>
  <si>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ESCAVADEIRA HIDRAULICA SOBRE ESTEIRAS, CACAMBA 0,4 A 1,70 M3, PESO OPERACIONAL 23,2 T, POTENCIA BRUTA 183 HP                                                                                                                                                                                                                                                                                                                                                                                              </t>
  </si>
  <si>
    <t xml:space="preserve">ESCAVADEIRA HIDRAULICA SOBRE ESTEIRAS, CACAMBA 0,80 A 1,30 M3, PESO OPERACIONAL 22,18 T, POTENCIA LIQUIDA 170 HP                                                                                                                                                                                                                                                                                                                                                                                          </t>
  </si>
  <si>
    <t>835.000,00</t>
  </si>
  <si>
    <t xml:space="preserve">ESCAVADEIRA HIDRAULICA SOBRE ESTEIRAS, CACAMBA 0,80 M3, PESO OPERACIONAL 17,8 T, POTENCIA LIQUIDA 110 HP                                                                                                                                                                                                                                                                                                                                                                                                  </t>
  </si>
  <si>
    <t>763.298,96</t>
  </si>
  <si>
    <t xml:space="preserve">ESCAVADEIRA HIDRAULICA SOBRE ESTEIRAS CACAMBA 0,40 A 1,20 M3, PESO OPERACIONAL 21,19 T, POTENCIA LIQUIDA 173 HP                                                                                                                                                                                                                                                                                                                                                                                           </t>
  </si>
  <si>
    <t>850.000,00</t>
  </si>
  <si>
    <t xml:space="preserve">ESPARGIDOR DE ASFALTO PRESSURIZADO, TANQUE 6 M3 COM ISOLACAO TERMICA, AQUECIDO COM 2 MACARICOS, COM BARRA ESPARGIDORA 3,60 M, A SER MONTADO SOBRE CAMINHAO                                                                                                                                                                                                                                                                                                                                                </t>
  </si>
  <si>
    <t xml:space="preserve">USINA DE LAMA ASFALTICA, PROD 30 A 50 T/H, SILO DE AGREGADO 7 M3, RESERVATORIOS PARA EMULSAO E AGUA DE 2,3 M3 CADA, MISTURADOR TIPO PUGG-MILL A SER MONTADO SOBRE CAMINHAO                                                                                                                                                                                                                                                                                                                                </t>
  </si>
  <si>
    <t xml:space="preserve">ELEVADOR DE CARGA A CABO, CABINE SEMI FECHADA 2,0 X 1,5 X 2,0 M, CAPACIDADE DE CARGA 1000 KG, TORRE 2,38 X 2,21 X 15 M, GUINCHO DE EMBREAGEM, FREIO DE SEGURANCA, LIMITADOR DE VELOCIDADE E CANCELA                                                                                                                                                                                                                                                                                                       </t>
  </si>
  <si>
    <t>70.127,20</t>
  </si>
  <si>
    <t xml:space="preserve">GUINCHO ELETRICO DE COLUNA, CAPACIDADE 400 KG, COM MOTO FREIO, MOTOR TRIFASICO DE 1,25 CV                                                                                                                                                                                                                                                                                                                                                                                                                 </t>
  </si>
  <si>
    <t>3.439,20</t>
  </si>
  <si>
    <t xml:space="preserve">GUINDAUTO HIDRAULICO, CAPACIDADE MAXIMA DE CARGA 30000 KG, MOMENTO MAXIMO DE CARGA 92,2 TM, ALCANCE MAXIMO HORIZONTAL 22,00 M, PARA MONTAGEM SOBRE CHASSI DE CAMINHAO PBT MINIMO 30000 KG (INCLUI MONTAGEM, NAO INCLUI CAMINHAO)                                                                                                                                                                                                                                                                          </t>
  </si>
  <si>
    <t>1.470.425,78</t>
  </si>
  <si>
    <t xml:space="preserve">GRUA ASCENCIONAL, LANCA DE 50 M, CAPACIDADE DE 2,33 T A 30 M, ALTURA ATE 48 M                                                                                                                                                                                                                                                                                                                                                                                                                             </t>
  </si>
  <si>
    <t>1.514.276,75</t>
  </si>
  <si>
    <t xml:space="preserve">GRUA ASCENCIONAL, LANCA DE 42 M, CAPACIDADE DE 1,5 T A 30 M, ALTURA ATE 39 M                                                                                                                                                                                                                                                                                                                                                                                                                              </t>
  </si>
  <si>
    <t>815.170,02</t>
  </si>
  <si>
    <t xml:space="preserve">GRUA ASCENCIONAL, LANCA DE 30 M, CAPACIDADE DE 1,0 T A 30 M, ALTURA ATE 39 M                                                                                                                                                                                                                                                                                                                                                                                                                              </t>
  </si>
  <si>
    <t>719.505,07</t>
  </si>
  <si>
    <t xml:space="preserve">CAVALETE PARA TALHA COM ESTRUTURA EM TUBO METALICO ALTURA MINIMA 3,2 M EQUIPADO COM RODAS DE BORRACHA PARA MOVIMENTACAO DE TUBOS DE CONCRETO NA CENTRAL DE PREMOLDADOS COM CAPACIDADE DE CARGA DE 3 TONELADAS                                                                                                                                                                                                                                                                                             </t>
  </si>
  <si>
    <t>6.730,43</t>
  </si>
  <si>
    <t xml:space="preserve">GUINCHO DE ALAVANCA MANUAL, CAPACIDADE 3,2 T COM 20 M DE CABO DE ACO DIAMETRO 16,3 MM                                                                                                                                                                                                                                                                                                                                                                                                                     </t>
  </si>
  <si>
    <t>1.975,24</t>
  </si>
  <si>
    <t xml:space="preserve">GERADOR PORTATIL MONOFASICO, POTENCIA 5500 VA, MOTOR A GASOLINA, POTENCIA DO MOTOR 13 CV                                                                                                                                                                                                                                                                                                                                                                                                                  </t>
  </si>
  <si>
    <t>8.600,61</t>
  </si>
  <si>
    <t xml:space="preserve">GRUPO GERADOR A GASOLINA, POTENCIA NOMINAL 2,2 KW, TENSAO DE SAIDA 110/220 V, MOTOR POTENCIA 6,5 HP                                                                                                                                                                                                                                                                                                                                                                                                       </t>
  </si>
  <si>
    <t>4.644,33</t>
  </si>
  <si>
    <t xml:space="preserve">GRUPO GERADOR REBOCAVEL, POTENCIA *66* KVA, MOTOR A DIESEL                                                                                                                                                                                                                                                                                                                                                                                                                                                </t>
  </si>
  <si>
    <t>112.469,48</t>
  </si>
  <si>
    <t xml:space="preserve">GRUPO GERADOR ESTACIONARIO, POTENCIA 150 KVA, MOTOR DIESEL                                                                                                                                                                                                                                                                                                                                                                                                                                                </t>
  </si>
  <si>
    <t>159.153,57</t>
  </si>
  <si>
    <t xml:space="preserve">MOTOBOMBA CENTRIFUGA, MOTOR A GASOLINA, POTENCIA 5,42 HP, BOCAIS 1 1/2" X 1", DIAMETRO ROTOR 143 MM HM/Q = 6 MCA / 16,8 M3/H A 38 MCA / 6,6 M3/H                                                                                                                                                                                                                                                                                                                                                          </t>
  </si>
  <si>
    <t>4.785,13</t>
  </si>
  <si>
    <t xml:space="preserve">MOTOBOMBA TRASH (PARA AGUA SUJA) AUTO ESCORVANTE, MOTOR GASOLINA DE 6,41 HP, DIAMETROS DE SUCCAO X RECALQUE: 3" X 3", HM/Q: 10/60 A 23/0                                                                                                                                                                                                                                                                                                                                                                  </t>
  </si>
  <si>
    <t>5.900,63</t>
  </si>
  <si>
    <t xml:space="preserve">TRATOR DE ESTEIRAS, POTENCIA NO VOLANTE DE 200 HP, PESO OPERACIONAL DE 20,1 T, COM RODA MOTRIZ ELEVADA E LAMINA COM CAPACIDADE DE 3,89 M3                                                                                                                                                                                                                                                                                                                                                                 </t>
  </si>
  <si>
    <t>2.062.409,72</t>
  </si>
  <si>
    <t xml:space="preserve">TRATOR DE ESTEIRAS, POTENCIA 125 HP, PESO OPERACIONAL DE 12,9 T, COM LAMINA COM CAPACIDADE DE 2,7 M3                                                                                                                                                                                                                                                                                                                                                                                                      </t>
  </si>
  <si>
    <t>1.130.275,16</t>
  </si>
  <si>
    <t xml:space="preserve">TRATOR DE ESTEIRAS, POTENCIA BRUTA DE 133 HP, PESO OPERACIONAL DE 14 T, COM LAMINA COM CAPACIDADE DE 3,00 M3                                                                                                                                                                                                                                                                                                                                                                                              </t>
  </si>
  <si>
    <t>1.113.149,80</t>
  </si>
  <si>
    <t xml:space="preserve">TRATOR DE PNEUS COM POTENCIA DE 122 CV, TRACAO 4 X 4, PESO COM LASTRO DE 4510 KG                                                                                                                                                                                                                                                                                                                                                                                                                          </t>
  </si>
  <si>
    <t>422.990,62</t>
  </si>
  <si>
    <t xml:space="preserve">MICRO-TRATOR CORTADOR DE GRAMA COM LARGURA DO CORTE DE 107 CM, COM 2 LAMINAS E DESCARTE LATERAL                                                                                                                                                                                                                                                                                                                                                                                                           </t>
  </si>
  <si>
    <t>24.191,56</t>
  </si>
  <si>
    <t xml:space="preserve">TRATOR DE PNEUS COM POTENCIA DE 85 CV, TURBO, PESO COM LASTRO DE 4900 KG                                                                                                                                                                                                                                                                                                                                                                                                                                  </t>
  </si>
  <si>
    <t>298.628,48</t>
  </si>
  <si>
    <t xml:space="preserve">TRATOR DE PNEUS COM POTENCIA DE 95 CV, TRACAO 4 X 4, PESO MAXIMO DE 5225 KG                                                                                                                                                                                                                                                                                                                                                                                                                               </t>
  </si>
  <si>
    <t>333.177,55</t>
  </si>
  <si>
    <t xml:space="preserve">TRATOR DE PNEUS COM POTENCIA DE 15 CV, PESO COM LASTRO DE 1160 KG                                                                                                                                                                                                                                                                                                                                                                                                                                         </t>
  </si>
  <si>
    <t>124.579,42</t>
  </si>
  <si>
    <t xml:space="preserve">DUMPER COM CAPACIDADE DE CARGA DE 1700 KG, PARTIDA ELETRICA, MOTOR DIESEL COM POTENCIA DE 16 CV                                                                                                                                                                                                                                                                                                                                                                                                           </t>
  </si>
  <si>
    <t>163.691,56</t>
  </si>
  <si>
    <t xml:space="preserve">PA CARREGADEIRA SOBRE RODAS, POTENCIA BRUTA *127* CV, CAPACIDADE DA CACAMBA DE 2,0 A 2,4 M3, PESO OPERACIONAL MAXIMO DE 10330 KG                                                                                                                                                                                                                                                                                                                                                                          </t>
  </si>
  <si>
    <t>661.560,00</t>
  </si>
  <si>
    <t xml:space="preserve">PA CARREGADEIRA SOBRE RODAS, POTENCIA LIQUIDA 213 HP, CAPACIDADE DA CACAMBA DE 1,9 A 3,5 M3, PESO OPERACIONAL MAXIMO DE 19234 KG                                                                                                                                                                                                                                                                                                                                                                          </t>
  </si>
  <si>
    <t>1.176.106,61</t>
  </si>
  <si>
    <t xml:space="preserve">BACIA SANITARIA (VASO) CONVENCIONAL PARA PCD, SEM FURO FRONTAL, DE LOUCA BRANCA (SEM ASSENTO)                                                                                                                                                                                                                                                                                                                                                                                                             </t>
  </si>
  <si>
    <t>679,54</t>
  </si>
  <si>
    <t xml:space="preserve">LAVATORIO DE CANTO DE LOUCA BRANCA, SUSPENSO (SEM COLUNA), DIMENSOES *40 X 30* CM (L X C)                                                                                                                                                                                                                                                                                                                                                                                                                 </t>
  </si>
  <si>
    <t>161,70</t>
  </si>
  <si>
    <t xml:space="preserve">COMPRESSOR DE AR REBOCAVEL, VAZAO 189 PCM, PRESSAO EFETIVA DE TRABALHO 102 PSI, MOTOR DIESEL, POTENCIA 63 CV                                                                                                                                                                                                                                                                                                                                                                                              </t>
  </si>
  <si>
    <t>94.163,21</t>
  </si>
  <si>
    <t xml:space="preserve">COMPRESSOR DE AR REBOCAVEL VAZAO 748 PCM, PRESSAO EFETIVA DE TRABALHO 102 PSI, MOTOR DIESEL, POTENCIA 210 CV                                                                                                                                                                                                                                                                                                                                                                                              </t>
  </si>
  <si>
    <t>320.156,97</t>
  </si>
  <si>
    <t xml:space="preserve">COMPRESSOR DE AR ESTACIONARIO, VAZAO 620 PCM, PRESSAO EFETIVA DE TRABALHO 109 PSI, MOTOR ELETRICO, POTENCIA 127 CV                                                                                                                                                                                                                                                                                                                                                                                        </t>
  </si>
  <si>
    <t>185.577,13</t>
  </si>
  <si>
    <t xml:space="preserve">COMPRESSOR DE AR REBOCAVEL, VAZAO 250 PCM, PRESSAO EFETIVA DE TRABALHO 102 PSI, MOTOR DIESEL, POTENCIA 81 CV                                                                                                                                                                                                                                                                                                                                                                                              </t>
  </si>
  <si>
    <t>126.106,52</t>
  </si>
  <si>
    <t xml:space="preserve">COMPRESSOR DE AR REBOCAVEL VAZAO 400 PCM, PRESSAO EFETIVA DE TRABALHO 102 PSI, MOTOR DIESEL, POTENCIA 110 CV                                                                                                                                                                                                                                                                                                                                                                                              </t>
  </si>
  <si>
    <t>149.545,61</t>
  </si>
  <si>
    <t xml:space="preserve">COMPRESSOR DE AR REBOCAVEL VAZAO 860 PCM, PRESSAO EFETIVA DE TRABALHO 102 PSI, MOTOR DIESEL, POTENCIA 250 CV                                                                                                                                                                                                                                                                                                                                                                                              </t>
  </si>
  <si>
    <t>347.756,42</t>
  </si>
  <si>
    <t xml:space="preserve">GRADE DE DISCOS COM CONTROLE REMOTO, REBOCAVEL, COM 24 DISCOS 24" X 6 MM, COM PNEUS PARA TRANSPORTE                                                                                                                                                                                                                                                                                                                                                                                                       </t>
  </si>
  <si>
    <t>62.499,99</t>
  </si>
  <si>
    <t xml:space="preserve">RETROESCAVADEIRA SOBRE RODAS COM CARREGADEIRA, TRACAO 4 X 2, POTENCIA LIQUIDA 79 HP, PESO OPERACIONAL MINIMO DE 6570 KG, CAPACIDADE DA CARREGADEIRA DE 1,00 M3 E DA RETROESCAVADEIRA MINIMA DE 0,20 M3, PROFUNDIDADE DE ESCAVACAO MAXIMA DE 4,37 M                                                                                                                                                                                                                                                        </t>
  </si>
  <si>
    <t>391.829,26</t>
  </si>
  <si>
    <t xml:space="preserve">RETROESCAVADEIRA SOBRE RODAS COM CARREGADEIRA, TRACAO 4 X 4, POTENCIA LIQUIDA 88 HP, PESO OPERACIONAL MINIMO DE 6674 KG, CAPACIDADE DA CARREGADEIRA DE 1,00 M3 E DA RETROESCAVADEIRA MINIMA DE 0,26 M3, PROFUNDIDADE DE ESCAVACAO MAXIMA DE 4,37 M                                                                                                                                                                                                                                                        </t>
  </si>
  <si>
    <t>440.548,75</t>
  </si>
  <si>
    <t xml:space="preserve">ROMPEDOR ELETRICO PESO 26 KG, POTENCIA OPERACIONAL DE 2,5 KW                                                                                                                                                                                                                                                                                                                                                                                                                                              </t>
  </si>
  <si>
    <t>27.932,43</t>
  </si>
  <si>
    <t xml:space="preserve">MARTELO DEMOLIDOR PNEUMATICO MANUAL, COM REDUCAO DE VIBRACAO, PESO DE 31,5 KG                                                                                                                                                                                                                                                                                                                                                                                                                             </t>
  </si>
  <si>
    <t>23.063,28</t>
  </si>
  <si>
    <t xml:space="preserve">GRANALHA DE ACO, ESFERICA (SHOT), PARA JATEAMENTO, PENEIRA 0,40 A 1,00 MM (SAE S-170 A S-280)                                                                                                                                                                                                                                                                                                                                                                                                             </t>
  </si>
  <si>
    <t>160,40</t>
  </si>
  <si>
    <t xml:space="preserve">GRANALHA DE ACO, ANGULAR (GRIT), PARA JATEAMENTO, PENEIRA 1,41 A 1,19 MM (SAE G16)                                                                                                                                                                                                                                                                                                                                                                                                                        </t>
  </si>
  <si>
    <t xml:space="preserve">GRANALHA DE ACO, ANGULAR (GRIT), PARA JATEAMENTO, PENEIRA 0,117 A 1,00 MM, (SAE G-40 A G-80)                                                                                                                                                                                                                                                                                                                                                                                                              </t>
  </si>
  <si>
    <t xml:space="preserve">TELHA CERAMICA TIPO AMERICANA, COMPRIMENTO DE *45* CM, RENDIMENTO DE *12* TELHAS/M2                                                                                                                                                                                                                                                                                                                                                                                                                       </t>
  </si>
  <si>
    <t xml:space="preserve">TANQUE DUPLO EM MARMORE SINTETICO COM CUBA LISA E ESFREGADOR, *110 X 60* CM                                                                                                                                                                                                                                                                                                                                                                                                                               </t>
  </si>
  <si>
    <t>273,04</t>
  </si>
  <si>
    <t xml:space="preserve">TORNEIRA METALICA CROMADA DE MESA PARA LAVATORIO, BICA ALTA, COM AREJADOR (REF 1195)                                                                                                                                                                                                                                                                                                                                                                                                                      </t>
  </si>
  <si>
    <t xml:space="preserve">TORNEIRA METALICA CROMADA DE PAREDE LONGA PARA LAVATORIO, COM AREJADOR, ACIONAMENTO ALAVANCA, 1/4 DE VOLTA (REF 1178)                                                                                                                                                                                                                                                                                                                                                                                     </t>
  </si>
  <si>
    <t xml:space="preserve">MISTURADOR DE METAL CROMADO DE PAREDE PARA LAVATORIO (REF 1878)                                                                                                                                                                                                                                                                                                                                                                                                                                           </t>
  </si>
  <si>
    <t xml:space="preserve">LAVATORIO DE LOUCA BRANCA, COM COLUNA, DIMENSOES *44 X 35* CM (L X C)                                                                                                                                                                                                                                                                                                                                                                                                                                     </t>
  </si>
  <si>
    <t>172,14</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</si>
  <si>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</si>
  <si>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</si>
  <si>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MOURAO DE CONCRETO CURVO, *10 X 10* CM, H= *2,60* M + CURVA DE 0,40 M                                                                                                                                                                                                                                                                                                                                                                                                                                     </t>
  </si>
  <si>
    <t>100,87</t>
  </si>
  <si>
    <t xml:space="preserve">MOURAO DE CONCRETO RETO, TIPO ESTICADOR, *10 X 10* CM, H= 2,50 M                                                                                                                                                                                                                                                                                                                                                                                                                                          </t>
  </si>
  <si>
    <t>97,90</t>
  </si>
  <si>
    <t xml:space="preserve">MISTURADOR METALICO, BASE PARA CHUVEIRO/BANHEIRA, 1/2" OU 3/4 ", SOLDAVEL OU ROSCAVEL (NAO INCLUI ACABAMENTOS)                                                                                                                                                                                                                                                                                                                                                                                            </t>
  </si>
  <si>
    <t xml:space="preserve">ACABAMENTO DE METAL CROMADO PARA REGISTRO PEQUENO, DE PAREDE, 1/2" OU 3/4"                                                                                                                                                                                                                                                                                                                                                                                                                                </t>
  </si>
  <si>
    <t xml:space="preserve">GESSO PROJETADO                                                                                                                                                                                                                                                                                                                                                                                                                                                                                           </t>
  </si>
  <si>
    <t xml:space="preserve">ARGAMASSA PARA REVESTIMENTO DECORATIVO MONOCAMADA                                                                                                                                                                                                                                                                                                                                                                                                                                                         </t>
  </si>
  <si>
    <t xml:space="preserve">PASTILHA CERAMICA/PORCELANA, REVEST INT/EXT E PISCINA, CORES BRANCA OU FRIAS, SOLIDAS, SEM MESCLAGEM/MISTURA, ACABAMENTO LISO *5 X 5* CM                                                                                                                                                                                                                                                                                                                                                                  </t>
  </si>
  <si>
    <t>118,32</t>
  </si>
  <si>
    <t xml:space="preserve">PASTILHA CERAMICA/PORCELANA, REVEST INT/EXT E PISCINA, CORES LISAS/SOLIDAS, QUENTES, SEM MESCLAGEM/MISTURA, *5 X 5* CM                                                                                                                                                                                                                                                                                                                                                                                    </t>
  </si>
  <si>
    <t>141,48</t>
  </si>
  <si>
    <t xml:space="preserve">ARGAMASSA PRONTA PARA CONTRAPISO                                                                                                                                                                                                                                                                                                                                                                                                                                                                          </t>
  </si>
  <si>
    <t xml:space="preserve">TELA DE FIBRA DE VIDRO, ACABAMENTO ANTI-ALCALINO, MALHA 10 X 10 MM                                                                                                                                                                                                                                                                                                                                                                                                                                        </t>
  </si>
  <si>
    <t xml:space="preserve">GUARNICAO / MOLDURA / ARREMATE DE ACABAMENTO PARA ESQUADRIA, EM ALUMINIO PERFIL 25, ACABAMENTO ANODIZADO BRANCO OU BRILHANTE, PARA 1 FACE                                                                                                                                                                                                                                                                                                                                                                 </t>
  </si>
  <si>
    <t>27,41</t>
  </si>
  <si>
    <t xml:space="preserve">JANELA DE CORRER, EM ALUMINIO PERFIL 25, 100 X 120 CM (A X L), 2 FLS MOVEIS, SEM BANDEIRA, ACABAMENTO BRANCO OU BRILHANTE, BATENTE DE 6 A 7 CM, COM VIDRO 4 MM, SEM GUARNICAO                                                                                                                                                                                                                                                                                                                             </t>
  </si>
  <si>
    <t>373,80</t>
  </si>
  <si>
    <t xml:space="preserve">JANELA DE CORRER, EM ALUMINIO PERFIL 25, 100 X 150 CM (A X L), 4 FLS MOVEIS, SEM BANDEIRA, ACABAMENTO BRANCO OU BRILHANTE, BATENTE DE 6 A 7 CM, COM VIDRO 4 MM, SEM GUARNICAO/ALIZAR                                                                                                                                                                                                                                                                                                                      </t>
  </si>
  <si>
    <t>583,30</t>
  </si>
  <si>
    <t xml:space="preserve">BLOCO DE VEDACAO DE CONCRETO APARENTE 14 X 19 X 39 CM (CLASSE C - NBR 6136)                                                                                                                                                                                                                                                                                                                                                                                                                               </t>
  </si>
  <si>
    <t xml:space="preserve">CAIXA D'AGUA / RESERVATORIO EM POLIESTER REFORCADO COM FIBRA DE VIDRO, 2000 LITROS, COM TAMPA                                                                                                                                                                                                                                                                                                                                                                                                             </t>
  </si>
  <si>
    <t>1.248,93</t>
  </si>
  <si>
    <t xml:space="preserve">CAIXA D'AGUA / RESERVATORIO EM POLIESTER REFORCADO COM FIBRA DE VIDRO, 5000 LITROS, COM TAMPA                                                                                                                                                                                                                                                                                                                                                                                                             </t>
  </si>
  <si>
    <t>2.854,29</t>
  </si>
  <si>
    <t xml:space="preserve">CAIXA D'AGUA / RESERVATORIO EM POLIESTER REFORCADO COM FIBRA DE VIDRO, 10000 LITROS, COM TAMPA                                                                                                                                                                                                                                                                                                                                                                                                            </t>
  </si>
  <si>
    <t>4.975,76</t>
  </si>
  <si>
    <t xml:space="preserve">BLOCO DE CONCRETO ESTRUTURAL 14 X 19 X 39, FCK 16 MPA (NBR 6136)                                                                                                                                                                                                                                                                                                                                                                                                                                          </t>
  </si>
  <si>
    <t xml:space="preserve">REJUNTE EPOXI, QUALQUER COR                                                                                                                                                                                                                                                                                                                                                                                                                                                                               </t>
  </si>
  <si>
    <t>85,33</t>
  </si>
  <si>
    <t xml:space="preserve">ALIMENTACAO - HORISTA (COLETADO CAIXA - ENCARGOS COMPLEMENTARES)                                                                                                                                                                                                                                                                                                                                                                                                                                          </t>
  </si>
  <si>
    <t xml:space="preserve">TRANSPORTE - HORISTA (COLETADO CAIXA - ENCARGOS COMPLEMENTARES)                                                                                                                                                                                                                                                                                                                                                                                                                                           </t>
  </si>
  <si>
    <t xml:space="preserve">EXAMES - HORISTA (COLETADO CAIXA - ENCARGOS COMPLEMENTARES)                                                                                                                                                                                                                                                                                                                                                                                                                                               </t>
  </si>
  <si>
    <t xml:space="preserve">SEGURO - HORISTA (COLETADO CAIXA - ENCARGOS COMPLEMENTARES)                                                                                                                                                                                                                                                                                                                                                                                                                                               </t>
  </si>
  <si>
    <t xml:space="preserve">FINCAPINO CURTO CALIBRE 22, CARGA MEDIA POTENCIA 5 (PARA FERRAMENTA DE ACAO DIRETA) COR VERMELHA                                                                                                                                                                                                                                                                                                                                                                                                          </t>
  </si>
  <si>
    <t>93,28</t>
  </si>
  <si>
    <t xml:space="preserve">PINO DE ACO COM FURO, HASTE = 27 MM (ACAO DIRETA)                                                                                                                                                                                                                                                                                                                                                                                                                                                         </t>
  </si>
  <si>
    <t>88,59</t>
  </si>
  <si>
    <t xml:space="preserve">PINO DE ACO LISO 1/4 ", HASTE = *36,5* MM (ACAO DIRETA)                                                                                                                                                                                                                                                                                                                                                                                                                                                   </t>
  </si>
  <si>
    <t xml:space="preserve">PINO DE ACO LISO 1/4 ", HASTE = *53* MM (ACAO DIRETA)                                                                                                                                                                                                                                                                                                                                                                                                                                                     </t>
  </si>
  <si>
    <t>75,93</t>
  </si>
  <si>
    <t xml:space="preserve">CABIDE/GANCHO DE BANHEIRO SIMPLES EM METAL CROMADO                                                                                                                                                                                                                                                                                                                                                                                                                                                        </t>
  </si>
  <si>
    <t xml:space="preserve">PAPELEIRA PLASTICA TIPO DISPENSER PARA PAPEL HIGIENICO ROLAO                                                                                                                                                                                                                                                                                                                                                                                                                                              </t>
  </si>
  <si>
    <t xml:space="preserve">TOALHEIRO PLASTICO TIPO DISPENSER PARA PAPEL TOALHA INTERFOLHADO                                                                                                                                                                                                                                                                                                                                                                                                                                          </t>
  </si>
  <si>
    <t xml:space="preserve">CABO DE COBRE NU 185 MM2 MEIO-DURO                                                                                                                                                                                                                                                                                                                                                                                                                                                                        </t>
  </si>
  <si>
    <t>166,85</t>
  </si>
  <si>
    <t xml:space="preserve">CABO DE ALUMINIO NU COM ALMA DE ACO, BITOLA 2/0 AWG                                                                                                                                                                                                                                                                                                                                                                                                                                                       </t>
  </si>
  <si>
    <t xml:space="preserve">CABO DE ALUMINIO NU SEM ALMA DE ACO, BITOLA 2/0 AWG                                                                                                                                                                                                                                                                                                                                                                                                                                                       </t>
  </si>
  <si>
    <t xml:space="preserve">TELA DE ACO SOLDADA GALVANIZADA/ZINCADA PARA ALVENARIA, FIO D = *1,24 MM, MALHA 25 X 25 MM                                                                                                                                                                                                                                                                                                                                                                                                                </t>
  </si>
  <si>
    <t xml:space="preserve">BANCADA/BANCA/PIA DE ACO INOXIDAVEL (AISI 430) COM 1 CUBA CENTRAL, COM VALVULA, LISA (SEM ESCORREDOR), DE *0,55 X 1,20* M                                                                                                                                                                                                                                                                                                                                                                                 </t>
  </si>
  <si>
    <t>236,55</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</si>
  <si>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</si>
  <si>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</si>
  <si>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</si>
  <si>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7,84</t>
  </si>
  <si>
    <t xml:space="preserve">COTOVELO/JOELHO 90 GRAUS, EM POLIPROPILENO, PN 16, PARA TUBOS PEAD, 20 X 20 MM - LIGACAO PREDIAL DE AGUA                                                                                                                                                                                                                                                                                                                                                                                                  </t>
  </si>
  <si>
    <t xml:space="preserve">COTOVELO/JOELHO 90 GRAUS, EM POLIPROPILENO, PN 16, PARA TUBOS PEAD, 32 X 32 MM - LIGACAO PREDIAL DE AGUA                                                                                                                                                                                                                                                                                                                                                                                                  </t>
  </si>
  <si>
    <t xml:space="preserve">COLAR DE TOMADA EM POLIPROPILENO, PP, COM PARAFUSOS, PARA PEAD, 63 X 1/2" - LIGACAO PREDIAL DE AGUA                                                                                                                                                                                                                                                                                                                                                                                                       </t>
  </si>
  <si>
    <t xml:space="preserve">COLAR DE TOMADA EM POLIPROPILENO, PP, COM PARAFUSOS, PARA PEAD, 63 X 3/4" - LIGACAO PREDIAL DE AGUA                                                                                                                                                                                                                                                                                                                                                                                                       </t>
  </si>
  <si>
    <t>17,04</t>
  </si>
  <si>
    <t xml:space="preserve">TE DE SERVICO INTEGRADO, EM POLIPROPILENO (PP), PARA TUBOS EM PEAD/PVC, 60 X 20 MM - LIGACAO PREDIAL DE AGUA                                                                                                                                                                                                                                                                                                                                                                                              </t>
  </si>
  <si>
    <t xml:space="preserve">TE DE SERVICO INTEGRADO, EM POLIPROPILENO (PP), PARA TUBOS EM PEAD/PVC, 60 X 32 MM - LIGACAO PREDIAL DE AGUA                                                                                                                                                                                                                                                                                                                                                                                              </t>
  </si>
  <si>
    <t>54,73</t>
  </si>
  <si>
    <t xml:space="preserve">TE DE SERVICO INTEGRADO, EM POLIPROPILENO (PP), PARA TUBOS EM PEAD, 63 X 20 MM - LIGACAO PREDIAL DE AGUA                                                                                                                                                                                                                                                                                                                                                                                                  </t>
  </si>
  <si>
    <t>51,23</t>
  </si>
  <si>
    <t xml:space="preserve">UNIAO EM POLIPROPILENO (PP), PARA TUBO EM PEAD, 32 MM - LIGACAO PREDIAL DE AGUA                                                                                                                                                                                                                                                                                                                                                                                                                           </t>
  </si>
  <si>
    <t xml:space="preserve">LUVA, PEAD PE 100, DE 20 MM, PARA ELETROFUSAO                                                                                                                                                                                                                                                                                                                                                                                                                                                             </t>
  </si>
  <si>
    <t>11,58</t>
  </si>
  <si>
    <t xml:space="preserve">LUVA, PEAD PE 100, DE 32 MM, PARA ELETROFUSAO                                                                                                                                                                                                                                                                                                                                                                                                                                                             </t>
  </si>
  <si>
    <t xml:space="preserve">LUVA, PEAD PE 100, DE 63 MM, PARA ELETROFUSAO                                                                                                                                                                                                                                                                                                                                                                                                                                                             </t>
  </si>
  <si>
    <t xml:space="preserve">LUVA, PEAD PE 100, DE 125 MM, PARA ELETROFUSAO                                                                                                                                                                                                                                                                                                                                                                                                                                                            </t>
  </si>
  <si>
    <t>60,11</t>
  </si>
  <si>
    <t xml:space="preserve">LUVA, PEAD PE 100, DE 200 MM, PARA ELETROFUSAO                                                                                                                                                                                                                                                                                                                                                                                                                                                            </t>
  </si>
  <si>
    <t>207,17</t>
  </si>
  <si>
    <t xml:space="preserve">LUVA, PEAD PE 100, DE 400 MM, PARA ELETROFUSAO                                                                                                                                                                                                                                                                                                                                                                                                                                                            </t>
  </si>
  <si>
    <t>2.619,82</t>
  </si>
  <si>
    <t xml:space="preserve">COTOVELO 90 GRAUS, PEAD PE 100, DE 20 MM, PARA ELETROFUSAO                                                                                                                                                                                                                                                                                                                                                                                                                                                </t>
  </si>
  <si>
    <t xml:space="preserve">COTOVELO 90 GRAUS, PEAD PE 100, DE 32 MM, PARA ELETROFUSAO                                                                                                                                                                                                                                                                                                                                                                                                                                                </t>
  </si>
  <si>
    <t>38,79</t>
  </si>
  <si>
    <t xml:space="preserve">COTOVELO 90 GRAUS, PEAD PE 100, DE 63 MM, PARA ELETROFUSAO                                                                                                                                                                                                                                                                                                                                                                                                                                                </t>
  </si>
  <si>
    <t>71,56</t>
  </si>
  <si>
    <t xml:space="preserve">COTOVELO 90 GRAUS, PEAD PE 100, DE 125 MM, PARA ELETROFUSAO                                                                                                                                                                                                                                                                                                                                                                                                                                               </t>
  </si>
  <si>
    <t>228,21</t>
  </si>
  <si>
    <t xml:space="preserve">COTOVELO 90 GRAUS, PEAD PE 100, DE 200 MM, PARA ELETROFUSAO                                                                                                                                                                                                                                                                                                                                                                                                                                               </t>
  </si>
  <si>
    <t>2.127,86</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</si>
  <si>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</si>
  <si>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</si>
  <si>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</si>
  <si>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45 GRAUS, PEAD PE 100, DE 125 MM, PARA ELETROFUSAO                                                                                                                                                                                                                                                                                                                                                                                                                                               </t>
  </si>
  <si>
    <t xml:space="preserve">COTOVELO 45 GRAUS, PEAD PE 100, DE 200 MM, PARA ELETROFUSAO                                                                                                                                                                                                                                                                                                                                                                                                                                               </t>
  </si>
  <si>
    <t>1.492,05</t>
  </si>
  <si>
    <t xml:space="preserve">TE DE SERVICO, PEAD PE 100, DE 63 X 20 MM, PARA ELETROFUSAO                                                                                                                                                                                                                                                                                                                                                                                                                                               </t>
  </si>
  <si>
    <t>149,29</t>
  </si>
  <si>
    <t xml:space="preserve">TE DE SERVICO, PEAD PE 100, DE 63 X 32 MM, PARA ELETROFUSAO                                                                                                                                                                                                                                                                                                                                                                                                                                               </t>
  </si>
  <si>
    <t xml:space="preserve">TE DE SERVICO, PEAD PE 100, DE 63 X 63 MM, PARA ELETROFUSAO                                                                                                                                                                                                                                                                                                                                                                                                                                               </t>
  </si>
  <si>
    <t>179,82</t>
  </si>
  <si>
    <t xml:space="preserve">TE DE SERVICO, PEAD PE 100, DE 125 X 20 MM, PARA ELETROFUSAO                                                                                                                                                                                                                                                                                                                                                                                                                                              </t>
  </si>
  <si>
    <t>188,09</t>
  </si>
  <si>
    <t xml:space="preserve">TE DE SERVICO, PEAD PE 100, DE 125 X 32 MM, PARA ELETROFUSAO                                                                                                                                                                                                                                                                                                                                                                                                                                              </t>
  </si>
  <si>
    <t>191,28</t>
  </si>
  <si>
    <t xml:space="preserve">TE DE SERVICO, PEAD PE 100, DE 125 X 63 MM, PARA ELETROFUSAO                                                                                                                                                                                                                                                                                                                                                                                                                                              </t>
  </si>
  <si>
    <t>289,94</t>
  </si>
  <si>
    <t xml:space="preserve">TE DE SERVICO, PEAD PE 100, DE 200 X 20 MM, PARA ELETROFUSAO                                                                                                                                                                                                                                                                                                                                                                                                                                              </t>
  </si>
  <si>
    <t>316,08</t>
  </si>
  <si>
    <t xml:space="preserve">TE DE SERVICO, PEAD PE 100, DE 200 X 32 MM, PARA ELETROFUSAO                                                                                                                                                                                                                                                                                                                                                                                                                                              </t>
  </si>
  <si>
    <t>321,02</t>
  </si>
  <si>
    <t xml:space="preserve">TE DE SERVICO, PEAD PE 100, DE 200 X 63 MM, PARA ELETROFUSAO                                                                                                                                                                                                                                                                                                                                                                                                                                              </t>
  </si>
  <si>
    <t>440,33</t>
  </si>
  <si>
    <t xml:space="preserve">TUBO DE CONCRETO SIMPLES PARA AGUAS PLUVIAIS, CLASSE PS1, COM ENCAIXE MACHO E FEMEA, DIAMETRO NOMINAL DE 200 MM                                                                                                                                                                                                                                                                                                                                                                                           </t>
  </si>
  <si>
    <t>58,86</t>
  </si>
  <si>
    <t xml:space="preserve">TUBO DE CONCRETO SIMPLES PARA AGUAS PLUVIAIS, CLASSE PS1, COM ENCAIXE MACHO E FEMEA, DIAMETRO NOMINAL DE 300 MM                                                                                                                                                                                                                                                                                                                                                                                           </t>
  </si>
  <si>
    <t>82,41</t>
  </si>
  <si>
    <t xml:space="preserve">TUBO DE CONCRETO SIMPLES PARA AGUAS PLUVIAIS, CLASSE PS1, COM ENCAIXE MACHO E FEMEA, DIAMETRO NOMINAL DE 400 MM                                                                                                                                                                                                                                                                                                                                                                                           </t>
  </si>
  <si>
    <t>115,05</t>
  </si>
  <si>
    <t xml:space="preserve">TUBO DE CONCRETO SIMPLES PARA AGUAS PLUVIAIS, CLASSE PS1, COM ENCAIXE MACHO E FEMEA, DIAMETRO NOMINAL DE 500 MM                                                                                                                                                                                                                                                                                                                                                                                           </t>
  </si>
  <si>
    <t xml:space="preserve">TUBO DE CONCRETO SIMPLES PARA AGUAS PLUVIAIS, CLASSE PS1, COM ENCAIXE MACHO E FEMEA, DIAMETRO NOMINAL DE 600 MM                                                                                                                                                                                                                                                                                                                                                                                           </t>
  </si>
  <si>
    <t>192,58</t>
  </si>
  <si>
    <t xml:space="preserve">MANGUEIRA CRISTAL, LISA, PVC TRANSPARENTE, 1/4" X1 MM                                                                                                                                                                                                                                                                                                                                                                                                                                                     </t>
  </si>
  <si>
    <t xml:space="preserve">MANGUEIRA CRISTAL, LISA, PVC TRANSPARENTE, 1/4" X1,5 MM                                                                                                                                                                                                                                                                                                                                                                                                                                                   </t>
  </si>
  <si>
    <t xml:space="preserve">MANGUEIRA CRISTAL PARA NIVEL, LISA, PVC TRANSPARENTE, 5/16" X1 MM                                                                                                                                                                                                                                                                                                                                                                                                                                         </t>
  </si>
  <si>
    <t xml:space="preserve">MANGUEIRA CRISTAL PARA NIVEL, LISA, PVC TRANSPARENTE, 3/8" X1,5 MM                                                                                                                                                                                                                                                                                                                                                                                                                                        </t>
  </si>
  <si>
    <t xml:space="preserve">MANGUEIRA CRISTAL, LISA, PVC TRANSPARENTE, 1/2" X 2 MM                                                                                                                                                                                                                                                                                                                                                                                                                                                    </t>
  </si>
  <si>
    <t xml:space="preserve">MANGUEIRA CRISTAL, LISA, PVC TRANSPARENTE, 3/4" X 2 MM                                                                                                                                                                                                                                                                                                                                                                                                                                                    </t>
  </si>
  <si>
    <t xml:space="preserve">MANGUEIRA CRISTAL TRANCADA, PVC COM REFORCO, PRESSAO DE TRABALHO (PT) 250 LBS/POL2, DE 1" X *3,4* MM                                                                                                                                                                                                                                                                                                                                                                                                      </t>
  </si>
  <si>
    <t xml:space="preserve">MANGUEIRA CRISTAL TRANCADA, PVC COM REFORCO, COM PRESSAO DE TRABALHO (PT) 250 LBS/POL2, DE 3/4" X *2,8* MM                                                                                                                                                                                                                                                                                                                                                                                                </t>
  </si>
  <si>
    <t xml:space="preserve">ADUELA/ GALERIA PRE-MOLDADA DE CONCRETO ARMADO, SECAO QUADRADA INTERNA DE 1,50 X 1,50 M (L X A), MISULA DE 20 X 20 CM, C = 1,00 M, ESPESSURA MIN = 15 CM, TB-45 E FCK DO CONCRETO = 30 MPA                                                                                                                                                                                                                                                                                                                </t>
  </si>
  <si>
    <t>4.159,66</t>
  </si>
  <si>
    <t xml:space="preserve">ADUELA/ GALERIA PRE-MOLDADA DE CONCRETO ARMADO, SECAO RETANGULAR INTERNA DE 2,50 X 2,50 M (L X A), MISULA DE 20 X 20 CM, C = 1,00 M, ESPESSURA MIN = 15 CM, TB-45 E FCK DO CONCRETO = 30 MPA                                                                                                                                                                                                                                                                                                              </t>
  </si>
  <si>
    <t>7.058,82</t>
  </si>
  <si>
    <t xml:space="preserve">ADUELA/ GALERIA PRE-MOLDADA DE CONCRETO ARMADO, SECAO RETANGULAR INTERNA DE 2,00 X 2,00 M (L X A), MISULA DE 20 X 20 CM, C = 1,00 M, ESPESSURA MIN = 15 CM, TB-45 E FCK DO CONCRETO = 30 MPA                                                                                                                                                                                                                                                                                                              </t>
  </si>
  <si>
    <t>5.210,08</t>
  </si>
  <si>
    <t xml:space="preserve">ADUELA/ GALERIA PRE-MOLDADA DE CONCRETO ARMADO, SECAO RETANGULAR INTERNA DE 3,00 X 3,00 M (L X A), MISULA DE 20 X 20 CM, C = 1.00 M, ESPESSURA MIN = 20 CM, TB-45 E FCK DO CONCRETO = 30 MPA                                                                                                                                                                                                                                                                                                              </t>
  </si>
  <si>
    <t>8.371,84</t>
  </si>
  <si>
    <t xml:space="preserve">MINICARREGADEIRA SOBRE RODAS, POTENCIA LIQUIDA DE *47* HP, CAPACIDADE NOMINAL DE OPERACAO DE *646* KG                                                                                                                                                                                                                                                                                                                                                                                                     </t>
  </si>
  <si>
    <t>332.000,00</t>
  </si>
  <si>
    <t xml:space="preserve">MANIPULADOR TELESCOPICO, POTENCIA DE 85 HP, CAPACIDADE DE CARGA DE 3.500 KG, ALTURA MAXIMA DE ELEVACAO DE 12,3 M                                                                                                                                                                                                                                                                                                                                                                                          </t>
  </si>
  <si>
    <t xml:space="preserve">PORTA DE ENROLAR MANUAL COMPLETA, PERFIL MEIA CANA CEGA, EM ACO GALVANIZADO COM PINTURA ELETROSTATICA, CHAPA NUMERO 24" (SEM INSTALACAO)                                                                                                                                                                                                                                                                                                                                                                  </t>
  </si>
  <si>
    <t>513,69</t>
  </si>
  <si>
    <t xml:space="preserve">MINICARREGADEIRA SOBRE RODAS, POTENCIA LIQUIDA DE *72* HP, CAPACIDADE NOMINAL DE OPERACAO DE *1200* KG                                                                                                                                                                                                                                                                                                                                                                                                    </t>
  </si>
  <si>
    <t>512.373,40</t>
  </si>
  <si>
    <t xml:space="preserve">MINIESCAVADEIRA SOBRE ESTEIRAS, POTENCIA LIQUIDA DE *30* HP, PESO OPERACIONAL DE *3.500* KG                                                                                                                                                                                                                                                                                                                                                                                                               </t>
  </si>
  <si>
    <t>503.973,84</t>
  </si>
  <si>
    <t xml:space="preserve">MINIESCAVADEIRA SOBRE ESTEIRAS, POTENCIA LIQUIDA DE *42* HP, PESO OPERACIONAL DE *4.500* KG                                                                                                                                                                                                                                                                                                                                                                                                               </t>
  </si>
  <si>
    <t>614.848,09</t>
  </si>
  <si>
    <t xml:space="preserve">MINIESCAVADEIRA SOBRE ESTEIRAS, POTENCIA LIQUIDA DE *42* HP, PESO OPERACIONAL DE *5.300* KG                                                                                                                                                                                                                                                                                                                                                                                                               </t>
  </si>
  <si>
    <t>633.346,27</t>
  </si>
  <si>
    <t xml:space="preserve">MANIPULADOR TELESCOPICO, POTENCIA DE 101 HP, CAPACIDADE DE CARGA DE 3.500 KG, ALTURA MAXIMA DE ELEVACAO DE 12 M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</si>
  <si>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</si>
  <si>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</si>
  <si>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SACO DE RAFIA PARA ENTULHO, NOVO, LISO (SEM CLICHE), *60 X 90* CM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</si>
  <si>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</si>
  <si>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</si>
  <si>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</si>
  <si>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</si>
  <si>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20 M, TECIDO EM FIO DE POLIESTER E TUBO INTERNO EM BORRACHA SINTETICA, COM UNIOES                                                                                                                                                                                                                                                                                                                                                                 </t>
  </si>
  <si>
    <t xml:space="preserve">EMULSAO EXPLOSIVA EM CARTUCHOS DE 2" X 24", DENSIDADE 1.15 G/CM3, INICIACAO ESPOLETA N. 8 / CORDEL                                                                                                                                                                                                                                                                                                                                                                                                        </t>
  </si>
  <si>
    <t xml:space="preserve">EMULSAO EXPLOSIVA EM CARTUCHOS DE 1" X 8", DENSIDADE 1.15 G/CM3, INICIACAO ESPOLETA N. 8 / CORDEL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</si>
  <si>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</si>
  <si>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</si>
  <si>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2 1/4" X 24", DENSIDADE 1.15 G/CM3, INICIACAO ESPOLETA N. 8 / CORDEL                                                                                                                                                                                                                                                                                                                                                                                                    </t>
  </si>
  <si>
    <t xml:space="preserve">EMULSAO EXPLOSIVA EM CARTUCHOS DE 2 1/2" X 24", DENSIDADE 1.15 G/CM3, INICIACAO ESPOLETA N. 8 / CORDEL                                                                                                                                                                                                                                                                                                                                                                                                    </t>
  </si>
  <si>
    <t xml:space="preserve">PLACA DE SINALIZACAO DE SEGURANCA CONTRA INCENDIO, FOTOLUMINESCENTE, RETANGULAR, *13 X 26* CM, EM PVC *2* MM ANTI-CHAMAS (SIMBOLOS, CORES E PICTOGRAMAS CONFORME NBR 16820)                                                                                                                                                                                                                                                                                                                               </t>
  </si>
  <si>
    <t xml:space="preserve">PROJETOR DE ARGAMASSA, CAPACIDADE DE PROJECAO 1,5 M3/H, ALCANCE DA PROJECAO 30 ATE 60 M, MOTOR ELETRICO TRIFASICO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</si>
  <si>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</si>
  <si>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</si>
  <si>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ARGAMASSA, EIXO HORIZONTAL, CAPACIDADE DE MISTURA 160 KG, MOTOR ELETRICO TRIFASICO 220/380 V, POTENCIA 3 CV                                                                                                                                                                                                                                                                                                                                                                                 </t>
  </si>
  <si>
    <t xml:space="preserve">PROJETOR DE ARGAMASSA, CAPACIDADE DE PROJECAO 2,0 M3/H, ALCANCE DA PROJECAO ATE 50 M, MOTOR ELETRICO TRIFASICO                                                                                                                                                                                                                                                                                                                                                                                            </t>
  </si>
  <si>
    <t xml:space="preserve">ARGAMASSA INDUSTRIALIZADA PARA CHAPISCO ROLADO                                                                                                                                                                                                                                                                                                                                                                                                                                                            </t>
  </si>
  <si>
    <t xml:space="preserve">ARGAMASSA INDUSTRIALIZADA PARA CHAPISCO COLANTE                                                                                                                                                                                                                                                                                                                                                                                                                                                           </t>
  </si>
  <si>
    <t xml:space="preserve">ESGUICHO JATO REGULAVEL, TIPO ELKHART, ENGATE RAPIDO 1 1/2", PARA COMBATE A INCENDIO                                                                                                                                                                                                                                                                                                                                                                                                                      </t>
  </si>
  <si>
    <t xml:space="preserve">ESGUICHO JATO REGULAVEL, TIPO ELKHART, ENGATE RAPIDO 2 1/2", PARA COMBATE A INCENDIO                                                                                                                                                                                                                                                                                                                                                                                                                      </t>
  </si>
  <si>
    <t xml:space="preserve">PLACA DE SINALIZACAO DE SEGURANCA CONTRA INCENDIO, FOTOLUMINESCENTE, QUADRADA, *20 X 20* CM, EM PVC *2* MM ANTI-CHAMAS (SIMBOLOS, CORES E PICTOGRAMAS CONFORME NBR 16820)                                                                                                                                                                                                                                                                                                                                 </t>
  </si>
  <si>
    <t>29,95</t>
  </si>
  <si>
    <t xml:space="preserve">PLACA DE SINALIZACAO DE SEGURANCA CONTRA INCENDIO, FOTOLUMINESCENTE, QUADRADA, *14 X 14*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</si>
  <si>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</si>
  <si>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DE SEGURANCA CONTRA INCENDIO, FOTOLUMINESCENTE, RETANGULAR, *12 X 40* CM, EM PVC *2* MM ANTI-CHAMAS (SIMBOLOS, CORES E PICTOGRAMAS CONFORME NBR 16820)                                                                                                                                                                                                                                                                                                                               </t>
  </si>
  <si>
    <t>36,74</t>
  </si>
  <si>
    <t xml:space="preserve">PLACA DE SINALIZACAO DE SEGURANCA CONTRA INCENDIO - ALERTA, TRIANGULAR, BASE DE *30* CM, EM PVC *2* MM ANTI-CHAMAS (SIMBOLOS, CORES E PICTOGRAMAS CONFORME NBR 16820)                                                                                                                                                                                                                                                                                                                                     </t>
  </si>
  <si>
    <t xml:space="preserve">PORTAO DE CORRER EM CHAPA TIPO PAINEL LAMBRIL QUADRADO, COM PORTA SOCIAL COMPLETA INCLUIDA, COM REQUADRO, ACABAMENTO NATURAL, COM TRILHOS E ROLDANAS                                                                                                                                                                                                                                                                                                                                                      </t>
  </si>
  <si>
    <t>480,37</t>
  </si>
  <si>
    <t xml:space="preserve">PORTAO DE CORRER EM GRADIL FIXO DE BARRA DE FERRO CHATA DE 3 X 1/4" NA VERTICAL, SEM REQUADRO, ACABAMENTO NATURAL, COM TRILHOS E ROLDANAS                                                                                                                                                                                                                                                                                                                                                                 </t>
  </si>
  <si>
    <t>629,82</t>
  </si>
  <si>
    <t xml:space="preserve">PORTAO BASCULANTE, MANUAL, EM ACO GALVANIZADO, CHAPA 26, TIPO LAMBRIL, COM REQUADRO, ACABAMENTO NATURAL                                                                                                                                                                                                                                                                                                                                                                                                   </t>
  </si>
  <si>
    <t>592,01</t>
  </si>
  <si>
    <t xml:space="preserve">PINO DE ACO COM ARRUELA CONICA, DIAMETRO ARRUELA = *23* MM E COMP HASTE = *27* MM (ACAO INDIRETA)                                                                                                                                                                                                                                                                                                                                                                                                         </t>
  </si>
  <si>
    <t>103,03</t>
  </si>
  <si>
    <t xml:space="preserve">MISTURADOR MONOCOMANDO PARA CHUVEIRO, BASE BRUTA, METALICO COM ACABAMENTO CROMADO                                                                                                                                                                                                                                                                                                                                                                                                                         </t>
  </si>
  <si>
    <t xml:space="preserve">VALVULA DE ESCOAMENTO PARA TANQUE, EM METAL CROMADO, 1.1/2 ", SEM LADRAO, COM TAMPAO PLASTICO                                                                                                                                                                                                                                                                                                                                                                                                             </t>
  </si>
  <si>
    <t xml:space="preserve">TANQUE SIMPLES EM MARMORE SINTETICO COM COLUNA, CAPACIDADE *22* L, *60 X 46* CM                                                                                                                                                                                                                                                                                                                                                                                                                           </t>
  </si>
  <si>
    <t>334,55</t>
  </si>
  <si>
    <t xml:space="preserve">SUPORTE MAO-FRANCESA EM ACO, ABAS IGUAIS 30 CM, CAPACIDADE MINIMA 60 KG, BRANCO                                                                                                                                                                                                                                                                                                                                                                                                                           </t>
  </si>
  <si>
    <t xml:space="preserve">SUPORTE MAO-FRANCESA EM ACO, ABAS IGUAIS 40 CM, CAPACIDADE MINIMA 70 KG, BRANCO                                                                                                                                                                                                                                                                                                                                                                                                                           </t>
  </si>
  <si>
    <t xml:space="preserve">BLOCO CERAMICO / TIJOLO VAZADO PARA ALVENARIA DE VEDACAO, FUROS NA VERTICAL DE 9 X 19 X 39 CM (L X A X C)                                                                                                                                                                                                                                                                                                                                                                                                 </t>
  </si>
  <si>
    <t>1,94</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</si>
  <si>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</si>
  <si>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</si>
  <si>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ARGAMASSA COLANTE TIPO AC III                                                                                                                                                                                                                                                                                                                                                                                                                                                                             </t>
  </si>
  <si>
    <t xml:space="preserve">ARGAMASSA COLANTE TIPO AC III E                                                                                                                                                                                                                                                                                                                                                                                                                                                                           </t>
  </si>
  <si>
    <t xml:space="preserve">BATE-ESTACAS POR GRAVIDADE, POTENCIA160 HP, PESO DO MARTELO ATE 3 TONELADAS                                                                                                                                                                                                                                                                                                                                                                                                                               </t>
  </si>
  <si>
    <t>632.675,78</t>
  </si>
  <si>
    <t xml:space="preserve">CONJUNTO MONTADO ESTOPIM COM ESPOLETA COMUM NUMERO 8, COM CABECA ACENDEDORA, 1,5 M                                                                                                                                                                                                                                                                                                                                                                                                                        </t>
  </si>
  <si>
    <t>42,05</t>
  </si>
  <si>
    <t xml:space="preserve">ACESSORIO INICIADOR NAO ELETRICO, TUBO DE 6 M, TEMPO DE RETARDO DE *160* MS                                                                                                                                                                                                                                                                                                                                                                                                                               </t>
  </si>
  <si>
    <t>107,68</t>
  </si>
  <si>
    <t xml:space="preserve">ACESSORIO DE LIGACAO NAO ELETRICO PARA CARGAS EXPLOSIVAS, TUBO DE 6 M                                                                                                                                                                                                                                                                                                                                                                                                                                     </t>
  </si>
  <si>
    <t>115,69</t>
  </si>
  <si>
    <t xml:space="preserve">CORDEL DETONANTE, NP 05 G/M                                                                                                                                                                                                                                                                                                                                                                                                                                                                               </t>
  </si>
  <si>
    <t xml:space="preserve">OPERADOR DE BETONEIRA ESTACIONARIA / MISTURADOR (HORISTA)                                                                                                                                                                                                                                                                                                                                                                                                                                                 </t>
  </si>
  <si>
    <t xml:space="preserve">TELA ARAME GALVANIZADO REVESTIDO COM POLIMERO, MALHA HEXAGONAL DUPLA TORCAO, 8 X 10 CM (ZN/AL REVESTIDO COM POLIMERO), FIO *2,4* MM                                                                                                                                                                                                                                                                                                                                                                       </t>
  </si>
  <si>
    <t>65,37</t>
  </si>
  <si>
    <t xml:space="preserve">CARROCERIA FIXA ABERTA DE MADEIRA PARA TRANSPORTE GERAL DE CARGA SECA DIMENSOES APROXIMADAS 2,25 X 4,10 X 0,50 M (INCLUI MONTAGEM, NAO INCLUI CAMINHAO)                                                                                                                                                                                                                                                                                                                                                   </t>
  </si>
  <si>
    <t>21.400,00</t>
  </si>
  <si>
    <t xml:space="preserve">CARROCERIA FIXA ABERTA DE MADEIRA PARA TRANSPORTE GERAL DE CARGA SECA DIMENSOES APROXIMADAS 2,5 X 5,5 X 0,50 M (INCLUI MONTAGEM, NAO INCLUI CAMINHAO)                                                                                                                                                                                                                                                                                                                                                     </t>
  </si>
  <si>
    <t>29.032,16</t>
  </si>
  <si>
    <t xml:space="preserve">CARROCERIA FIXA ABERTA DE MADEIRA PARA TRANSPORTE GERAL DE CARGA SECA DIMENSOES APROXIMADAS 2,5 X 6,00 X 0,50 M (INCLUI MONTAGEM, NAO INCLUI CAMINHAO)                                                                                                                                                                                                                                                                                                                                                    </t>
  </si>
  <si>
    <t>31.426,57</t>
  </si>
  <si>
    <t xml:space="preserve">CARROCERIA FIXA ABERTA DE MADEIRA PARA TRANSPORTE GERAL DE CARGA SECA DIMENSOES APROXIMADAS 2,5 X 6,5 X 0,50 M (INCLUI MONTAGEM, NAO INCLUI CAMINHAO)                                                                                                                                                                                                                                                                                                                                                     </t>
  </si>
  <si>
    <t>33.820,97</t>
  </si>
  <si>
    <t xml:space="preserve">CARROCERIA FIXA ABERTA DE MADEIRA PARA TRANSPORTE GERAL DE CARGA SECA DIMENSOES APROXIMADAS 2,5 X 7,00 X 0,50 M (INCLUI MONTAGEM, NAO INCLUI CAMINHAO)                                                                                                                                                                                                                                                                                                                                                    </t>
  </si>
  <si>
    <t>36.215,38</t>
  </si>
  <si>
    <t xml:space="preserve">CARROCERIA FIXA ABERTA DE MADEIRA PARA TRANSPORTE GERAL DE CARGA SECA DIMENSOES APROXIMADAS 2,5 X 7,5 X 0,50 M (INCLUI MONTAGEM, NAO INCLUI CAMINHAO)                                                                                                                                                                                                                                                                                                                                                     </t>
  </si>
  <si>
    <t>41.303,49</t>
  </si>
  <si>
    <t xml:space="preserve">CACAMBA METALICA BASCULANTE COM CAPACIDADE DE 6 M3 (INCLUI MONTAGEM, NAO INCLUI CAMINHAO)                                                                                                                                                                                                                                                                                                                                                                                                                 </t>
  </si>
  <si>
    <t>68.839,16</t>
  </si>
  <si>
    <t xml:space="preserve">CACAMBA METALICA BASCULANTE COM CAPACIDADE DE 10 M3 (INCLUI MONTAGEM, NAO INCLUI CAMINHAO)                                                                                                                                                                                                                                                                                                                                                                                                                </t>
  </si>
  <si>
    <t>91.810,48</t>
  </si>
  <si>
    <t xml:space="preserve">CACAMBA METALICA BASCULANTE COM CAPACIDADE DE 8 M3 (INCLUI MONTAGEM, NAO INCLUI CAMINHAO)                                                                                                                                                                                                                                                                                                                                                                                                                 </t>
  </si>
  <si>
    <t>82.951,18</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</si>
  <si>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</si>
  <si>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8 M3 (INCLUI MONTAGEM, NAO INCLUI CAMINHAO)                                                                                                                                                                                                                                                                                                                                                                                                       </t>
  </si>
  <si>
    <t xml:space="preserve">TANQUE DE ACO PARA TRANSPORTE DE AGUA COM CAPACIDADE DE 6 M3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</si>
  <si>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</si>
  <si>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</si>
  <si>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SEMIRREBOQUE COM TRES EIXOS, PARA TRANSPORTE DE CARGA SECA, DIMENSOES APROXIMADAS 2,60 X 12,50 X 0,50 M (NAO INCLUI CAVALO MECANICO)                                                                                                                                                                                                                                                                                                                                                                      </t>
  </si>
  <si>
    <t>243.032,16</t>
  </si>
  <si>
    <t xml:space="preserve">SEMIRREBOQUE COM DOIS EIXOS EM TANDEM TIPO BASCULANTE COM CACAMBA METALICA 14 M3 (INCLUI MONTAGEM, NAO INCLUI CAVALO MECANICO)                                                                                                                                                                                                                                                                                                                                                                            </t>
  </si>
  <si>
    <t>267.275,52</t>
  </si>
  <si>
    <t xml:space="preserve">SEMIRREBOQUE COM TRES EIXOS EM TANDEM TIPO BASCULANTE COM CACAMBA METALICA 18 M3 (INCLUI MONTAGEM, NAO INCLUI CAVALO MECANICO)                                                                                                                                                                                                                                                                                                                                                                            </t>
  </si>
  <si>
    <t>314.265,73</t>
  </si>
  <si>
    <t xml:space="preserve">CAMINHAO TRUCADO, PESO BRUTO TOTAL 23000 KG, CARGA UTIL MAXIMA 16360 KG, CABINE ESTENDIDA, DISTANCIA ENTRE EIXOS 3,56 M, POTENCIA 277 CV (INCLUI CABINE E CHASSI, NAO INCLUI CARROCERIA)                                                                                                                                                                                                                                                                                                                  </t>
  </si>
  <si>
    <t>713.244,87</t>
  </si>
  <si>
    <t xml:space="preserve">CAMINHAO TOCO, PESO BRUTO TOTAL 9600 KG, CARGA UTIL MAXIMA 6190 KG, DISTANCIA ENTRE EIXOS 3,70 M, POTENCIA 156 CV (INCLUI CABINE E CHASSI, NAO INCLUI CARROCERIA)                                                                                                                                                                                                                                                                                                                                         </t>
  </si>
  <si>
    <t>434.035,59</t>
  </si>
  <si>
    <t xml:space="preserve">CAMINHAO TOCO, PESO BRUTO TOTAL 16000 KG, CARGA UTIL MAXIMA 11030 KG, DISTANCIA ENTRE EIXOS 5,41 M, POTENCIA 185 CV (INCLUI CABINE E CHASSI, NAO INCLUI CARROCERIA)                                                                                                                                                                                                                                                                                                                                       </t>
  </si>
  <si>
    <t>547.980,79</t>
  </si>
  <si>
    <t xml:space="preserve">CAMINHAO TOCO, PESO BRUTO TOTAL 14300 KG, CARGA UTIL MAXIMA 9480 KG, DISTANCIA ENTRE EIXOS 4,80 M, POTENCIA 185 CV (INCLUI CABINE E CHASSI, NAO INCLUI CARROCERIA)                                                                                                                                                                                                                                                                                                                                        </t>
  </si>
  <si>
    <t>499.097,45</t>
  </si>
  <si>
    <t xml:space="preserve">CAMINHAO TOCO, PESO BRUTO TOTAL 16000 KG, CARGA UTIL MAXIMA 10600 KG, DISTANCIA ENTRE EIXOS 4,80 M, POTENCIA 277 CV (INCLUI CABINE E CHASSI, NAO INCLUI CARROCERIA)                                                                                                                                                                                                                                                                                                                                       </t>
  </si>
  <si>
    <t>556.678,94</t>
  </si>
  <si>
    <t xml:space="preserve">CAMINHAO TRUCADO, PESO BRUTO TOTAL 23000 KG, CARGA UTIL MAXIMA 15285 KG, DISTANCIA ENTRE EIXOS 4,80 M, POTENCIA 326 CV (INCLUI CABINE E CHASSI, NAO INCLUI CARROCERIA)                                                                                                                                                                                                                                                                                                                                    </t>
  </si>
  <si>
    <t>690.629,76</t>
  </si>
  <si>
    <t xml:space="preserve">CAVALO MECANICO TRACAO 4X2, PESO BRUTO TOTAL 16000 KG, CAPACIDADE MAXIMA DE TRACAO *36000* KG, DISTANCIA ENTRE EIXOS *3,56* M, POTENCIA *286* CV (INCLUI CABINE E CHASSI, NAO INCLUI SEMIRREBOQUE)                                                                                                                                                                                                                                                                                                        </t>
  </si>
  <si>
    <t>717.012,69</t>
  </si>
  <si>
    <t xml:space="preserve">CAVALO MECANICO TRACAO 4X2, PESO BRUTO TOTAL 16000 KG, CAPACIDADE MAXIMA DE TRACAO *45000* KG, DISTANCIA ENTRE EIXOS *3,56* M, POTENCIA *330* CV (INCLUI CABINE E CHASSI, NAO INCLUI SEMIRREBOQUE)                                                                                                                                                                                                                                                                                                        </t>
  </si>
  <si>
    <t>725.721,23</t>
  </si>
  <si>
    <t xml:space="preserve">LIMPADORA A SUCCAO, TANQUE 12000 L, BASCULAMENTO HIDRAULICO, BOMBA 12 M3/MIN 95% VACUO (INCLUI MONTAGEM, NAO INCLUI CAMINHAO)                                                                                                                                                                                                                                                                                                                                                                             </t>
  </si>
  <si>
    <t>295.000,00</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</si>
  <si>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</si>
  <si>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</si>
  <si>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</si>
  <si>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</si>
  <si>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HIDROJATEADORA PARA DESOBSTRUCAO DE REDES E GALERIAS, TANQUE 7000 L, BOMBA TRIPLEX 140 KGF/CM2 260 L/MIN ALIMENTADA POR MOTOR INDEPENDENTE A DIESEL POTENCIA 125 CV (INCLUI MONTAGEM, NAO INCLUI CAMINHAO)                                                                                                                                                                                                                                                                                                </t>
  </si>
  <si>
    <t>364.896,09</t>
  </si>
  <si>
    <t xml:space="preserve">HIDROJATEADORA PARA DESOBSTRUCAO DE REDES E GALERIAS, TANQUE 7000 L, BOMBA TRIPLEX 120 KGF/CM2 128 L/MIN (INCLUI MONTAGEM, NAO INCLUI CAMINHAO)                                                                                                                                                                                                                                                                                                                                                           </t>
  </si>
  <si>
    <t>342.998,80</t>
  </si>
  <si>
    <t xml:space="preserve">LIMPADORA DE SUCCAO TANQUE 7000 L, BOMBA 12 M3/MIN 95% VACUO (INCLUI MONTAGEM, NAO INCLUI CAMINHAO)                                                                                                                                                                                                                                                                                                                                                                                                       </t>
  </si>
  <si>
    <t>250.504,73</t>
  </si>
  <si>
    <t xml:space="preserve">EQUIPAMENTO DE LIMPEZA COMBINADO (VACUO/ALTA PRESSAO) 95% VACUO, TANQUE 7000 L, BOMBA 140 KGF/CM2 66 L/MIN COM MOTOR INDEPENDENTE A DIESEL DE 60 CV (INCLUI MONTAGEM, NAO INCLUI CAMINHAO)                                                                                                                                                                                                                                                                                                                </t>
  </si>
  <si>
    <t>565.124,71</t>
  </si>
  <si>
    <t xml:space="preserve">GUINDAUTO HIDRAULICO, CAPACIDADE MAXIMA DE CARGA 14340 KG, MOMENTO MAXIMO DE CARGA 42,3 TM, ALCANCE MAXIMO HORIZONTAL 16,80 M, PARA MONTAGEM SOBRE CHASSI DE CAMINHAO PBT MINIMO 23000 KG (INCLUI MONTAGEM, NAO INCLUI CAMINHAO)                                                                                                                                                                                                                                                                          </t>
  </si>
  <si>
    <t>397.058,59</t>
  </si>
  <si>
    <t xml:space="preserve">GUINDAUTO HIDRAULICO, CAPACIDADE MAXIMA DE CARGA 10000 KG, MOMENTO MAXIMO DE CARGA 23 TM, ALCANCE MAXIMO HORIZONTAL 11,80 M, PARA MONTAGEM SOBRE CHASSI DE CAMINHAO PBT MINIMO 15000 KG (INCLUI MONTAGEM, NAO INCLUI CAMINHAO)                                                                                                                                                                                                                                                                            </t>
  </si>
  <si>
    <t>252.088,58</t>
  </si>
  <si>
    <t xml:space="preserve">ELEVADOR DE CREMALHEIRA CABINE FECHADA 1,5 X 2,5 X 2,35 M (UMA POR TORRE), CAPACIDADE DE CARGA 1200 KG (15 PESSOAS), TORRE 24 M (16 MODULOS), FREIO DE SEGURANCA, LIMITADOR DE CARGA                                                                                                                                                                                                                                                                                                                      </t>
  </si>
  <si>
    <t>330.157,49</t>
  </si>
  <si>
    <t xml:space="preserve">BLOCO DE CONCRETO ESTRUTURAL 14 X 19 X 29 CM, FBK 12 MPA (NBR 6136)                                                                                                                                                                                                                                                                                                                                                                                                                                       </t>
  </si>
  <si>
    <t xml:space="preserve">TE PVC, SOLDAVEL, COM ROSCA NA BOLSA CENTRAL, 90 GRAUS, 25 MM X 3/4", PARA AGUA FRIA PREDIAL                                                                                                                                                                                                                                                                                                                                                                                                              </t>
  </si>
  <si>
    <t xml:space="preserve">TE SANITARIO, PVC, DN 40 X 40 MM, SERIE NORMAL, PARA ESGOTO PREDIAL                                                                                                                                                                                                                                                                                                                                                                                                                                       </t>
  </si>
  <si>
    <t xml:space="preserve">JOELHO PVC, SOLDAVEL, PB, 90 GRAUS, DN 40 MM, PARA ESGOTO PREDIAL                                                                                                                                                                                                                                                                                                                                                                                                                                         </t>
  </si>
  <si>
    <t xml:space="preserve">JOELHO PVC, SOLDAVEL, PB, 90 GRAUS, DN 150 MM, PARA ESGOTO PREDIAL                                                                                                                                                                                                                                                                                                                                                                                                                                        </t>
  </si>
  <si>
    <t>60,67</t>
  </si>
  <si>
    <t xml:space="preserve">JOELHO PVC, SOLDAVEL, PB, 45 GRAUS, DN 40 MM, PARA ESGOTO PREDIAL                                                                                                                                                                                                                                                                                                                                                                                                                                         </t>
  </si>
  <si>
    <t xml:space="preserve">JOELHO PVC, SOLDAVEL, PB, 45 GRAUS, DN 150 MM, PARA ESGOTO PREDIAL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</si>
  <si>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</si>
  <si>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</si>
  <si>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</si>
  <si>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</si>
  <si>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</si>
  <si>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60,63</t>
  </si>
  <si>
    <t xml:space="preserve">JOELHO CPVC, SOLDAVEL, 90 GRAUS, 73 MM, PARA AGUA QUENTE                                                                                                                                                                                                                                                                                                                                                                                                                                                  </t>
  </si>
  <si>
    <t>130,31</t>
  </si>
  <si>
    <t xml:space="preserve">JOELHO CPVC, SOLDAVEL, 90 GRAUS, 89 MM, PARA AGUA QUENTE                                                                                                                                                                                                                                                                                                                                                                                                                                                  </t>
  </si>
  <si>
    <t>150,22</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</si>
  <si>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</si>
  <si>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</si>
  <si>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</si>
  <si>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</si>
  <si>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</si>
  <si>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</si>
  <si>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</si>
  <si>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125,31</t>
  </si>
  <si>
    <t xml:space="preserve">JOELHO CPVC, SOLDAVEL, 45 GRAUS, 89 MM, PARA AGUA QUENTE                                                                                                                                                                                                                                                                                                                                                                                                                                                  </t>
  </si>
  <si>
    <t xml:space="preserve">CURVA CPVC, 90 GRAUS, SOLDAVEL, 15 MM, PARA AGUA QUENTE                                                                                                                                                                                                                                                                                                                                                                                                                                                   </t>
  </si>
  <si>
    <t xml:space="preserve">CURVA CPVC, 90 GRAUS, SOLDAVEL, 22 MM, PARA AGUA QUENTE                                                                                                                                                                                                                                                                                                                                                                                                                                                   </t>
  </si>
  <si>
    <t xml:space="preserve">CURVA CPVC, 90 GRAUS, SOLDAVEL, 28 MM, PARA AGUA QUENTE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</si>
  <si>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</si>
  <si>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</si>
  <si>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</si>
  <si>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</si>
  <si>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15,25</t>
  </si>
  <si>
    <t xml:space="preserve">LUVA CPVC, SOLDAVEL, 54 MM, PARA AGUA QUENTE PREDIAL                                                                                                                                                                                                                                                                                                                                                                                                                                                      </t>
  </si>
  <si>
    <t xml:space="preserve">LUVA CPVC, SOLDAVEL, 73 MM, PARA AGUA QUENTE PREDIAL                                                                                                                                                                                                                                                                                                                                                                                                                                                      </t>
  </si>
  <si>
    <t>128,31</t>
  </si>
  <si>
    <t xml:space="preserve">LUVA CPVC, SOLDAVEL, 89 MM, PARA AGUA QUENTE PREDIAL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</si>
  <si>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</si>
  <si>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</si>
  <si>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</si>
  <si>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</si>
  <si>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</si>
  <si>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TRANSICAO DE CPVC X PVC, SOLDAVEL, 22 X 25 MM, PARA AGUA QUENTE                                                                                                                                                                                                                                                                                                                                                                                                                                   </t>
  </si>
  <si>
    <t xml:space="preserve">LUVA DE TRANSICAO, CPVC, SOLDAVEL, 42 MM X 1 1/2", PARA AGUA QUENTE                                                                                                                                                                                                                                                                                                                                                                                                                                       </t>
  </si>
  <si>
    <t>109,33</t>
  </si>
  <si>
    <t xml:space="preserve">LUVA DE TRANSICAO, CPVC, SOLDAVEL, 54 MM X 2", PARA AGUA QUENTE PREDIAL                                                                                                                                                                                                                                                                                                                                                                                                                                   </t>
  </si>
  <si>
    <t xml:space="preserve">UNIAO, CPVC, SOLDAVEL, 15 MM, PARA AGUA QUENTE PREDIAL                                                                                                                                                                                                                                                                                                                                                                                                                                                    </t>
  </si>
  <si>
    <t>13,73</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</si>
  <si>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</si>
  <si>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</si>
  <si>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</si>
  <si>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</si>
  <si>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</si>
  <si>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112,96</t>
  </si>
  <si>
    <t xml:space="preserve">UNIAO, CPVC, SOLDAVEL, 73 MM, PARA AGUA QUENTE PREDIAL                                                                                                                                                                                                                                                                                                                                                                                                                                                    </t>
  </si>
  <si>
    <t>147,24</t>
  </si>
  <si>
    <t xml:space="preserve">UNIAO, CPVC, SOLDAVEL, 89 MM, PARA AGUA QUENTE PREDIAL                                                                                                                                                                                                                                                                                                                                                                                                                                                    </t>
  </si>
  <si>
    <t>224,21</t>
  </si>
  <si>
    <t xml:space="preserve">ADAPTADOR CPVC, SOLDAVEL, 15 MM, PARA AGUA QUENTE                                                                                                                                                                                                                                                                                                                                                                                                                                                         </t>
  </si>
  <si>
    <t xml:space="preserve">ADAPTADOR CPVC, SOLDAVEL, 22 MM, PARA AGUA QUENTE                                                                                                                                                                                                                                                                                                                                                                                                                                                         </t>
  </si>
  <si>
    <t xml:space="preserve">CURVA DE TRANSPOSICAO, CPVC, SOLDAVEL, 15 MM                                                                                                                                                                                                                                                                                                                                                                                                                                                              </t>
  </si>
  <si>
    <t xml:space="preserve">CURVA DE TRANSPOSICAO, CPVC, SOLDAVEL, 22 MM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</si>
  <si>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</si>
  <si>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</si>
  <si>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</si>
  <si>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</si>
  <si>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CONECTOR, CPVC, SOLDAVEL, 15 MM X 1/2", PARA AGUA QUENTE                                                                                                                                                                                                                                                                                                                                                                                                                                                  </t>
  </si>
  <si>
    <t xml:space="preserve">CONECTOR, CPVC, SOLDAVEL, 22 MM X 1/2", PARA AGUA QUENTE                                                                                                                                                                                                                                                                                                                                                                                                                                                  </t>
  </si>
  <si>
    <t>22,98</t>
  </si>
  <si>
    <t xml:space="preserve">CONECTOR, CPVC, SOLDAVEL, 28 MM X 1", PARA AGUA QUENTE                                                                                                                                                                                                                                                                                                                                                                                                                                                    </t>
  </si>
  <si>
    <t xml:space="preserve">CONECTOR, CPVC, SOLDAVEL, 35 MM X 1 1/4", PARA AGUA QUENTE                                                                                                                                                                                                                                                                                                                                                                                                                                                </t>
  </si>
  <si>
    <t xml:space="preserve">CONECTOR, CPVC, SOLDAVEL, 42 MM X 1 1/2", PARA AGUA QUENTE                                                                                                                                                                                                                                                                                                                                                                                                                                                </t>
  </si>
  <si>
    <t>51,95</t>
  </si>
  <si>
    <t xml:space="preserve">TE CPVC, SOLDAVEL, 90 GRAUS, 22 MM, PARA AGUA QUENTE PREDIAL                                                                                                                                                                                                                                                                                                                                                                                                                                              </t>
  </si>
  <si>
    <t xml:space="preserve">TE CPVC, SOLDAVEL, 90 GRAUS, 28 MM, PARA AGUA QUENTE PREDIAL                                                                                                                                                                                                                                                                                                                                                                                                                                              </t>
  </si>
  <si>
    <t xml:space="preserve">TE CPVC, SOLDAVEL, 90 GRAUS, 35 MM, PARA AGUA QUENTE PREDIAL                                                                                                                                                                                                                                                                                                                                                                                                                                              </t>
  </si>
  <si>
    <t>34,56</t>
  </si>
  <si>
    <t xml:space="preserve">TE CPVC, SOLDAVEL, 90 GRAUS, 42 MM, PARA AGUA QUENTE PREDIAL                                                                                                                                                                                                                                                                                                                                                                                                                                              </t>
  </si>
  <si>
    <t xml:space="preserve">TE CPVC, SOLDAVEL, 90 GRAUS, 54 MM, PARA AGUA QUENTE PREDIAL                                                                                                                                                                                                                                                                                                                                                                                                                                              </t>
  </si>
  <si>
    <t>74,14</t>
  </si>
  <si>
    <t xml:space="preserve">TE CPVC, SOLDAVEL, 90 GRAUS, 73 MM, PARA AGUA QUENTE PREDIAL                                                                                                                                                                                                                                                                                                                                                                                                                                              </t>
  </si>
  <si>
    <t>174,30</t>
  </si>
  <si>
    <t xml:space="preserve">TE CPVC, SOLDAVEL, 90 GRAUS, 89 MM, PARA AGUA QUENTE PREDIAL                                                                                                                                                                                                                                                                                                                                                                                                                                              </t>
  </si>
  <si>
    <t>202,69</t>
  </si>
  <si>
    <t xml:space="preserve">TE DE TRANSICAO, CPVC, SOLDAVEL, 15 MM X 1/2", PARA AGUA QUENTE                                                                                                                                                                                                                                                                                                                                                                                                                                           </t>
  </si>
  <si>
    <t xml:space="preserve">TE DE TRANSICAO, CPVC, SOLDAVEL, 22 MM X 1/2", PARA AGUA QUENTE                                                                                                                                                                                                                                                                                                                                                                                                                                           </t>
  </si>
  <si>
    <t>10,86</t>
  </si>
  <si>
    <t xml:space="preserve">TE MISTURADOR, CPVC, SOLDAVEL, 15 MM, PARA AGUA QUENTE                                                                                                                                                                                                                                                                                                                                                                                                                                                    </t>
  </si>
  <si>
    <t xml:space="preserve">TE MISTURADOR, CPVC, SOLDAVEL, 22 MM, PARA AGUA QUENTE                                                                                                                                                                                                                                                                                                                                                                                                                                                    </t>
  </si>
  <si>
    <t xml:space="preserve">LUVA DE CORRER PARA TUBO SOLDAVEL, PVC, 32 MM, PARA AGUA FRIA PREDIAL                                                                                                                                                                                                                                                                                                                                                                                                                                     </t>
  </si>
  <si>
    <t xml:space="preserve">LUVA DE CORRER PARA TUBO SOLDAVEL, PVC, 60 MM, PARA AGUA FRIA PREDIAL                                                                                                                                                                                                                                                                                                                                                                                                                                     </t>
  </si>
  <si>
    <t xml:space="preserve">LUVA DE REDUCAO, SOLDAVEL, PVC, 50 X 25 MM, PARA AGUA FRIA PREDIAL                                                                                                                                                                                                                                                                                                                                                                                                                                        </t>
  </si>
  <si>
    <t xml:space="preserve">CURVA DE TRANSPOSICAO, PVC, SOLDAVEL, 25 MM, COR MARROM, PARA AGUA FRIA PREDIAL                                                                                                                                                                                                                                                                                                                                                                                                                           </t>
  </si>
  <si>
    <t xml:space="preserve">CURVA DE TRANSPOSICAO, PVC, SOLDAVEL, 32 MM, COR MARROM, PARA AGUA FRIA PREDIAL                                                                                                                                                                                                                                                                                                                                                                                                                           </t>
  </si>
  <si>
    <t xml:space="preserve">TUBO CPVC, SOLDAVEL, 42 MM, AGUA QUENTE PREDIAL (NBR 15884)                                                                                                                                                                                                                                                                                                                                                                                                                                               </t>
  </si>
  <si>
    <t>52,72</t>
  </si>
  <si>
    <t xml:space="preserve">TUBO CPVC, SOLDAVEL, 54 MM, AGUA QUENTE PREDIAL (NBR 15884)                                                                                                                                                                                                                                                                                                                                                                                                                                               </t>
  </si>
  <si>
    <t>77,17</t>
  </si>
  <si>
    <t xml:space="preserve">TUBO CPVC, SOLDAVEL, 73 MM, AGUA QUENTE PREDIAL (NBR 15884)                                                                                                                                                                                                                                                                                                                                                                                                                                               </t>
  </si>
  <si>
    <t>124,78</t>
  </si>
  <si>
    <t xml:space="preserve">TUBO CPVC, SOLDAVEL, 89 MM, AGUA QUENTE PREDIAL (NBR 15884)                                                                                                                                                                                                                                                                                                                                                                                                                                               </t>
  </si>
  <si>
    <t>195,86</t>
  </si>
  <si>
    <t xml:space="preserve">TUBO PVC CORRUGADO, PAREDE DUPLA, JE, DN 150 MM/ DE 160 MM, REDE COLETORA ESGOTO                                                                                                                                                                                                                                                                                                                                                                                                                          </t>
  </si>
  <si>
    <t xml:space="preserve">TUBO PVC CORRUGADO, PAREDE DUPLA, JE, DN 200 MM/ DE 200 MM, REDE COLETORA ESGOTO                                                                                                                                                                                                                                                                                                                                                                                                                          </t>
  </si>
  <si>
    <t>100,69</t>
  </si>
  <si>
    <t xml:space="preserve">TUBO PVC CORRUGADO, PAREDE DUPLA, JE, DN 250 MM/ DE 250 MM, REDE COLETORA ESGOTO                                                                                                                                                                                                                                                                                                                                                                                                                          </t>
  </si>
  <si>
    <t>157,72</t>
  </si>
  <si>
    <t xml:space="preserve">TUBO PVC CORRUGADO, PAREDE DUPLA, JE, DN 300 MM/ DE 315 MM, REDE COLETORA ESGOTO                                                                                                                                                                                                                                                                                                                                                                                                                          </t>
  </si>
  <si>
    <t>232,03</t>
  </si>
  <si>
    <t xml:space="preserve">TUBO PVC CORRUGADO, PAREDE DUPLA, JE, DN 350 MM/ DE 355 MM, REDE COLETORA ESGOTO                                                                                                                                                                                                                                                                                                                                                                                                                          </t>
  </si>
  <si>
    <t>312,58</t>
  </si>
  <si>
    <t xml:space="preserve">TUBO PVC CORRUGADO, PAREDE DUPLA, JE, DN 400 MM/ DE 400 MM, REDE COLETORA ESGOTO                                                                                                                                                                                                                                                                                                                                                                                                                          </t>
  </si>
  <si>
    <t>412,88</t>
  </si>
  <si>
    <t xml:space="preserve">TUBO DRENO, CORRUGADO, ESPIRALADO, FLEXIVEL, PERFURADO, EM POLIETILENO DE ALTA DENSIDADE (PEAD), DN 65 MM, (2 1/2") PARA DRENAGEM - EM ROLO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</si>
  <si>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</si>
  <si>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</si>
  <si>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</si>
  <si>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GRAMPO METALICO TIPO OLHAL PARA HASTE DE ATERRAMENTO DE 1/2", CONDUTOR DE *10* A 50 MM2                                                                                                                                                                                                                                                                                                                                                                                                                   </t>
  </si>
  <si>
    <t xml:space="preserve">GRAMPO METALICO TIPO U PARA HASTE DE ATERRAMENTO DE ATE 5/8", CONDUTOR DE 10 A 25 MM2                                                                                                                                                                                                                                                                                                                                                                                                                     </t>
  </si>
  <si>
    <t>43,48</t>
  </si>
  <si>
    <t xml:space="preserve">BASE PARA MASTRO DE PARA-RAIOS DIAMETRO NOMINAL 1 1/2"                                                                                                                                                                                                                                                                                                                                                                                                                                                    </t>
  </si>
  <si>
    <t>53,17</t>
  </si>
  <si>
    <t xml:space="preserve">SINALIZADOR NOTURNO SIMPLES PARA PARA-RAIOS, SEM RELE FOTOELETRICO                                                                                                                                                                                                                                                                                                                                                                                                                                        </t>
  </si>
  <si>
    <t>46,98</t>
  </si>
  <si>
    <t xml:space="preserve">INTERRUPTOR SIMPLES 10A, 250V, CONJUNTO MONTADO PARA EMBUTIR 4" X 2" (PLACA + SUPORTE + MODULO)                                                                                                                                                                                                                                                                                                                                                                                                           </t>
  </si>
  <si>
    <t xml:space="preserve">INTERRUPTOR PARALELO 10A, 250V, CONJUNTO MONTADO PARA EMBUTIR 4" X 2" (PLACA + SUPORTE + MODULO)                                                                                                                                                                                                                                                                                                                                                                                                          </t>
  </si>
  <si>
    <t xml:space="preserve">INTERRUPTOR BIPOLAR 10A, 250V, CONJUNTO MONTADO PARA EMBUTIR 4" X 2" (PLACA + SUPORTE + MODULO)                                                                                                                                                                                                                                                                                                                                                                                                           </t>
  </si>
  <si>
    <t xml:space="preserve">INTERRUPTOR INTERMEDIARIO 10A, 250V, CONJUNTO MONTADO PARA EMBUTIR 4" X 2" (PLACA + SUPORTE + MODULO)                                                                                                                                                                                                                                                                                                                                                                                                     </t>
  </si>
  <si>
    <t>27,35</t>
  </si>
  <si>
    <t xml:space="preserve">PULSADOR CAMPAINHA 10A, 250V, CONJUNTO MONTADO PARA EMBUTIR 4" X 2" (PLACA + SUPORTE + MODULO)                                                                                                                                                                                                                                                                                                                                                                                                            </t>
  </si>
  <si>
    <t xml:space="preserve">PULSADOR MINUTERIA 10A, 250V, CONJUNTO MONTADO PARA EMBUTIR 4" X 2" (PLACA + SUPORTE + MODULO)                                                                                                                                                                                                                                                                                                                                                                                                            </t>
  </si>
  <si>
    <t xml:space="preserve">INTERRUPTORES SIMPLES (2 MODULOS) 10A, 250V, CONJUNTO MONTADO PARA EMBUTIR 4" X 2" (PLACA + SUPORTE + MODULOS)                                                                                                                                                                                                                                                                                                                                                                                            </t>
  </si>
  <si>
    <t xml:space="preserve">INTERRUPTOR SIMPLES + INTERRUPTOR PARALELO 10A, 250V, CONJUNTO MONTADO PARA EMBUTIR 4" X 2" (PLACA + SUPORTE + MODULOS)                                                                                                                                                                                                                                                                                                                                                                                   </t>
  </si>
  <si>
    <t xml:space="preserve">INTERRUPTORES PARALELOS (2 MODULOS) 10A, 250V, CONJUNTO MONTADO PARA EMBUTIR 4" X 2" (PLACA + SUPORTE + MODULOS)                                                                                                                                                                                                                                                                                                                                                                                          </t>
  </si>
  <si>
    <t xml:space="preserve">INTERRUPTORES SIMPLES (3 MODULOS) 10A, 250V, CONJUNTO MONTADO PARA EMBUTIR 4" X 2" (PLACA + SUPORTE + MODULOS)                                                                                                                                                                                                                                                                                                                                                                                            </t>
  </si>
  <si>
    <t xml:space="preserve">INTERRUPTORES SIMPLES (2 MODULOS) + 1 INTERRUPTOR PARALELO 10A, 250V, CONJUNTO MONTADO PARA EMBUTIR 4" X 2" (PLACA + SUPORTE + MODULOS)                                                                                                                                                                                                                                                                                                                                                                   </t>
  </si>
  <si>
    <t xml:space="preserve">INTERRUPTOR SIMPLES + 2 INTERRUPTORES PARALELOS 10A, 250V, CONJUNTO MONTADO PARA EMBUTIR 4" X 2" (PLACA + SUPORTE + MODULOS)                                                                                                                                                                                                                                                                                                                                                                              </t>
  </si>
  <si>
    <t xml:space="preserve">INTERRUPTORES PARALELOS (3 MODULOS) 10A, 250V, CONJUNTO MONTADO PARA EMBUTIR 4" X 2" (PLACA + SUPORTE + MODULO)                                                                                                                                                                                                                                                                                                                                                                                           </t>
  </si>
  <si>
    <t xml:space="preserve">TOMADA 2P+T 20A 250V, CONJUNTO MONTADO PARA EMBUTIR 4" X 2" (PLACA + SUPORTE + MODULO)                                                                                                                                                                                                                                                                                                                                                                                                                    </t>
  </si>
  <si>
    <t xml:space="preserve">TOMADAS (2 MODULOS) 2P+T 10A, 250V, CONJUNTO MONTADO PARA EMBUTIR 4" X 2" (PLACA + SUPORTE + MODULOS)                                                                                                                                                                                                                                                                                                                                                                                                     </t>
  </si>
  <si>
    <t xml:space="preserve">INTERRUPTOR SIMPLES + TOMADA 2P+T 10A, 250V, CONJUNTO MONTADO PARA EMBUTIR 4" X 2" (PLACA + SUPORTE + MODULOS)                                                                                                                                                                                                                                                                                                                                                                                            </t>
  </si>
  <si>
    <t xml:space="preserve">INTERRUPTOR PARALELO + TOMADA 2P+T 10A, 250V, CONJUNTO MONTADO PARA EMBUTIR 4" X 2" (PLACA + SUPORTE + MODULOS)                                                                                                                                                                                                                                                                                                                                                                                           </t>
  </si>
  <si>
    <t xml:space="preserve">INTERRUPTORES SIMPLES (2 MODULOS) + TOMADA 2P+T 10A, 250V, CONJUNTO MONTADO PARA EMBUTIR 4" X 2" (PLACA + SUPORTE + MODULOS)                                                                                                                                                                                                                                                                                                                                                                              </t>
  </si>
  <si>
    <t xml:space="preserve">INTERRUPTOR SIMPLES + INTERRUPTOR PARALELO + TOMADA 2P+T 10A, 250V, CONJUNTO MONTADO PARA EMBUTIR 4" X 2" (PLACA + SUPORTE + MODULOS)                                                                                                                                                                                                                                                                                                                                                                     </t>
  </si>
  <si>
    <t>27,71</t>
  </si>
  <si>
    <t xml:space="preserve">INTERRUPTORES PARALELOS (2 MODULOS) + TOMADA 2P+T 10A, 250V, CONJUNTO MONTADO PARA EMBUTIR 4" X 2" (PLACA + SUPORTE + MODULOS)                                                                                                                                                                                                                                                                                                                                                                            </t>
  </si>
  <si>
    <t xml:space="preserve">TOMADA RJ11, 2 FIOS, CONJUNTO MONTADO PARA EMBUTIR 4" X 2" (PLACA + SUPORTE + MODULO)                                                                                                                                                                                                                                                                                                                                                                                                                     </t>
  </si>
  <si>
    <t xml:space="preserve">TOMADA RJ45, 8 FIOS, CAT 5E, CONJUNTO MONTADO PARA EMBUTIR 4" X 2" (PLACA + SUPORTE + MODULO)                                                                                                                                                                                                                                                                                                                                                                                                             </t>
  </si>
  <si>
    <t>34,62</t>
  </si>
  <si>
    <t xml:space="preserve">TOMADA PARA ANTENA DE TV, CABO COAXIAL DE 9 MM, CONJUNTO MONTADO PARA EMBUTIR 4" X 2" (PLACA + SUPORTE + MODULO)                                                                                                                                                                                                                                                                                                                                                                                          </t>
  </si>
  <si>
    <t xml:space="preserve">CAMPAINHA CIGARRA 127 V / 220 V, CONJUNTO MONTADO PARA EMBUTIR 4" X 2" (PLACA + SUPORTE + MODULO)                                                                                                                                                                                                                                                                                                                                                                                                         </t>
  </si>
  <si>
    <t xml:space="preserve">VARIADOR DE LUMINOSIDADE ROTATIVO (DIMMER) 127V, 300W, CONJUNTO MONTADO PARA EMBUTIR 4" X 2" (PLACA + SUPORTE + MODULO)                                                                                                                                                                                                                                                                                                                                                                                   </t>
  </si>
  <si>
    <t>59,61</t>
  </si>
  <si>
    <t xml:space="preserve">VARIADOR DE LUMINOSIDADE ROTATIVO (DIMMER) 220V, 600W, CONJUNTO MONTADO PARA EMBUTIR 4" X 2" (PLACA + SUPORTE + MODULO)                                                                                                                                                                                                                                                                                                                                                                                   </t>
  </si>
  <si>
    <t>77,89</t>
  </si>
  <si>
    <t xml:space="preserve">VARIADOR DE VELOCIDADE PARA VENTILADOR 127V, 150W + 2 INTERRUPTORES PARALELOS, PARA REVERSAO E LAMPADA, CONJUNTO MONTADO PARA EMBUTIR 4" X 2" (PLACA + SUPORTE + MODULOS)                                                                                                                                                                                                                                                                                                                                 </t>
  </si>
  <si>
    <t xml:space="preserve">VARIADOR DE VELOCIDADE PARA VENTILADOR 220V, 250W + 2 INTERRUPTORES PARALELOS, PARA REVERSAO E LAMPADA, CONJUNTO MONTADO PARA EMBUTIR 4" X 2" (PLACA + SUPORTE + MODULOS)                                                                                                                                                                                                                                                                                                                                 </t>
  </si>
  <si>
    <t xml:space="preserve">ESPELHO / PLACA CEGA 4" X 2",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</si>
  <si>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</si>
  <si>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</si>
  <si>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3 POSTOS 4" X 2", PARA INSTALACAO DE TOMADAS E INTERRUPTORES                                                                                                                                                                                                                                                                                                                                                                                                                           </t>
  </si>
  <si>
    <t xml:space="preserve">ESPELHO / PLACA CEGA 4" X 4", PARA INSTALACAO DE TOMADAS E INTERRUPTORES                                                                                                                                                                                                                                                                                                                                                                                                                                  </t>
  </si>
  <si>
    <t xml:space="preserve">ESPELHO / PLACA DE 2 POSTOS 4" X 4", PARA INSTALACAO DE TOMADAS E INTERRUPTORES                                                                                                                                                                                                                                                                                                                                                                                                                           </t>
  </si>
  <si>
    <t xml:space="preserve">ESPELHO / PLACA DE 4 POSTOS 4" X 4", PARA INSTALACAO DE TOMADAS E INTERRUPTORES                                                                                                                                                                                                                                                                                                                                                                                                                           </t>
  </si>
  <si>
    <t xml:space="preserve">ESPELHO / PLACA DE 6 POSTOS 4" X 4", PARA INSTALACAO DE TOMADAS E INTERRUPTORES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</si>
  <si>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</si>
  <si>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</si>
  <si>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TOMADA 2P+T 10A, 250V (APENAS MODULO)                                                                                                                                                                                                                                                                                                                                                                                                                                                                     </t>
  </si>
  <si>
    <t xml:space="preserve">TOMADA 2P+T 20A, 250V (APENAS MODULO)                                                                                                                                                                                                                                                                                                                                                                                                                                                                     </t>
  </si>
  <si>
    <t xml:space="preserve">TOMADA RJ11, 2 FIOS (APENAS MODULO)                                                                                                                                                                                                                                                                                                                                                                                                                                                                       </t>
  </si>
  <si>
    <t>15,92</t>
  </si>
  <si>
    <t xml:space="preserve">TOMADA RJ45, 8 FIOS, CAT 5E (APENAS MODULO)                                                                                                                                                                                                                                                                                                                                                                                                                                                               </t>
  </si>
  <si>
    <t>31,18</t>
  </si>
  <si>
    <t xml:space="preserve">TOMADA PARA ANTENA DE TV, CABO COAXIAL DE 9 MM (APENAS MODULO)                                                                                                                                                                                                                                                                                                                                                                                                                                            </t>
  </si>
  <si>
    <t xml:space="preserve">CAMPAINHA CIGARRA 127 V / 220 V (APENAS MODULO)                                                                                                                                                                                                                                                                                                                                                                                                                                                           </t>
  </si>
  <si>
    <t xml:space="preserve">VARIADOR DE LUMINOSIDADE ROTATIVO (DIMMER) 127 V, 300 W (APENAS MODULO)                                                                                                                                                                                                                                                                                                                                                                                                                                   </t>
  </si>
  <si>
    <t>46,35</t>
  </si>
  <si>
    <t xml:space="preserve">VARIADOR DE LUMINOSIDADE ROTATIVO (DIMMER) 220 V, 600 W (APENAS MODULO)                                                                                                                                                                                                                                                                                                                                                                                                                                   </t>
  </si>
  <si>
    <t>74,08</t>
  </si>
  <si>
    <t xml:space="preserve">VARIADOR DE VELOCIDADE PARA VENTILADOR 127 V, 150 W (APENAS MODULO)                                                                                                                                                                                                                                                                                                                                                                                                                                       </t>
  </si>
  <si>
    <t>28,49</t>
  </si>
  <si>
    <t xml:space="preserve">VARIADOR DE VELOCIDADE PARA VENTILADOR 220 V, 250 W (APENAS MODULO)                                                                                                                                                                                                                                                                                                                                                                                                                                       </t>
  </si>
  <si>
    <t xml:space="preserve">INTERRUPTOR SIMPLES 10A, 250V (APENAS MODULO)                                                                                                                                                                                                                                                                                                                                                                                                                                                             </t>
  </si>
  <si>
    <t xml:space="preserve">INTERRUPTOR PARALELO 10A, 250V (APENAS MODULO)                                                                                                                                                                                                                                                                                                                                                                                                                                                            </t>
  </si>
  <si>
    <t xml:space="preserve">INTERRUPTOR BIPOLAR SIMPLES 10 A, 250 V (APENAS MODULO)                                                                                                                                                                                                                                                                                                                                                                                                                                                   </t>
  </si>
  <si>
    <t xml:space="preserve">INTERRUPTOR INTERMEDIARIO 10 A, 250 V (APENAS MODULO)                                                                                                                                                                                                                                                                                                                                                                                                                                                     </t>
  </si>
  <si>
    <t xml:space="preserve">PULSADOR CAMPAINHA 10A, 250V (APENAS MODULO)                                                                                                                                                                                                                                                                                                                                                                                                                                                              </t>
  </si>
  <si>
    <t xml:space="preserve">PULSADOR MINUTERIA 10A, 250V (APENAS MODULO)                                                                                                                                                                                                                                                                                                                                                                                                                                                              </t>
  </si>
  <si>
    <t xml:space="preserve">MASSA EPOXI BICOMPONENTE PARA REPAROS                                                                                                                                                                                                                                                                                                                                                                                                                                                                     </t>
  </si>
  <si>
    <t>139,20</t>
  </si>
  <si>
    <t xml:space="preserve">TINTA A BASE DE RESINA ACRILICA EMULSIONADA EM AGUA, PARA SINALIZACAO HORIZONTAL VIARIA (NBR 13699:2012)                                                                                                                                                                                                                                                                                                                                                                                                  </t>
  </si>
  <si>
    <t xml:space="preserve">FUNDO PREPARADOR ACRILICO BASE AGUA                                                                                                                                                                                                                                                                                                                                                                                                                                                                       </t>
  </si>
  <si>
    <t xml:space="preserve">SELANTE TIPO VEDA CALHA PARA METAL E FIBROCIMENTO                                                                                                                                                                                                                                                                                                                                                                                                                                                         </t>
  </si>
  <si>
    <t>70,61</t>
  </si>
  <si>
    <t xml:space="preserve">ESPUMA EXPANSIVA DE POLIURETANO, APLICACAO MANUAL - 500 ML                                                                                                                                                                                                                                                                                                                                                                                                                                                </t>
  </si>
  <si>
    <t xml:space="preserve">FERTILIZANTE ORGANICO COMPOSTO, CLASSE A                                                                                                                                                                                                                                                                                                                                                                                                                                                                  </t>
  </si>
  <si>
    <t xml:space="preserve">BASE DE MISTURADOR MONOCOMANDO PARA CHUVEIRO, DE PAREDE (NAO INCLUI ACABAMENTOS)                                                                                                                                                                                                                                                                                                                                                                                                                          </t>
  </si>
  <si>
    <t xml:space="preserve">TERRA VEGETAL (ENSACADA)                                                                                                                                                                                                                                                                                                                                                                                                                                                                                  </t>
  </si>
  <si>
    <t xml:space="preserve">CURVA DE TRANSPOSICAO, PVC SOLDAVEL, 20 MM, COR MARROM, PARA AGUA FRIA PREDIAL                                                                                                                                                                                                                                                                                                                                                                                                                            </t>
  </si>
  <si>
    <t xml:space="preserve">TUBO CPVC SOLDAVEL, 35 MM, AGUA QUENTE PREDIAL (NBR 15884)                                                                                                                                                                                                                                                                                                                                                                                                                                                </t>
  </si>
  <si>
    <t xml:space="preserve">PISO TATIL / PODOTATIL, LADRILHO HIDRAULICO / CONCRETO, *25 X 25* CM, E= *2,5* CM, PADRAO TATIL ALERTA OU DIRECIONAL, COR AMARELA                                                                                                                                                                                                                                                                                                                                                                         </t>
  </si>
  <si>
    <t xml:space="preserve">LADRILHO HIDRAULICO, *25 X 25* CM, E= 2 CM, PADRAO RAMPA, COR NATURAL                                                                                                                                                                                                                                                                                                                                                                                                                                     </t>
  </si>
  <si>
    <t xml:space="preserve">LADRILHO HIDRAULICO, *30 X 30* CM, E= 2 CM, PADRAO MILANO, COR NATURAL                                                                                                                                                                                                                                                                                                                                                                                                                                    </t>
  </si>
  <si>
    <t xml:space="preserve">DISCO DE CORTE DIAMANTADO SEGMENTADO PARA CONCRETO, DIAMETRO DE 110 MM, FURO DE 20 MM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</si>
  <si>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</si>
  <si>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</si>
  <si>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134,08</t>
  </si>
  <si>
    <t xml:space="preserve">FECHADURA ESPELHO PARA PORTA DE BANHEIRO, EM ACO INOX (MAQUINA, TESTA E CONTRA-TESTA) E EM ZAMAC (MACANETA, LINGUETA E TRINCOS) COM ACABAMENTO CROMADO, MAQUINA DE 40 MM, INCLUINDO CHAVE TIPO TRANQUETA                                                                                                                                                                                                                                                                                                  </t>
  </si>
  <si>
    <t xml:space="preserve">FECHADURA DE SOBREPOR PARA PORTAO, EM ACO INOX COM ACABAMENTO CROMADO, CAIXA DE 100 MM, INCLUINDO CHAVE TIPO TETRA                                                                                                                                                                                                                                                                                                                                                                                        </t>
  </si>
  <si>
    <t>86,15</t>
  </si>
  <si>
    <t xml:space="preserve">FECHO / FECHADURA COM PUXADOR CONCHA, COM TRANCA TIPO TRAVA, PARA JANELA / PORTA DE CORRER (INCLUI TESTA, FECHADURA, PUXADOR) - COMPLETA                                                                                                                                                                                                                                                                                                                                                                  </t>
  </si>
  <si>
    <t>70,73</t>
  </si>
  <si>
    <t xml:space="preserve">BORBOLETA PARA JANELA TIPO GUILHOTINA, EM ZAMAC CROMADO                                                                                                                                                                                                                                                                                                                                                                                                                                                   </t>
  </si>
  <si>
    <t xml:space="preserve">PUXADOR TUBULAR RETO DUPLO, EM ALUMINIO CROMADO, COMPRIMENTO DE APROX 400 MM E DIAMETRO DE 25 MM (1")                                                                                                                                                                                                                                                                                                                                                                                                     </t>
  </si>
  <si>
    <t xml:space="preserve">CONJUNTO DE FERRAGENS PIVO, PARA PORTA PIVOTANTE DE ATE 100 KG, REGULAVEL COM ESFERA, CROMADO - SUPERIOR E INFERIOR - COMPLETO                                                                                                                                                                                                                                                                                                                                                                            </t>
  </si>
  <si>
    <t xml:space="preserve">OLHO MAGICO PARA PORTAS, EM LATAO, COM LENTE DE POLICARBONATO, ANGULO DE *200* GRAUS, ESPESSURA ENTRE *25 E 46* MM, INCLUINDO FECHO JANELA                                                                                                                                                                                                                                                                                                                                                                </t>
  </si>
  <si>
    <t>20,81</t>
  </si>
  <si>
    <t xml:space="preserve">NUMERO / ALGARISMO PARA RESIDENCIA (FACHADA), EM ZAMAC, COM ALTURA DE APROX *45* MM, INCLUSIVE PARAFUSOS                                                                                                                                                                                                                                                                                                                                                                                                  </t>
  </si>
  <si>
    <t xml:space="preserve">NUMERO / ALGARISMO PARA RESIDENCIA (FACHADA), EM ZAMAC, COM ALTURA DE APROX 125 MM, INCLUSIVE PARAFUSOS                                                                                                                                                                                                                                                                                                                                                                                                   </t>
  </si>
  <si>
    <t>14,01</t>
  </si>
  <si>
    <t xml:space="preserve">FECHO / TRINCO TIPO AVIAO, EM ZAMAC CROMADO, *60* MM, PARA JANELAS - INCLUI PARAFUSOS                                                                                                                                                                                                                                                                                                                                                                                                                     </t>
  </si>
  <si>
    <t xml:space="preserve">FECHO QUEBRA UNHA, EM LATAO COM ACABAMENTO CROMADO, DE EMBUTIR, COM COMANDO DESLIZANTE, ALTURA DE 12 CM, LARGURA MINIMA DE 1,90 CM E ESPESSURA MINIMA DE 1,90 MM                                                                                                                                                                                                                                                                                                                                          </t>
  </si>
  <si>
    <t xml:space="preserve">ROLDANA CONCAVA DUPLA, 4 RODAS, PARA PORTA DE CORRER, EM ZAMAC COM CHAPA DE ACO, ROLAMENTO INTERNO BLINDADO DE ACO REVESTIDO EM NYLON                                                                                                                                                                                                                                                                                                                                                                     </t>
  </si>
  <si>
    <t>47,50</t>
  </si>
  <si>
    <t xml:space="preserve">PISO EM REGUA VINILICA SEMIFLEXIVEL, ENCAIXE CLICADO, E = 4 MM (SEM COLOCACAO)                                                                                                                                                                                                                                                                                                                                                                                                                            </t>
  </si>
  <si>
    <t xml:space="preserve">PISO TATIL ALERTA OU DIRECIONAL, DE BORRACHA, COLORIDO, 25 X 25 CM, E = 5 MM, PARA COLA                                                                                                                                                                                                                                                                                                                                                                                                                   </t>
  </si>
  <si>
    <t>239,70</t>
  </si>
  <si>
    <t xml:space="preserve">PISO TATIL DE ALERTA OU DIRECIONAL DE BORRACHA, PRETO, 25 X 25 CM, E = 5 MM, PARA COLA                                                                                                                                                                                                                                                                                                                                                                                                                    </t>
  </si>
  <si>
    <t>228,32</t>
  </si>
  <si>
    <t xml:space="preserve">PISO TATIL DE ALERTA OU DIRECIONAL, DE BORRACHA, PRETO, 25 X 25 CM, E = 12 MM, PARA ARGAMASSA                                                                                                                                                                                                                                                                                                                                                                                                             </t>
  </si>
  <si>
    <t>528,41</t>
  </si>
  <si>
    <t xml:space="preserve">PISO TATIL DE ALERTA OU DIRECIONAL, DE BORRACHA, COLORIDO, 25 X 25 CM, E = 12 MM, PARA ARGAMASSA                                                                                                                                                                                                                                                                                                                                                                                                          </t>
  </si>
  <si>
    <t>593,49</t>
  </si>
  <si>
    <t xml:space="preserve">DUCHA / CHUVEIRO METALICO, DE PAREDE, ARTICULAVEL, COM BRACO/CANO, SEM DESVIADOR                                                                                                                                                                                                                                                                                                                                                                                                                          </t>
  </si>
  <si>
    <t xml:space="preserve">DUCHA / CHUVEIRO METALICO, DE PAREDE, ARTICULAVEL, COM DESVIADOR E DUCHA MANUAL                                                                                                                                                                                                                                                                                                                                                                                                                           </t>
  </si>
  <si>
    <t xml:space="preserve">LAMPADA LED 6 W BIVOLT BRANCA, FORMATO TRADICIONAL (BASE E27)                                                                                                                                                                                                                                                                                                                                                                                                                                             </t>
  </si>
  <si>
    <t xml:space="preserve">LAMPADA LED 10 W BIVOLT BRANCA, FORMATO TRADICIONAL (BASE E27)                                                                                                                                                                                                                                                                                                                                                                                                                                            </t>
  </si>
  <si>
    <t xml:space="preserve">PISO EM PORCELANATO, BORDA RETA, EXTRA, LISO, MONOCOLOR, ACETINADO OU POLIDO, FORMATO MAIOR QUE 2025 CM2                                                                                                                                                                                                                                                                                                                                                                                                  </t>
  </si>
  <si>
    <t>99,12</t>
  </si>
  <si>
    <t xml:space="preserve">TERMINAL METALICO A PRESSAO PARA 1 CABO DE 150 MM2, COM 1 FURO DE FIXACAO                                                                                                                                                                                                                                                                                                                                                                                                                                 </t>
  </si>
  <si>
    <t>40,16</t>
  </si>
  <si>
    <t xml:space="preserve">CORDA DE POLIAMIDA 12 MM TIPO BOMBEIRO, PARA TRABALHO EM ALTURA                                                                                                                                                                                                                                                                                                                                                                                                                                           </t>
  </si>
  <si>
    <t>576,21</t>
  </si>
  <si>
    <t xml:space="preserve">BANCADA/ BANCA EM GRANITO, POLIDO, TIPO ANDORINHA/ QUARTZ/ CASTELO/ CORUMBA OU OUTROS EQUIVALENTES DA REGIAO, COM CUBA INOX, FORMATO *120 X 60* CM, E= *2* CM                                                                                                                                                                                                                                                                                                                                             </t>
  </si>
  <si>
    <t>638,67</t>
  </si>
  <si>
    <t xml:space="preserve">CAMADA SEPARADORA DE FILME DE POLIETILENO 20 A 25 MICRA                                                                                                                                                                                                                                                                                                                                                                                                                                                   </t>
  </si>
  <si>
    <t xml:space="preserve">PAPEL KRAFT BETUMADO                                                                                                                                                                                                                                                                                                                                                                                                                                                                                      </t>
  </si>
  <si>
    <t xml:space="preserve">ESPATULA DE ACO INOX COM CABO DE MADEIRA, LARGURA 8 CM                                                                                                                                                                                                                                                                                                                                                                                                                                                    </t>
  </si>
  <si>
    <t xml:space="preserve">ESPATULA DE PLASTICO LISA, LARGURA 10 CM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</si>
  <si>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</si>
  <si>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</si>
  <si>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</si>
  <si>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CADEIRA SUSPENSA MANUAL / BALANCIM INDIVIDUAL (NBR 14751)                                                                                                                                                                                                                                                                                                                                                                                                                                                 </t>
  </si>
  <si>
    <t>974,63</t>
  </si>
  <si>
    <t xml:space="preserve">PRUMO DE PAREDE EM ACO 700 A 750 G                                                                                                                                                                                                                                                                                                                                                                                                                                                                        </t>
  </si>
  <si>
    <t xml:space="preserve">PRUMO DE CENTRO EM ACO *400* G                                                                                                                                                                                                                                                                                                                                                                                                                                                                            </t>
  </si>
  <si>
    <t xml:space="preserve">REGUA DE ALUMINIO PARA PEDREIRO 2 X 1"                                                                                                                                                                                                                                                                                                                                                                                                                                                                    </t>
  </si>
  <si>
    <t xml:space="preserve">ESQUADRO DE ACO 12" (300 MM), CABO DE ALUMINIO                                                                                                                                                                                                                                                                                                                                                                                                                                                            </t>
  </si>
  <si>
    <t xml:space="preserve">BANDEJA DE PINTURA PARA ROLO 23 CM                                                                                                                                                                                                                                                                                                                                                                                                                                                                        </t>
  </si>
  <si>
    <t>11,91</t>
  </si>
  <si>
    <t xml:space="preserve">LINHA DE PEDREIRO LISA 100 M                                                                                                                                                                                                                                                                                                                                                                                                                                                                              </t>
  </si>
  <si>
    <t xml:space="preserve">LIXA D'AGUA EM FOLHA, GRAO 100                                                                                                                                                                                                                                                                                                                                                                                                                                                                            </t>
  </si>
  <si>
    <t xml:space="preserve">ESTILETE DE METAL, LAMINA 18 MM                                                                                                                                                                                                                                                                                                                                                                                                                                                                           </t>
  </si>
  <si>
    <t xml:space="preserve">MISTURADOR MANUAL DE TINTAS PARA FURADEIRA, HASTE METALICA *60* CM, COM HELICE (MEXEDOR DE TINTA)                                                                                                                                                                                                                                                                                                                                                                                                         </t>
  </si>
  <si>
    <t>57,19</t>
  </si>
  <si>
    <t xml:space="preserve">PINCEL CHATO (TRINCHA) CERDAS GRIS 1.1/2" (38 MM)                                                                                                                                                                                                                                                                                                                                                                                                                                                         </t>
  </si>
  <si>
    <t xml:space="preserve">ROLO DE LA DE CARNEIRO 23 CM (SEM CABO)                                                                                                                                                                                                                                                                                                                                                                                                                                                                   </t>
  </si>
  <si>
    <t xml:space="preserve">PROLONGADOR/EXTENSOR PARA ROLO DE PINTURA 3 M                                                                                                                                                                                                                                                                                                                                                                                                                                                             </t>
  </si>
  <si>
    <t xml:space="preserve">ROLO DE ESPUMA POLIESTER 23 CM (SEM CABO)                                                                                                                                                                                                                                                                                                                                                                                                                                                                 </t>
  </si>
  <si>
    <t xml:space="preserve">KIT ACESSORIOS PARA COMPRESSOR DE AR, 5 PECAS (PISTOLAS PINTURA, LIMPEZA E PULVERIZACAO, CALIBRADOR E MANGUEIRA)                                                                                                                                                                                                                                                                                                                                                                                          </t>
  </si>
  <si>
    <t>383,46</t>
  </si>
  <si>
    <t xml:space="preserve">BLOCO DE ESPUMA MULTIUSO *23 X 13 X 8* CM                                                                                                                                                                                                                                                                                                                                                                                                                                                                 </t>
  </si>
  <si>
    <t xml:space="preserve">SELADOR HORIZONTAL PARA FITA DE ACO 1"                                                                                                                                                                                                                                                                                                                                                                                                                                                                    </t>
  </si>
  <si>
    <t xml:space="preserve">BOLSA DE LONA PARA FERRAMENTAS *50 X 35 X 25* CM                                                                                                                                                                                                                                                                                                                                                                                                                                                          </t>
  </si>
  <si>
    <t>283,40</t>
  </si>
  <si>
    <t xml:space="preserve">VASSOURA 40 CM COM CABO                                                                                                                                                                                                                                                                                                                                                                                                                                                                                   </t>
  </si>
  <si>
    <t xml:space="preserve">RODO PARA CHAO 40 CM COM CABO                                                                                                                                                                                                                                                                                                                                                                                                                                                                             </t>
  </si>
  <si>
    <t xml:space="preserve">PA DE LIXO PLASTICA, CABO LONGO                                                                                                                                                                                                                                                                                                                                                                                                                                                                           </t>
  </si>
  <si>
    <t xml:space="preserve">ENXADA ESTREITA *25 X 23* CM COM CABO                                                                                                                                                                                                                                                                                                                                                                                                                                                                     </t>
  </si>
  <si>
    <t>56,81</t>
  </si>
  <si>
    <t xml:space="preserve">CONCRETO USINADO BOMBEAVEL, CLASSE DE RESISTENCIA C20, COM BRITA 0 E 1, SLUMP = 130 +/- 20 MM, EXCLUI SERVICO DE BOMBEAMENTO (NBR 8953)                                                                                                                                                                                                                                                                                                                                                                   </t>
  </si>
  <si>
    <t>548,97</t>
  </si>
  <si>
    <t xml:space="preserve">CONCRETO USINADO BOMBEAVEL, CLASSE DE RESISTENCIA C25, COM BRITA 0 E 1, SLUMP = 130 +/- 20 MM, EXCLUI SERVICO DE BOMBEAMENTO (NBR 8953)                                                                                                                                                                                                                                                                                                                                                                   </t>
  </si>
  <si>
    <t>565,91</t>
  </si>
  <si>
    <t xml:space="preserve">CONCRETO USINADO BOMBEAVEL, CLASSE DE RESISTENCIA C30, COM BRITA 0 E 1, SLUMP = 130 +/- 20 MM, EXCLUI SERVICO DE BOMBEAMENTO (NBR 8953)                                                                                                                                                                                                                                                                                                                                                                   </t>
  </si>
  <si>
    <t xml:space="preserve">CONCRETO USINADO BOMBEAVEL, CLASSE DE RESISTENCIA C25, COM BRITA 0 E 1, SLUMP = 190 +/- 20 MM, EXCLUI SERVICO DE BOMBEAMENTO (NBR 8953)                                                                                                                                                                                                                                                                                                                                                                   </t>
  </si>
  <si>
    <t>626,40</t>
  </si>
  <si>
    <t xml:space="preserve">CONCRETO USINADO BOMBEAVEL, CLASSE DE RESISTENCIA C30, COM BRITA 0 E 1, SLUMP = 190 +/- 20 MM, EXCLUI SERVICO DE BOMBEAMENTO (NBR 8953)                                                                                                                                                                                                                                                                                                                                                                   </t>
  </si>
  <si>
    <t>630,67</t>
  </si>
  <si>
    <t xml:space="preserve">PENEIRA ROTATIVA COM MOTOR ELETRICO TRIFASICO DE 2 CV, CILINDRO DE 1 M X 0,60 M, COM FUROS DE 3,17 MM                                                                                                                                                                                                                                                                                                                                                                                                     </t>
  </si>
  <si>
    <t xml:space="preserve">DOSADOR DE AREIA, CAPACIDADE DE *26* LITROS                                                                                                                                                                                                                                                                                                                                                                                                                                                               </t>
  </si>
  <si>
    <t xml:space="preserve">INVERSOR DE SOLDA MONOFASICO DE 160 A, POTENCIA DE 5400 W, TENSAO DE 220 V, TURBO VENTILADO, PROTECAO POR FUSIVEL TERMICO, PARA ELETRODOS DE 2,0 A 4,0 MM                                                                                                                                                                                                                                                                                                                                                 </t>
  </si>
  <si>
    <t xml:space="preserve">LIXADEIRA ELETRICA ANGULAR, PARA DISCO DE 7" (180 MM), POTENCIA DE 2.200 W, *5.000* RPM, 220 V                                                                                                                                                                                                                                                                                                                                                                                                            </t>
  </si>
  <si>
    <t>816,62</t>
  </si>
  <si>
    <t xml:space="preserve">TERMOFUSORA PARA TUBOS E CONEXOES EM PPR COM DIAMETROS DE 75 A 110 MM, POTENCIA DE *1100* W, TENSAO 220 V                                                                                                                                                                                                                                                                                                                                                                                                 </t>
  </si>
  <si>
    <t>1.240,43</t>
  </si>
  <si>
    <t xml:space="preserve">TERMOFUSORA PARA TUBOS E CONEXOES EM PPR COM DIAMETROS DE 20 A 63 MM, POTENCIA DE 800 W, TENSAO 220 V                                                                                                                                                                                                                                                                                                                                                                                                     </t>
  </si>
  <si>
    <t>883,81</t>
  </si>
  <si>
    <t xml:space="preserve">BUCHA DE REDUCAO, PVC, LONGA, SERIE R, DN 50 X 40 MM, PARA ESGOTO PREDIAL                                                                                                                                                                                                                                                                                                                                                                                                                                 </t>
  </si>
  <si>
    <t xml:space="preserve">CURVA DE PVC, 90 GRAUS, SERIE R, DN 100 MM, PARA ESGOTO PREDIAL                                                                                                                                                                                                                                                                                                                                                                                                                                           </t>
  </si>
  <si>
    <t xml:space="preserve">CONECTOR, CPVC, SOLDAVEL, 22 MM X 3/4", PARA AGUA QUENTE                                                                                                                                                                                                                                                                                                                                                                                                                                                  </t>
  </si>
  <si>
    <t xml:space="preserve">JOELHO DE TRANSICAO, CPVC, SOLDAVEL, 90 GRAUS, 15 MM X 1/2", PARA AGUA QUENTE                                                                                                                                                                                                                                                                                                                                                                                                                             </t>
  </si>
  <si>
    <t xml:space="preserve">JOELHO DE TRANSICAO, CPVC, SOLDAVEL, 90 GRAUS, 22 MM X 3/4", PARA AGUA QUENTE                                                                                                                                                                                                                                                                                                                                                                                                                             </t>
  </si>
  <si>
    <t>21,58</t>
  </si>
  <si>
    <t xml:space="preserve">JOELHO DE TRANSICAO, CPVC, SOLDAVEL, 90 GRAUS, 22 MM X 1/2", PARA AGUA QUENTE                                                                                                                                                                                                                                                                                                                                                                                                                             </t>
  </si>
  <si>
    <t xml:space="preserve">JOELHO PPR, 45 GRAUS, SOLDAVEL, F/F, DN 32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</si>
  <si>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</si>
  <si>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</si>
  <si>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</si>
  <si>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</si>
  <si>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</si>
  <si>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</si>
  <si>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PPR, 90 GRAUS, SOLDAVEL, F/F, DN 110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</si>
  <si>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</si>
  <si>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</si>
  <si>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</si>
  <si>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</si>
  <si>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</si>
  <si>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</si>
  <si>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PPR, F/F, SOLDAVEL, DN 110 MM, PARA AGUA QUENTE PREDIAL                                                                                                                                                                                                                                                                                                                                                                                                                                      </t>
  </si>
  <si>
    <t xml:space="preserve">TE DE INSPECAO, PVC, SERIE R, 150 X 100 MM, PARA ESGOTO PREDIAL                                                                                                                                                                                                                                                                                                                                                                                                                                           </t>
  </si>
  <si>
    <t>230,76</t>
  </si>
  <si>
    <t xml:space="preserve">TE MISTURADOR, PPR, F/M/M, DN 20 X 20 MM, PARA AGUA QUENTE PREDIAL                                                                                                                                                                                                                                                                                                                                                                                                                                        </t>
  </si>
  <si>
    <t xml:space="preserve">TE MISTURADOR, PPR, F/M/M, DN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</si>
  <si>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</si>
  <si>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</si>
  <si>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</si>
  <si>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</si>
  <si>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</si>
  <si>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</si>
  <si>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NORMAL, PPR, F/F/F, SOLDAVEL, 90 GRAUS, DN 110 X 110 X 110 MM, PARA AGUA QUENTE PREDIAL                                                                                                                                                                                                                                                                                                                                                                                                                </t>
  </si>
  <si>
    <t xml:space="preserve">MARTELO DE SOLDADOR/PICADOR DE SOLDA                                                                                                                                                                                                                                                                                                                                                                                                                                                                      </t>
  </si>
  <si>
    <t xml:space="preserve">CONCRETO USINADO BOMBEAVEL, CLASSE DE RESISTENCIA C20, COM BRITA 0, SLUMP = 220 +/- 20 MM, COM BOMBEAMENTO (DISPONIBILIZACAO DE BOMBA), SEM O LANCAMENTO (NBR 8953)                                                                                                                                                                                                                                                                                                                                       </t>
  </si>
  <si>
    <t>638,26</t>
  </si>
  <si>
    <t xml:space="preserve">TALHADEIRA COM PUNHO DE PROTECAO *20 X 250* MM                                                                                                                                                                                                                                                                                                                                                                                                                                                            </t>
  </si>
  <si>
    <t xml:space="preserve">ALICATE DE PRESSAO 11" PARA SOLDA, TIPO C                                                                                                                                                                                                                                                                                                                                                                                                                                                                 </t>
  </si>
  <si>
    <t xml:space="preserve">ALICATE DE PRESSAO 11" PARA SOLDA, TIPO U                                                                                                                                                                                                                                                                                                                                                                                                                                                                 </t>
  </si>
  <si>
    <t xml:space="preserve">ALICATE DE PRESSAO PARA SOLDA DE CHAPA 18"                                                                                                                                                                                                                                                                                                                                                                                                                                                                </t>
  </si>
  <si>
    <t xml:space="preserve">ALICATE DE CORTE DIAGONAL 6" COM ISOLAMENTO                                                                                                                                                                                                                                                                                                                                                                                                                                                               </t>
  </si>
  <si>
    <t xml:space="preserve">ALICATE PARA ANEIS DE PISTAO, CAPACIDADE 50 A 100 MM                                                                                                                                                                                                                                                                                                                                                                                                                                                      </t>
  </si>
  <si>
    <t xml:space="preserve">MACARICO DE SOLDA 201 PARA EXTENSAO GLP OU ACETILENO                                                                                                                                                                                                                                                                                                                                                                                                                                                      </t>
  </si>
  <si>
    <t xml:space="preserve">EXTENSAO DE SOLDA 201 GLP, E = *2,5 A 4,0* MM                                                                                                                                                                                                                                                                                                                                                                                                                                                             </t>
  </si>
  <si>
    <t xml:space="preserve">EXTENSAO DE SOLDA 201 ACETILENO, E = *1,5 A 2,5* MM                                                                                                                                                                                                                                                                                                                                                                                                                                                       </t>
  </si>
  <si>
    <t xml:space="preserve">ESCADA DUPLA DE ABRIR EM ALUMINIO, MODELO PINTOR, 8 DEGRAUS                                                                                                                                                                                                                                                                                                                                                                                                                                               </t>
  </si>
  <si>
    <t>426,99</t>
  </si>
  <si>
    <t xml:space="preserve">ESCADA EXTENSIVEL EM ALUMINIO COM 6,00 M ESTENDIDA                                                                                                                                                                                                                                                                                                                                                                                                                                                        </t>
  </si>
  <si>
    <t>1.209,25</t>
  </si>
  <si>
    <t xml:space="preserve">ESTACA PRE-MOLDADA MACICA DE CONCRETO VIBRADO ARMADO, PARA CARGA DE 25 T, SECAO QUADRADA DE *16 X 16*, COM ANEL METALICO INCORPORADO A PECA (SOMENTE FORNECIMENTO)                                                                                                                                                                                                                                                                                                                                        </t>
  </si>
  <si>
    <t>79,00</t>
  </si>
  <si>
    <t xml:space="preserve">ESTACA PRE-MOLDADA MACICA DE CONCRETO VIBRADO ARMADO, PARA CARGA DE 50 T, SECAO QUADRADA, COM ANEL METALICO INCORPORADO A PECA (SOMENTE FORNECIMENTO)                                                                                                                                                                                                                                                                                                                                                     </t>
  </si>
  <si>
    <t>107,43</t>
  </si>
  <si>
    <t xml:space="preserve">ESTACA PRE-MOLDADA VAZADA DE CONCRETO CENTRIFUGADO, PARA CARGA DE 100 T, SECAO CIRCULAR, COM ANEL METALICO INCORPORADO A PECA (SOMENTE FORNECIMENTO)                                                                                                                                                                                                                                                                                                                                                      </t>
  </si>
  <si>
    <t>275,32</t>
  </si>
  <si>
    <t xml:space="preserve">PERFURATRIZ COM TORRE METALICA PARA EXECUCAO DE ESTACA HELICE CONTINUA, PROFUNDIDADE MAXIMA DE 30 M, DIAMETRO MAXIMO DE 800 MM, POTENCIA INSTALADA DE 268 HP, MESA ROTATIVA COM TORQUE MAXIMO DE 170 KNM                                                                                                                                                                                                                                                                                                  </t>
  </si>
  <si>
    <t>3.926.315,76</t>
  </si>
  <si>
    <t xml:space="preserve">PERFURATRIZ COM TORRE METALICA PARA EXECUCAO DE ESTACA HELICE CONTINUA, PROFUNDIDADE MAXIMA DE 32 M, DIAMETRO MAXIMO DE 1000 MM, POTENCIA INSTALADA DE 350 HP, MESA ROTATIVA COM TORQUE MAXIMO DE 263 KNM                                                                                                                                                                                                                                                                                                 </t>
  </si>
  <si>
    <t>6.105.263,12</t>
  </si>
  <si>
    <t xml:space="preserve">PERFURATRIZ HIDRAULICA COM TRADO CURTO ACOPLADO, PROFUNDIDADE MAXIMA DE 20 M, DIAMETRO MAXIMO DE 1500 MM, POTENCIA INSTALADA DE 137 HP, MESA ROTATIVA COM TORQUE MAXIMO DE 30 KNM (INCLUI MONTAGEM, NAO INCLUI CAMINHAO)                                                                                                                                                                                                                                                                                  </t>
  </si>
  <si>
    <t>1.494.736,88</t>
  </si>
  <si>
    <t xml:space="preserve">MANTA DE POLIETILENO EXPANDIDO (PEBD) ANTICHAMAS, E = 8 MM                                                                                                                                                                                                                                                                                                                                                                                                                                                </t>
  </si>
  <si>
    <t xml:space="preserve">MANTA DE POLIETILENO EXPANDIDO (PEBD), E = 5 MM                                                                                                                                                                                                                                                                                                                                                                                                                                                           </t>
  </si>
  <si>
    <t xml:space="preserve">ARGAMASSA USINADA AUTOADENSAVEL E AUTONIVELANTE PARA CONTRAPISO, COM BOMBEAMENTO (DISPONIBILIZACAO DE BOMBA), SEM O LANCAMENTO                                                                                                                                                                                                                                                                                                                                                                            </t>
  </si>
  <si>
    <t>578,30</t>
  </si>
  <si>
    <t xml:space="preserve">ALICATE DE CRIMPAR RJ11, RJ12 E RJ45                                                                                                                                                                                                                                                                                                                                                                                                                                                                      </t>
  </si>
  <si>
    <t xml:space="preserve">CANALETA ESTRUTURAL CERAMICA DE 14 X 19 X 19 CM (L X A X C) E 6,0 MPA                                                                                                                                                                                                                                                                                                                                                                                                                                     </t>
  </si>
  <si>
    <t xml:space="preserve">MEIO BLOCO DE CONCRETO ESTRUTURAL 14 X 19 X 14 CM, FBK 4,5 MPA (NBR 6136)                                                                                                                                                                                                                                                                                                                                                                                                                                 </t>
  </si>
  <si>
    <t xml:space="preserve">MEIO BLOCO DE CONCRETO ESTRUTURAL 14 X 19 X 19 CM, FBK 4,5 MPA (NBR 6136)                                                                                                                                                                                                                                                                                                                                                                                                                                 </t>
  </si>
  <si>
    <t xml:space="preserve">BLOCO DE CONCRETO ESTRUTURAL 14 X 19 X 29 CM, FBK 4,5 MPA (NBR 6136)                                                                                                                                                                                                                                                                                                                                                                                                                                      </t>
  </si>
  <si>
    <t xml:space="preserve">BLOCO DE CONCRETO ESTRUTURAL 14 X 19 X 34 CM, FBK 4,5 MPA (NBR 6136)                                                                                                                                                                                                                                                                                                                                                                                                                                      </t>
  </si>
  <si>
    <t>3,99</t>
  </si>
  <si>
    <t xml:space="preserve">MEIO BLOCO DE CONCRETO ESTRUTURAL 14 X 19 X 14 CM, FBK 14 MPA (NBR 6136)                                                                                                                                                                                                                                                                                                                                                                                                                                  </t>
  </si>
  <si>
    <t xml:space="preserve">MEIO BLOCO DE CONCRETO ESTRUTURAL 14 X 19 X 19 CM, FBK 14 MPA (NBR 6136)                                                                                                                                                                                                                                                                                                                                                                                                                                  </t>
  </si>
  <si>
    <t xml:space="preserve">MEIO BLOCO DE CONCRETO ESTRUTURAL 14 X 19 X 34 CM, FBK 14 MPA (NBR 6136)                                                                                                                                                                                                                                                                                                                                                                                                                                  </t>
  </si>
  <si>
    <t xml:space="preserve">MEIA CANALETA DE CONCRETO ESTRUTURAL 14 X 19 X 19 CM, FBK 4,5 MPA (NBR 6136)                                                                                                                                                                                                                                                                                                                                                                                                                              </t>
  </si>
  <si>
    <t xml:space="preserve">CANALETA DE CONCRETO ESTRUTURAL 14 X 19 X 29 CM, FBK 4,5 MPA (NBR 6136)                                                                                                                                                                                                                                                                                                                                                                                                                                   </t>
  </si>
  <si>
    <t xml:space="preserve">CANALETA DE CONCRETO ESTRUTURAL 14 X 19 X 39 CM, FBK 4,5 MPA (NBR 6136)                                                                                                                                                                                                                                                                                                                                                                                                                                   </t>
  </si>
  <si>
    <t xml:space="preserve">MEIA CANALETA DE CONCRETO ESTRUTURAL 14 X 19 X 19 CM, FBK 14 MPA (NBR 6136)                                                                                                                                                                                                                                                                                                                                                                                                                               </t>
  </si>
  <si>
    <t xml:space="preserve">CANALETA DE CONCRETO ESTRUTURAL 14 X 19 X 29 CM, FBK 14 MPA (NBR 6136)                                                                                                                                                                                                                                                                                                                                                                                                                                    </t>
  </si>
  <si>
    <t xml:space="preserve">CANALETA DE CONCRETO ESTRUTURAL 14 X 19 X 39 CM, FBK 14 MPA (NBR 6136)                                                                                                                                                                                                                                                                                                                                                                                                                                    </t>
  </si>
  <si>
    <t xml:space="preserve">BLOCO ESTRUTURAL CERAMICO DE 14 X 19 X 34 CM (L X A X C) E 6,0 MPA                                                                                                                                                                                                                                                                                                                                                                                                                                        </t>
  </si>
  <si>
    <t xml:space="preserve">USINA DE ASFALTO A FRIO, CAPACIDADE DE 40 A 60 T/H, ELETRICA, POTENCIA DE 30 CV                                                                                                                                                                                                                                                                                                                                                                                                                           </t>
  </si>
  <si>
    <t>214.699,12</t>
  </si>
  <si>
    <t xml:space="preserve">ABERTURA PARA ENCAIXE DE CUBA OU LAVATORIO EM BANCADA DE MARMORE/ GRANITO OU OUTRO TIPO DE PEDRA NATURAL                                                                                                                                                                                                                                                                                                                                                                                                  </t>
  </si>
  <si>
    <t>115,31</t>
  </si>
  <si>
    <t xml:space="preserve">EQUIPAMENTO P/ DEMARCACAO DE FAIXAS DE TRAFEGO A QUENTE, A SER MONTADO SOBRE CAMINHAO DE PBT MIN. DE 17 T, DIST. MIN. ENTRE EIXOS 5,2 M, CAPACIDADE PARA 1.000 KG DE MATERIAL TERMOPLASTICO (INCLUI MONTAGEM, NAO INCLUI CAMINHAO, NEM COMPRESSOR DE AR)                                                                                                                                                                                                                                                  </t>
  </si>
  <si>
    <t>3.260.156,25</t>
  </si>
  <si>
    <t xml:space="preserve">EQUIPAMENTO PARA DEMARCACAO DE FAIXAS DE TRAFEGO A FRIO, A SER MONTADO SOBRE CAMINHAO DE PBT MINIMO DE 9 T E DISTANCIA MINIMA ENTRE EIXOS DE 4,3 M, CAPACIDADE PARA 800 L DE TINTA (INCLUI MONTAGEM, NAO INCLUI CAMINHAO)                                                                                                                                                                                                                                                                                 </t>
  </si>
  <si>
    <t>2.190.156,25</t>
  </si>
  <si>
    <t xml:space="preserve">FURO PARA TORNEIRA OU OUTROS ACESSORIOS EM BANCADA DE MARMORE/ GRANITO OU OUTRO TIPO DE PEDRA NATURAL                                                                                                                                                                                                                                                                                                                                                                                                     </t>
  </si>
  <si>
    <t xml:space="preserve">SIFAO EM METAL CROMADO PARA PIA AMERICANA, 1.1/2 X 1.1/2"                                                                                                                                                                                                                                                                                                                                                                                                                                                 </t>
  </si>
  <si>
    <t xml:space="preserve">SIFAO EM METAL CROMADO PARA TANQUE, 1.1/4 X 1.1/2"                                                                                                                                                                                                                                                                                                                                                                                                                                                        </t>
  </si>
  <si>
    <t xml:space="preserve">MUDA DE ARBUSTO, BUXINHO, H= *50* CM                                                                                                                                                                                                                                                                                                                                                                                                                                                                      </t>
  </si>
  <si>
    <t>241,37</t>
  </si>
  <si>
    <t xml:space="preserve">MUDA DE ARBUSTO, PINGO DE OURO/ VIOLETEIRA, H = *10 A 20* CM                                                                                                                                                                                                                                                                                                                                                                                                                                              </t>
  </si>
  <si>
    <t xml:space="preserve">MUDA DE PALMEIRA ARECA, H= *1,50* M                                                                                                                                                                                                                                                                                                                                                                                                                                                                       </t>
  </si>
  <si>
    <t>150,86</t>
  </si>
  <si>
    <t xml:space="preserve">COMPRESSOR DE AR REBOCAVEL, VAZAO 152 PCM, PRESSAO EFETIVA DE TRABALHO 102 PSI, MOTOR DIESEL, POTENCIA 31,5 KW                                                                                                                                                                                                                                                                                                                                                                                            </t>
  </si>
  <si>
    <t>80.966,61</t>
  </si>
  <si>
    <t xml:space="preserve">VALVULA EM METAL CROMADO PARA LAVATORIO, 1" SEM LADRAO                                                                                                                                                                                                                                                                                                                                                                                                                                                    </t>
  </si>
  <si>
    <t xml:space="preserve">TE MISTURADOR DE TRANSICAO, CPVC, COM ROSCA, 22 MM X 3/4", PARA AGUA QUENTE                                                                                                                                                                                                                                                                                                                                                                                                                               </t>
  </si>
  <si>
    <t xml:space="preserve">LUVA SIMPLES, PVC, SOLDAVEL, DN 150 MM, SERIE NORMAL, PARA ESGOTO PREDIAL                                                                                                                                                                                                                                                                                                                                                                                                                                 </t>
  </si>
  <si>
    <t>32,99</t>
  </si>
  <si>
    <t xml:space="preserve">LUVA SOLDAVEL COM BUCHA DE LATAO, PVC, 32 MM X 1"                                                                                                                                                                                                                                                                                                                                                                                                                                                         </t>
  </si>
  <si>
    <t xml:space="preserve">LUMINARIA ARANDELA TIPO MEIA-LUA COM VIDRO FOSCO *30 X 15* CM, PARA 1 LAMPADA, BASE E27, POTENCIA MAXIMA 40/60 W (NAO INCLUI LAMPADA)                                                                                                                                                                                                                                                                                                                                                                     </t>
  </si>
  <si>
    <t>68,16</t>
  </si>
  <si>
    <t xml:space="preserve">LUMINARIA PLAFON REDONDO COM VIDRO FOSCO DIAMETRO *30* CM, PARA 2 LAMPADAS, BASE E27, POTENCIA MAXIMA 40/60 W (NAO INCLUI LAMPADAS)                                                                                                                                                                                                                                                                                                                                                                       </t>
  </si>
  <si>
    <t>74,84</t>
  </si>
  <si>
    <t xml:space="preserve">LUMINARIA DE TETO PLAFON/PLAFONIER EM PLASTICO COM BASE E27, POTENCIA MAXIMA 60 W (NAO INCLUI LAMPADA)                                                                                                                                                                                                                                                                                                                                                                                                    </t>
  </si>
  <si>
    <t xml:space="preserve">LUMINARIA DE EMERGENCIA 30 LEDS, POTENCIA 2 W, BATERIA DE LITIO, AUTONOMIA DE 6 HORAS                                                                                                                                                                                                                                                                                                                                                                                                                     </t>
  </si>
  <si>
    <t xml:space="preserve">LUMINARIA TIPO TARTARUGA PARA AREA EXTERNA EM ALUMINIO, COM GRADE, PARA 1 LAMPADA, BASE E27, POTENCIA MAXIMA 40/60 W (NAO INCLUI LAMPADA)                                                                                                                                                                                                                                                                                                                                                                 </t>
  </si>
  <si>
    <t>84,37</t>
  </si>
  <si>
    <t xml:space="preserve">BLOCO CERAMICO / TIJOLO VAZADO PARA ALVENARIA DE VEDACAO, FUROS NA HORIZONTAL DE 11,5 X 19 X 19 CM (L X A X C)                                                                                                                                                                                                                                                                                                                                                                                            </t>
  </si>
  <si>
    <t xml:space="preserve">LUMINARIA DE SOBREPOR EM CHAPA DE ACO COM ALETAS PLASTICAS, PARA 2 LAMPADAS, BASE E27, POTENCIA MAXIMA 40/60 W (NAO INCLUI LAMPADAS)                                                                                                                                                                                                                                                                                                                                                                      </t>
  </si>
  <si>
    <t>69,90</t>
  </si>
  <si>
    <t xml:space="preserve">TUBO MONOCAMADA PEX, DN 16 MM, PARA AGUA QUENTE E FRIA                                                                                                                                                                                                                                                                                                                                                                                                                                                    </t>
  </si>
  <si>
    <t xml:space="preserve">TUBO MONOCAMADA PEX, DN 20 MM, PARA AGUA QUENTE E FRIA                                                                                                                                                                                                                                                                                                                                                                                                                                                    </t>
  </si>
  <si>
    <t>6,23</t>
  </si>
  <si>
    <t xml:space="preserve">TUBO MONOCAMADA PEX, DN 25 MM, PARA AGUA QUENTE E FRIA                                                                                                                                                                                                                                                                                                                                                                                                                                                    </t>
  </si>
  <si>
    <t xml:space="preserve">TUBO MONOCAMADA PEX, DN 32 MM, PARA AGUA QUENTE E FRIA                                                                                                                                                                                                                                                                                                                                                                                                                                                    </t>
  </si>
  <si>
    <t>14,49</t>
  </si>
  <si>
    <t xml:space="preserve">TUBO MULTICAMADA PEX GAS, DN *16* MM                                                                                                                                                                                                                                                                                                                                                                                                                                                                      </t>
  </si>
  <si>
    <t xml:space="preserve">TUBO MULTICAMADA PEX GAS, DN *20* MM                                                                                                                                                                                                                                                                                                                                                                                                                                                                      </t>
  </si>
  <si>
    <t xml:space="preserve">TUBO MULTICAMADA PEX GAS, DN *26* MM                                                                                                                                                                                                                                                                                                                                                                                                                                                                      </t>
  </si>
  <si>
    <t xml:space="preserve">TUBO MULTICAMADA PEX GAS, DN *32* MM                                                                                                                                                                                                                                                                                                                                                                                                                                                                      </t>
  </si>
  <si>
    <t xml:space="preserve">TAMPAO / CAP, ROSCA MACHO, DN 3/4", PARA TUBO PEX PARA INST. AGUA QUENTE/FRIA                                                                                                                                                                                                                                                                                                                                                                                                                             </t>
  </si>
  <si>
    <t xml:space="preserve">TAMPAO / CAP, ROSCA MACHO, DN 1", PARA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</si>
  <si>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</si>
  <si>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</si>
  <si>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</si>
  <si>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3/4", PARA TUBO PEX PARA INST. AGUA QUENTE/FRIA                                                                                                                                                                                                                                                                                                                                                                           </t>
  </si>
  <si>
    <t xml:space="preserve">CONECTOR/ADAPTADOR FIXO, ROSCA FEMEA, METALICA, COM ANEL DESLIZANTE, DN 25 MM X 1", PARA TUBO PEX PARA INST. AGUA QUENTE/FRIA                                                                                                                                                                                                                                                                                                                                                                             </t>
  </si>
  <si>
    <t>18,59</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</si>
  <si>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</si>
  <si>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</si>
  <si>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DISTRIBUIDOR METALICO, COM ROSCA, 2 SAIDAS, DN 3/4" X 1/2", PARA CONEXAO COM ANEL DESLIZANTE EM TUBO PEX PARA INST. AGUA QUENTE/FRIA                                                                                                                                                                                                                                                                                                                                                                      </t>
  </si>
  <si>
    <t xml:space="preserve">DISTRIBUIDOR METALICO, COM ROSCA, 2 SAIDAS, DN 1" X 1/2", PARA CONEXAO COM ANEL DESLIZANTE EM TUBO PEX PARA INST. AGUA QUENTE/FRIA                                                                                                                                                                                                                                                                                                                                                                        </t>
  </si>
  <si>
    <t xml:space="preserve">DISTRIBUIDOR METALICO, COM ROSCA, 3 SAIDAS, DN 3/4" X 1/2", PARA CONEXAO COM ANEL DESLIZANTE EM TUBO PEX PARA INST. AGUA QUENTE/FRIA                                                                                                                                                                                                                                                                                                                                                                      </t>
  </si>
  <si>
    <t xml:space="preserve">DISTRIBUIDOR METALICO, COM ROSCA, 3 SAIDAS, DN 1" X 1/2", PARA CONEXAO COM ANEL DESLIZANTE EM TUBO PEX PARA INST. AGUA QUENTE/FRIA                                                                                                                                                                                                                                                                                                                                                                        </t>
  </si>
  <si>
    <t xml:space="preserve">TE METALICO, PARA CONEXAO COM ANEL DESLIZANTE, DN 16 MM, EM TUBO PEX PARA INST. AGUA QUENTE/FRIA                                                                                                                                                                                                                                                                                                                                                                                                          </t>
  </si>
  <si>
    <t>14,64</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</si>
  <si>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</si>
  <si>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</si>
  <si>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</si>
  <si>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39,47</t>
  </si>
  <si>
    <t xml:space="preserve">MASSA PREMIUM PARA TEXTURA LISA DE BASE ACRILICA, USO INTERNO E EXTERNO                                                                                                                                                                                                                                                                                                                                                                                                                                   </t>
  </si>
  <si>
    <t xml:space="preserve">LUMINARIA DE SOBREPOR EM CHAPA DE ACO COM ALETAS PLASTICAS, PARA 1 LAMPADA, BASE E27, POTENCIA MAXIMA 40/60 W (NAO INCLUI LAMPADA)                                                                                                                                                                                                                                                                                                                                                                        </t>
  </si>
  <si>
    <t>52,25</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</si>
  <si>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</si>
  <si>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</si>
  <si>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</si>
  <si>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</si>
  <si>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</si>
  <si>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</si>
  <si>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</si>
  <si>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</si>
  <si>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</si>
  <si>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</si>
  <si>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</si>
  <si>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</si>
  <si>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</si>
  <si>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</si>
  <si>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25 MM X 1/2", EM TUBO PEX PARA INST. AGUA QUENTE/FRIA                                                                                                                                                                                                                                                                                                                                                            </t>
  </si>
  <si>
    <t>19,78</t>
  </si>
  <si>
    <t xml:space="preserve">JOELHO/COTOVELO 90 GRAUS, ROSCA FEMEA MOVEL, METALICO, PARA CONEXAO COM ANEL DESLIZANTE, DN 20 MM X 3/4", EM TUBO PEX PARA INST. AGUA QUENTE/FRIA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</si>
  <si>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</si>
  <si>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</si>
  <si>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</si>
  <si>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</si>
  <si>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</si>
  <si>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</si>
  <si>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12, DN 110 MM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</si>
  <si>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</si>
  <si>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</si>
  <si>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</si>
  <si>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</si>
  <si>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</si>
  <si>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</si>
  <si>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</si>
  <si>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</si>
  <si>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PPR, CLASSE PN 25, DN 110 MM, PARA AGUA QUENTE E FRIA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</si>
  <si>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</si>
  <si>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</si>
  <si>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</si>
  <si>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</si>
  <si>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</si>
  <si>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BUCHA DE REDUCAO, PPR, DN 32 X 25 MM, PARA AGUA QUENTE E FRIA PREDIAL                                                                                                                                                                                                                                                                                                                                                                                                                                     </t>
  </si>
  <si>
    <t xml:space="preserve">BUCHA DE REDUCAO, PPR, DN 40 X 25 MM, PARA AGUA QUENTE E FRIA PREDIAL                                                                                                                                                                                                                                                                                                                                                                                                                                     </t>
  </si>
  <si>
    <t xml:space="preserve">CONECTOR / ADAPTADOR F/M, COM INSERTO METALICO, PPR, DN 25 MM X 1/2", PARA AGUA QUENTE E FRIA PREDIAL                                                                                                                                                                                                                                                                                                                                                                                                     </t>
  </si>
  <si>
    <t xml:space="preserve">CONECTOR / ADAPTADOR F/M, COM INSERTO METALICO, PPR, DN 32 MM X 3/4", PARA AGUA QUENTE E FRIA PREDIAL                                                                                                                                                                                                                                                                                                                                                                                                     </t>
  </si>
  <si>
    <t xml:space="preserve">CONECTOR / ADAPTADOR F/F, COM INSERTO METALICO, PPR, DN 25 MM X 1/2", PARA AGUA QUENTE E FRIA PREDIAL                                                                                                                                                                                                                                                                                                                                                                                                     </t>
  </si>
  <si>
    <t xml:space="preserve">CONECTOR / ADAPTADOR F/F, COM INSERTO METALICO, PPR, DN 32 MM X 3/4", PARA AGUA QUENTE E FRIA PREDIAL                                                                                                                                                                                                                                                                                                                                                                                                     </t>
  </si>
  <si>
    <t xml:space="preserve">TE MISTURADOR COM INSERTO METALICO, FEMEA, PPR, DN 25 MM X 3/4", PARA AGUA QUENTE E FRIA PREDIAL                                                                                                                                                                                                                                                                                                                                                                                                          </t>
  </si>
  <si>
    <t xml:space="preserve">BOMBA DE PROJECAO DE CONCRETO SECO, POTENCIA 10 CV, VAZAO 3 M3/H                                                                                                                                                                                                                                                                                                                                                                                                                                          </t>
  </si>
  <si>
    <t xml:space="preserve">BOMBA DE PROJECAO DE CONCRETO SECO, POTENCIA 10 CV, VAZAO 6 M3/H                                                                                                                                                                                                                                                                                                                                                                                                                                          </t>
  </si>
  <si>
    <t xml:space="preserve">PERFURATRIZ SOBRE ESTEIRA, TORQUE MAXIMO 600 KGF, PESO MEDIO 1000 KG, POTENCIA 20 HP, DIAMETRO MAXIMO 10"                                                                                                                                                                                                                                                                                                                                                                                                 </t>
  </si>
  <si>
    <t>855.556,64</t>
  </si>
  <si>
    <t xml:space="preserve">ESPACADOR/SEPARADOR /CENTRALIZADOR DE BARRA DE ACO, PLASTICO, (CHUMBADOR TIPO CARAMBOLA - CB), DIAMETRO INTERNO ATE 20 MM                                                                                                                                                                                                                                                                                                                                                                                 </t>
  </si>
  <si>
    <t xml:space="preserve">FIBRA DE ACO PARA REFORCO DO CONCRETO, SOLTA, TIPO A-I, FATOR DE FORMA *50* L / D, COMPRIMENTO DE *30* MM E RESISTENCIA A TRACAO DO ACO MAIOR 1000 MPA                                                                                                                                                                                                                                                                                                                                                    </t>
  </si>
  <si>
    <t xml:space="preserve">PROTETOR/PONTEIRA PLASTICA PARA PONTA DE VERGALHAO DE ATE 1", TIPO PROTETOR DE ESPERA                                                                                                                                                                                                                                                                                                                                                                                                                     </t>
  </si>
  <si>
    <t xml:space="preserve">ESPACADOR / DISTANCIADOR TIPO PINO EM PLASTICO, PARA VERGALHAO ATE 10 MM, PARA APOIO DE ARMADURA                                                                                                                                                                                                                                                                                                                                                                                                          </t>
  </si>
  <si>
    <t xml:space="preserve">ESPACADOR / DISTANCIADOR CIRCULAR COM ENTRADA LATERAL, EM PLASTICO, PARA VERGALHAO *4,2 A 12,5* MM, COBRIMENTO 20 MM                                                                                                                                                                                                                                                                                                                                                                                      </t>
  </si>
  <si>
    <t xml:space="preserve">PORTA DE ABRIR EM ACO, COM DIVISAO HORIZONTAL PARA VIDROS, 90 X 210 CM, COM FUNDO ANTICORROSIVO/PRIMER DE PROTECAO, INCLUI FECHADURA, MACANETA E PARAFUOSO, SEM GUARNICAO/ALIZAR/VISTA, VIDROS NAO INCLUSOS                                                                                                                                                                                                                                                                                               </t>
  </si>
  <si>
    <t>572,05</t>
  </si>
  <si>
    <t xml:space="preserve">PORTA DE ABRIR EM ACO, TIPO VENEZIANA, 90 X 210 CM, COM FUNDO ANTICORROSIVO / PRIMER DE PROTECAO, INCLUI FECHADURA, MACANETA E PARAFUSOS, SEM GUARNICAO/ALIZAR/VISTA                                                                                                                                                                                                                                                                                                                                      </t>
  </si>
  <si>
    <t>512,40</t>
  </si>
  <si>
    <t xml:space="preserve">PORTA DE ABRIR EM ALUMINIO COM DIVISAO HORIZONTAL PARA VIDROS, ACABAMENTO ANODIZADO NATURAL, VIDROS INCLUSOS, SEM GUARNICAO/ALIZAR/VISTA, 87 X 210 CM                                                                                                                                                                                                                                                                                                                                                     </t>
  </si>
  <si>
    <t>775,37</t>
  </si>
  <si>
    <t xml:space="preserve">PORTA DE ABRIR, TIPO VENEZIANA, EM ALUMINIO, ACABAMENTO ANODIZADO NATURAL, 90 MM X 210 MM (LARGURA X ALTURA), SEM GUARNICAO/ALIZAR/VISTA                                                                                                                                                                                                                                                                                                                                                                  </t>
  </si>
  <si>
    <t>795,06</t>
  </si>
  <si>
    <t xml:space="preserve">PREGO DE ACO POLIDO SEM CABECA 15 X 15 (1 1/4 X 13)                                                                                                                                                                                                                                                                                                                                                                                                                                                       </t>
  </si>
  <si>
    <t>21,45</t>
  </si>
  <si>
    <t xml:space="preserve">PREGO DE ACO POLIDO COM CABECA 19  X 36 (3 1/4  X  9)                                                                                                                                                                                                                                                                                                                                                                                                                                                     </t>
  </si>
  <si>
    <t xml:space="preserve">PERFILADO PERFURADO SIMPLES 38 X 38 MM, CHAPA 22                                                                                                                                                                                                                                                                                                                                                                                                                                                          </t>
  </si>
  <si>
    <t xml:space="preserve">PERFILADO PERFURADO DUPLO 38 X 76 MM, CHAPA 22                                                                                                                                                                                                                                                                                                                                                                                                                                                            </t>
  </si>
  <si>
    <t xml:space="preserve">ABRACADEIRA EM ACO PARA AMARRACAO DE ELETRODUTOS, TIPO D, COM 3/8" E PARAFUSO DE FIXACAO                                                                                                                                                                                                                                                                                                                                                                                                                  </t>
  </si>
  <si>
    <t xml:space="preserve">ABRACADEIRA EM ACO PARA AMARRACAO DE ELETRODUTOS, TIPO D, COM 4" E CUNHA DE FIXACAO                                                                                                                                                                                                                                                                                                                                                                                                                       </t>
  </si>
  <si>
    <t xml:space="preserve">ABRACADEIRA EM ACO PARA AMARRACAO DE ELETRODUTOS, TIPO D, COM 1/2" E CUNHA DE FIXACAO                                                                                                                                                                                                                                                                                                                                                                                                                     </t>
  </si>
  <si>
    <t xml:space="preserve">ABRACADEIRA EM ACO PARA AMARRACAO DE ELETRODUTOS, TIPO D, COM 3/4" E CUNHA DE FIXACAO                                                                                                                                                                                                                                                                                                                                                                                                                     </t>
  </si>
  <si>
    <t xml:space="preserve">ABRACADEIRA EM ACO PARA AMARRACAO DE ELETRODUTOS, TIPO D, COM 1" E CUNHA DE FIXACAO                                                                                                                                                                                                                                                                                                                                                                                                                       </t>
  </si>
  <si>
    <t xml:space="preserve">ABRACADEIRA EM ACO PARA AMARRACAO DE ELETRODUTOS, TIPO D, COM 1 1/4" E CUNHA DE FIXACAO                                                                                                                                                                                                                                                                                                                                                                                                                   </t>
  </si>
  <si>
    <t xml:space="preserve">ABRACADEIRA EM ACO PARA AMARRACAO DE ELETRODUTOS, TIPO D, COM 1 1/2" E CUNHA DE FIXACAO                                                                                                                                                                                                                                                                                                                                                                                                                   </t>
  </si>
  <si>
    <t xml:space="preserve">ABRACADEIRA EM ACO PARA AMARRACAO DE ELETRODUTOS, TIPO D, COM 2" E CUNHA DE FIXACAO                                                                                                                                                                                                                                                                                                                                                                                                                       </t>
  </si>
  <si>
    <t xml:space="preserve">ABRACADEIRA EM ACO PARA AMARRACAO DE ELETRODUTOS, TIPO D, COM 2 1/2" E CUNHA DE FIXACAO                                                                                                                                                                                                                                                                                                                                                                                                                   </t>
  </si>
  <si>
    <t xml:space="preserve">ABRACADEIRA EM ACO PARA AMARRACAO DE ELETRODUTOS, TIPO D, COM 3" E CUNHA DE FIXACAO                                                                                                                                                                                                                                                                                                                                                                                                                       </t>
  </si>
  <si>
    <t>5,54</t>
  </si>
  <si>
    <t xml:space="preserve">ABRACADEIRA EM ACO PARA AMARRACAO DE ELETRODUTOS, TIPO D, COM 3 1/2" E CUNHA DE FIXACAO                                                                                                                                                                                                                                                                                                                                                                                                                   </t>
  </si>
  <si>
    <t xml:space="preserve">ABRACADEIRA EM ACO PARA AMARRACAO DE ELETRODUTOS, TIPO U SIMPLES, COM 3/8"                                                                                                                                                                                                                                                                                                                                                                                                                                </t>
  </si>
  <si>
    <t xml:space="preserve">ABRACADEIRA EM ACO PARA AMARRACAO DE ELETRODUTOS, TIPO U SIMPLES, COM 1/2"                                                                                                                                                                                                                                                                                                                                                                                                                                </t>
  </si>
  <si>
    <t xml:space="preserve">ABRACADEIRA EM ACO PARA AMARRACAO DE ELETRODUTOS, TIPO U SIMPLES, COM 3/4"                                                                                                                                                                                                                                                                                                                                                                                                                                </t>
  </si>
  <si>
    <t xml:space="preserve">ABRACADEIRA EM ACO PARA AMARRACAO DE ELETRODUTOS, TIPO U SIMPLES, COM 1"                                                                                                                                                                                                                                                                                                                                                                                                                                  </t>
  </si>
  <si>
    <t>0,96</t>
  </si>
  <si>
    <t xml:space="preserve">ABRACADEIRA EM ACO PARA AMARRACAO DE ELETRODUTOS, TIPO U SIMPLES, COM 1 1/4"                                                                                                                                                                                                                                                                                                                                                                                                                              </t>
  </si>
  <si>
    <t xml:space="preserve">ABRACADEIRA EM ACO PARA AMARRACAO DE ELETRODUTOS, TIPO U SIMPLES, COM 1 1/2"                                                                                                                                                                                                                                                                                                                                                                                                                              </t>
  </si>
  <si>
    <t xml:space="preserve">ABRACADEIRA EM ACO PARA AMARRACAO DE ELETRODUTOS, TIPO U SIMPLES, COM 2"                                                                                                                                                                                                                                                                                                                                                                                                                                  </t>
  </si>
  <si>
    <t xml:space="preserve">ABRACADEIRA EM ACO PARA AMARRACAO DE ELETRODUTOS, TIPO U SIMPLES, COM 2 1/2"                                                                                                                                                                                                                                                                                                                                                                                                                              </t>
  </si>
  <si>
    <t xml:space="preserve">ABRACADEIRA EM ACO PARA AMARRACAO DE ELETRODUTOS, TIPO U SIMPLES, COM 3"                                                                                                                                                                                                                                                                                                                                                                                                                                  </t>
  </si>
  <si>
    <t xml:space="preserve">ABRACADEIRA EM ACO PARA AMARRACAO DE ELETRODUTOS, TIPO U SIMPLES, COM 4"                                                                                                                                                                                                                                                                                                                                                                                                                                  </t>
  </si>
  <si>
    <t xml:space="preserve">ABRACADEIRA EM ACO PARA AMARRACAO DE ELETRODUTOS, TIPO ECONOMICA (GOTA), COM 8"                                                                                                                                                                                                                                                                                                                                                                                                                           </t>
  </si>
  <si>
    <t xml:space="preserve">BUCHA EM ALUMINIO, COM ROSCA, DE 1/2", PARA ELETRODUTO                                                                                                                                                                                                                                                                                                                                                                                                                                                    </t>
  </si>
  <si>
    <t xml:space="preserve">BUCHA EM ALUMINIO, COM ROSCA, DE 3/4", PARA ELETRODUTO                                                                                                                                                                                                                                                                                                                                                                                                                                                    </t>
  </si>
  <si>
    <t xml:space="preserve">BUCHA EM ALUMINIO, COM ROSCA, DE 1", PARA ELETRODUTO                                                                                                                                                                                                                                                                                                                                                                                                                                                      </t>
  </si>
  <si>
    <t xml:space="preserve">BUCHA EM ALUMINIO, COM ROSCA, DE 1 1/4", PARA ELETRODUTO                                                                                                                                                                                                                                                                                                                                                                                                                                                  </t>
  </si>
  <si>
    <t>2,28</t>
  </si>
  <si>
    <t xml:space="preserve">BUCHA EM ALUMINIO, COM ROSCA, DE 1 1/2", PARA ELETRODUTO                                                                                                                                                                                                                                                                                                                                                                                                                                                  </t>
  </si>
  <si>
    <t xml:space="preserve">BUCHA EM ALUMINIO, COM ROSCA, DE 2", PARA ELETRODUTO                                                                                                                                                                                                                                                                                                                                                                                                                                                      </t>
  </si>
  <si>
    <t xml:space="preserve">BUCHA EM ALUMINIO, COM ROSCA, DE 2 1/2", PARA ELETRODUTO                                                                                                                                                                                                                                                                                                                                                                                                                                                  </t>
  </si>
  <si>
    <t xml:space="preserve">BUCHA EM ALUMINIO, COM ROSCA, DE 3", PARA ELETRODUTO                                                                                                                                                                                                                                                                                                                                                                                                                                                      </t>
  </si>
  <si>
    <t xml:space="preserve">BUCHA EM ALUMINIO, COM ROSCA, DE 4", PARA ELETRODUTO                                                                                                                                                                                                                                                                                                                                                                                                                                                      </t>
  </si>
  <si>
    <t>12,93</t>
  </si>
  <si>
    <t xml:space="preserve">BUCHA DE REDUCAO EM ALUMINIO, COM ROSCA, DE 1" X 1/2", PARA ELETRODUTO                                                                                                                                                                                                                                                                                                                                                                                                                                    </t>
  </si>
  <si>
    <t xml:space="preserve">BUCHA DE REDUCAO EM ALUMINIO, COM ROSCA, DE 1" X 3/4", PARA ELETRODUTO                                                                                                                                                                                                                                                                                                                                                                                                                                    </t>
  </si>
  <si>
    <t xml:space="preserve">BUCHA DE REDUCAO EM ALUMINIO, COM ROSCA, DE 1 1/4" X 1/2", PARA ELETRODUTO                                                                                                                                                                                                                                                                                                                                                                                                                                </t>
  </si>
  <si>
    <t xml:space="preserve">BUCHA DE REDUCAO EM ALUMINIO, COM ROSCA, DE 1 1/4" X 3/4", PARA ELETRODUTO                                                                                                                                                                                                                                                                                                                                                                                                                                </t>
  </si>
  <si>
    <t xml:space="preserve">BUCHA DE REDUCAO EM ALUMINIO, COM ROSCA, DE 1 1/4" X 1", PARA ELETRODUTO                                                                                                                                                                                                                                                                                                                                                                                                                                  </t>
  </si>
  <si>
    <t xml:space="preserve">BUCHA DE REDUCAO EM ALUMINIO, COM ROSCA, DE 1 1/2" X 3/4", PARA ELETRODUTO                                                                                                                                                                                                                                                                                                                                                                                                                                </t>
  </si>
  <si>
    <t xml:space="preserve">BUCHA DE REDUCAO EM ALUMINIO, COM ROSCA, DE 1 1/2" X 1", PARA ELETRODUTO                                                                                                                                                                                                                                                                                                                                                                                                                                  </t>
  </si>
  <si>
    <t xml:space="preserve">BUCHA DE REDUCAO EM ALUMINIO, COM ROSCA, DE 1 1/2" X 1 1/4", PARA ELETRODUTO                                                                                                                                                                                                                                                                                                                                                                                                                              </t>
  </si>
  <si>
    <t>23,34</t>
  </si>
  <si>
    <t xml:space="preserve">BUCHA DE REDUCAO EM ALUMINIO, COM ROSCA, DE 2" X 3/4", PARA ELETRODUTO                                                                                                                                                                                                                                                                                                                                                                                                                                    </t>
  </si>
  <si>
    <t>51,89</t>
  </si>
  <si>
    <t xml:space="preserve">BUCHA DE REDUCAO EM ALUMINIO, COM ROSCA, DE 2" X 1", PARA ELETRODUTO                                                                                                                                                                                                                                                                                                                                                                                                                                      </t>
  </si>
  <si>
    <t>49,89</t>
  </si>
  <si>
    <t xml:space="preserve">BUCHA DE REDUCAO EM ALUMINIO, COM ROSCA, DE 2" X 1 1/4", PARA ELETRODUTO                                                                                                                                                                                                                                                                                                                                                                                                                                  </t>
  </si>
  <si>
    <t>45,52</t>
  </si>
  <si>
    <t xml:space="preserve">BUCHA DE REDUCAO EM ALUMINIO, COM ROSCA, DE 2" X 1 1/2", PARA ELETRODUTO                                                                                                                                                                                                                                                                                                                                                                                                                                  </t>
  </si>
  <si>
    <t xml:space="preserve">BUCHA DE REDUCAO EM ALUMINIO, COM ROSCA, DE 2 1/2" X 1", PARA ELETRODUTO                                                                                                                                                                                                                                                                                                                                                                                                                                  </t>
  </si>
  <si>
    <t>82,49</t>
  </si>
  <si>
    <t xml:space="preserve">BUCHA DE REDUCAO EM ALUMINIO, COM ROSCA, DE 2 1/2" X 1 1/4", PARA ELETRODUTO                                                                                                                                                                                                                                                                                                                                                                                                                              </t>
  </si>
  <si>
    <t>79,99</t>
  </si>
  <si>
    <t xml:space="preserve">BUCHA DE REDUCAO EM ALUMINIO, COM ROSCA, DE 2 1/2" X 1 1/2", PARA ELETRODUTO                                                                                                                                                                                                                                                                                                                                                                                                                              </t>
  </si>
  <si>
    <t>76,57</t>
  </si>
  <si>
    <t xml:space="preserve">BUCHA DE REDUCAO EM ALUMINIO, COM ROSCA, DE 2 1/2" X 2", PARA ELETRODUTO                                                                                                                                                                                                                                                                                                                                                                                                                                  </t>
  </si>
  <si>
    <t>73,69</t>
  </si>
  <si>
    <t xml:space="preserve">BUCHA DE REDUCAO EM ALUMINIO, COM ROSCA, DE 3" X 1 1/4", PARA ELETRODUTO                                                                                                                                                                                                                                                                                                                                                                                                                                  </t>
  </si>
  <si>
    <t xml:space="preserve">BUCHA DE REDUCAO EM ALUMINIO, COM ROSCA, DE 3" X 1 1/2", PARA ELETRODUTO                                                                                                                                                                                                                                                                                                                                                                                                                                  </t>
  </si>
  <si>
    <t>91,55</t>
  </si>
  <si>
    <t xml:space="preserve">BUCHA DE REDUCAO EM ALUMINIO, COM ROSCA, DE 3" X 2", PARA ELETRODUTO                                                                                                                                                                                                                                                                                                                                                                                                                                      </t>
  </si>
  <si>
    <t>87,53</t>
  </si>
  <si>
    <t xml:space="preserve">BUCHA DE REDUCAO EM ALUMINIO, COM ROSCA, DE 3" X 2 1/2", PARA ELETRODUTO                                                                                                                                                                                                                                                                                                                                                                                                                                  </t>
  </si>
  <si>
    <t xml:space="preserve">BUCHA DE REDUCAO EM ALUMINIO, COM ROSCA, DE 4" X 2", PARA ELETRODUTO                                                                                                                                                                                                                                                                                                                                                                                                                                      </t>
  </si>
  <si>
    <t xml:space="preserve">BUCHA DE REDUCAO EM ALUMINIO, COM ROSCA, DE 4" X 2 1/2", PARA ELETRODUTO                                                                                                                                                                                                                                                                                                                                                                                                                                  </t>
  </si>
  <si>
    <t>146,04</t>
  </si>
  <si>
    <t xml:space="preserve">BUCHA DE REDUCAO EM ALUMINIO, COM ROSCA, DE 4" X 3", PARA ELETRODUTO                                                                                                                                                                                                                                                                                                                                                                                                                                      </t>
  </si>
  <si>
    <t>141,90</t>
  </si>
  <si>
    <t xml:space="preserve">ARRUELA EM ALUMINIO, COM ROSCA, DE 3/8", PARA ELETRODUTO                                                                                                                                                                                                                                                                                                                                                                                                                                                  </t>
  </si>
  <si>
    <t xml:space="preserve">ARRUELA EM ALUMINIO, COM ROSCA, DE 1/2", PARA ELETRODUTO                                                                                                                                                                                                                                                                                                                                                                                                                                                  </t>
  </si>
  <si>
    <t xml:space="preserve">ARRUELA EM ALUMINIO, COM ROSCA, DE 3/4", PARA ELETRODUTO                                                                                                                                                                                                                                                                                                                                                                                                                                                  </t>
  </si>
  <si>
    <t xml:space="preserve">ARRUELA EM ALUMINIO, COM ROSCA, DE 1", PARA ELETRODUTO                                                                                                                                                                                                                                                                                                                                                                                                                                                    </t>
  </si>
  <si>
    <t xml:space="preserve">ARRUELA EM ALUMINIO, COM ROSCA, DE 1 1/4", PARA ELETRODUTO                                                                                                                                                                                                                                                                                                                                                                                                                                                </t>
  </si>
  <si>
    <t xml:space="preserve">ARRUELA EM ALUMINIO, COM ROSCA, DE 1 1/2", PARA ELETRODUTO                                                                                                                                                                                                                                                                                                                                                                                                                                                </t>
  </si>
  <si>
    <t xml:space="preserve">ARRUELA EM ALUMINIO, COM ROSCA, DE 2", PARA ELETRODUTO                                                                                                                                                                                                                                                                                                                                                                                                                                                    </t>
  </si>
  <si>
    <t xml:space="preserve">ARRUELA EM ALUMINIO, COM ROSCA, DE 2 1/2", PARA ELETRODUTO                                                                                                                                                                                                                                                                                                                                                                                                                                                </t>
  </si>
  <si>
    <t xml:space="preserve">ARRUELA EM ALUMINIO, COM ROSCA, DE 3", PARA ELETRODUTO                                                                                                                                                                                                                                                                                                                                                                                                                                                    </t>
  </si>
  <si>
    <t xml:space="preserve">ARRUELA EM ALUMINIO, COM ROSCA, DE 4", PARA ELETRODUTO                                                                                                                                                                                                                                                                                                                                                                                                                                                    </t>
  </si>
  <si>
    <t xml:space="preserve">BUCHA EM ALUMINIO, COM ROSCA, DE 3/8", PARA ELETRODUTO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</si>
  <si>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</si>
  <si>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</si>
  <si>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29,56</t>
  </si>
  <si>
    <t xml:space="preserve">CABO DE COBRE, FLEXIVEL, CLASSE 4 OU 5, ISOLACAO EM PVC/A, ANTICHAMA BWF-B, 1 CONDUTOR, 450/750 V, SECAO NOMINAL 50 MM2                                                                                                                                                                                                                                                                                                                                                                                   </t>
  </si>
  <si>
    <t>41,15</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</si>
  <si>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</si>
  <si>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</si>
  <si>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FLEXIVEL, CLASSE 4 OU 5, ISOLACAO EM PVC/A, ANTICHAMA BWF-B, 1 CONDUTOR, 450/750 V, SECAO NOMINAL 120 MM2                                                                                                                                                                                                                                                                                                                                                                                  </t>
  </si>
  <si>
    <t>96,45</t>
  </si>
  <si>
    <t xml:space="preserve">CABO DE COBRE, FLEXIVEL, CLASSE 4 OU 5, ISOLACAO EM PVC/A, ANTICHAMA BWF-B, 1 CONDUTOR, 450/750 V, SECAO NOMINAL 150 MM2                                                                                                                                                                                                                                                                                                                                                                                  </t>
  </si>
  <si>
    <t>121,64</t>
  </si>
  <si>
    <t xml:space="preserve">CABO DE COBRE, FLEXIVEL, CLASSE 4 OU 5, ISOLACAO EM PVC/A, ANTICHAMA BWF-B, 1 CONDUTOR, 450/750 V, SECAO NOMINAL 185 MM2                                                                                                                                                                                                                                                                                                                                                                                  </t>
  </si>
  <si>
    <t>146,95</t>
  </si>
  <si>
    <t xml:space="preserve">CABO DE COBRE, FLEXIVEL, CLASSE 4 OU 5, ISOLACAO EM PVC/A, ANTICHAMA BWF-B, 1 CONDUTOR, 450/750 V, SECAO NOMINAL 240 MM2                                                                                                                                                                                                                                                                                                                                                                                  </t>
  </si>
  <si>
    <t>193,28</t>
  </si>
  <si>
    <t xml:space="preserve">CABO DE COBRE, RIGIDO, CLASSE 2, ISOLACAO EM PVC/A, ANTICHAMA BWF-B, 1 CONDUTOR, 450/750 V, SECAO NOMINAL 16 MM2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</si>
  <si>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</si>
  <si>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</si>
  <si>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</si>
  <si>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</si>
  <si>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</si>
  <si>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4", CRC 680 N, PARA CABEAMENTO SUBTERRANEO (NBR 15715)                                                                                                                                                                                                                                                                                                                                                      </t>
  </si>
  <si>
    <t xml:space="preserve">CABO DE COBRE, FLEXIVEL, CLASSE 4 OU 5, ISOLACAO EM PVC/A, ANTICHAMA BWF-B, COBERTURA PVC-ST1, ANTICHAMA BWF-B, 1 CONDUTOR, 0,6/1 KV, SECAO NOMINAL 400 MM2                                                                                                                                                                                                                                                                                                                                               </t>
  </si>
  <si>
    <t>365,48</t>
  </si>
  <si>
    <t xml:space="preserve">CABO DE COBRE, FLEXIVEL, CLASSE 4 OU 5, ISOLACAO EM PVC/A, ANTICHAMA BWF-B, COBERTURA PVC-ST1, ANTICHAMA BWF-B, 1 CONDUTOR, 0,6/1 KV, SECAO NOMINAL 500 MM2                                                                                                                                                                                                                                                                                                                                               </t>
  </si>
  <si>
    <t>437,19</t>
  </si>
  <si>
    <t xml:space="preserve">CABO DE COBRE, FLEXIVEL, CLASSE 4 OU 5, ISOLACAO EM PVC/A, ANTICHAMA BWF-B, 1 CONDUTOR, 450/750 V, SECAO NOMINAL 0,5 MM2                                                                                                                                                                                                                                                                                                                                                                                  </t>
  </si>
  <si>
    <t xml:space="preserve">CABO DE COBRE, FLEXIVEL, CLASSE 4 OU 5, ISOLACAO EM PVC/A, ANTICHAMA BWF-B, 1 CONDUTOR, 450/750 V, SECAO NOMINAL 1,0 MM2                                                                                                                                                                                                                                                                                                                                                                                  </t>
  </si>
  <si>
    <t xml:space="preserve">ELETRODUTO/CONDULETE DE PVC RIGIDO, LISO, COR CINZA, DE 3/4", PARA INSTALACOES APARENTES (NBR 5410)                                                                                                                                                                                                                                                                                                                                                                                                       </t>
  </si>
  <si>
    <t xml:space="preserve">ELETRODUTO/CONDULETE DE PVC RIGIDO, LISO, COR CINZA, DE 1/2", PARA INSTALACOES APARENTES (NBR 5410)                                                                                                                                                                                                                                                                                                                                                                                                       </t>
  </si>
  <si>
    <t xml:space="preserve">ELETRODUTO/CONDULETE DE PVC RIGIDO, LISO, COR CINZA, DE 1", PARA INSTALACOES APARENTES (NBR 5410)                                                                                                                                                                                                                                                                                                                                                                                                         </t>
  </si>
  <si>
    <t>22,43</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</si>
  <si>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</si>
  <si>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</si>
  <si>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</si>
  <si>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</si>
  <si>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10 MM2                                                                                                                                                                                                                                                                                                                                                              </t>
  </si>
  <si>
    <t>28,70</t>
  </si>
  <si>
    <t xml:space="preserve">CABO MULTIPOLAR DE COBRE, FLEXIVEL, CLASSE 4 OU 5, ISOLACAO EM HEPR, COBERTURA EM PVC-ST2, ANTICHAMA BWF-B, 0,6/1 KV, 3 CONDUTORES DE 16 MM2                                                                                                                                                                                                                                                                                                                                                              </t>
  </si>
  <si>
    <t>45,69</t>
  </si>
  <si>
    <t xml:space="preserve">CABO MULTIPOLAR DE COBRE, FLEXIVEL, CLASSE 4 OU 5, ISOLACAO EM HEPR, COBERTURA EM PVC-ST2, ANTICHAMA BWF-B, 0,6/1 KV, 3 CONDUTORES DE 25 MM2                                                                                                                                                                                                                                                                                                                                                              </t>
  </si>
  <si>
    <t>79,02</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</si>
  <si>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</si>
  <si>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50 MM2                                                                                                                                                                                                                                                                                                                                                              </t>
  </si>
  <si>
    <t>148,61</t>
  </si>
  <si>
    <t xml:space="preserve">CABO MULTIPOLAR DE COBRE, FLEXIVEL, CLASSE 4 OU 5, ISOLACAO EM HEPR, COBERTURA EM PVC-ST2, ANTICHAMA BWF-B, 0,6/1 KV, 3 CONDUTORES DE 70 MM2                                                                                                                                                                                                                                                                                                                                                              </t>
  </si>
  <si>
    <t>224,25</t>
  </si>
  <si>
    <t xml:space="preserve">CABO MULTIPOLAR DE COBRE, FLEXIVEL, CLASSE 4 OU 5, ISOLACAO EM HEPR, COBERTURA EM PVC-ST2, ANTICHAMA BWF-B, 0,6/1 KV, 3 CONDUTORES DE 95 MM2                                                                                                                                                                                                                                                                                                                                                              </t>
  </si>
  <si>
    <t>280,37</t>
  </si>
  <si>
    <t xml:space="preserve">CABO MULTIPOLAR DE COBRE, FLEXIVEL, CLASSE 4 OU 5, ISOLACAO EM HEPR, COBERTURA EM PVC-ST2, ANTICHAMA BWF-B, 0,6/1 KV, 3 CONDUTORES DE 120 MM2                                                                                                                                                                                                                                                                                                                                                             </t>
  </si>
  <si>
    <t>448,54</t>
  </si>
  <si>
    <t xml:space="preserve">CORDAO DE COBRE, FLEXIVEL, TORCIDO, CLASSE 4 OU 5, ISOLACAO EM PVC/D, 300 V, 2 CONDUTORES DE 0,5 MM2                                                                                                                                                                                                                                                                                                                                                                                                      </t>
  </si>
  <si>
    <t xml:space="preserve">CORDAO DE COBRE, FLEXIVEL, TORCIDO, CLASSE 4 OU 5, ISOLACAO EM PVC/D, 300 V, 2 CONDUTORES DE 1,0 MM2                                                                                                                                                                                                                                                                                                                                                                                                      </t>
  </si>
  <si>
    <t xml:space="preserve">CURVA 90 GRAUS, CURTA, DE PVC RIGIDO ROSCAVEL, DE 1/2", PARA ELETRODUTO                                                                                                                                                                                                                                                                                                                                                                                                                                   </t>
  </si>
  <si>
    <t xml:space="preserve">CURVA 90 GRAUS, CURTA, DE PVC RIGIDO ROSCAVEL, DE 3/4", PARA ELETRODUTO                                                                                                                                                                                                                                                                                                                                                                                                                                   </t>
  </si>
  <si>
    <t xml:space="preserve">CURVA 90 GRAUS, CURTA, DE PVC RIGIDO ROSCAVEL, DE 1", PARA ELETRODUTO                                                                                                                                                                                                                                                                                                                                                                                                                                     </t>
  </si>
  <si>
    <t xml:space="preserve">CURVA 135 GRAUS, DE PVC RIGIDO ROSCAVEL, DE 3/4", PARA ELETRODUTO                                                                                                                                                                                                                                                                                                                                                                                                                                         </t>
  </si>
  <si>
    <t xml:space="preserve">CURVA 180 GRAUS, DE PVC RIGIDO ROSCAVEL, DE 1", PARA ELETRODUTO                                                                                                                                                                                                                                                                                                                                                                                                                                           </t>
  </si>
  <si>
    <t xml:space="preserve">CURVA 180 GRAUS, DE PVC RIGIDO ROSCAVEL, DE 2", PARA ELETRODUTO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</si>
  <si>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</si>
  <si>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</si>
  <si>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</si>
  <si>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</si>
  <si>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DISTRIBUIDOR, PLASTICO, 2 SAIDAS, DN 32 X 16 MM, PARA CONEXAO COM CRIMPAGEM, EM TUBO PEX PARA INST. AGUA QUENTE/FRIA                                                                                                                                                                                                                                                                                                                                                                                      </t>
  </si>
  <si>
    <t>124,21</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</si>
  <si>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</si>
  <si>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</si>
  <si>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136,05</t>
  </si>
  <si>
    <t xml:space="preserve">DISTRIBUIDOR, PLASTICO, 3 SAIDAS, DN 32 X 25 MM, PARA CONEXAO COM CRIMPAGEM, EM TUBO PEX PARA INST. AGUA QUENTE/FRIA                                                                                                                                                                                                                                                                                                                                                                                      </t>
  </si>
  <si>
    <t>165,60</t>
  </si>
  <si>
    <t xml:space="preserve">TE, PLASTICO, DN 20 MM, PARA CONEXAO COM CRIMPAGEM, EM TUBO PEX PARA INST. AGUA QUENTE/FRIA                                                                                                                                                                                                                                                                                                                                                                                                               </t>
  </si>
  <si>
    <t xml:space="preserve">TE, PLASTICO, DN 25 MM, PARA CONEXAO COM CRIMPAGEM, EM TUBO PEX PARA INST. AGUA QUENTE/FRIA                                                                                                                                                                                                                                                                                                                                                                                                               </t>
  </si>
  <si>
    <t>28,35</t>
  </si>
  <si>
    <t xml:space="preserve">TE, PLASTICO, DN 32 MM, PARA CONEXAO COM CRIMPAGEM, EM TUBO PEX PARA INST. AGUA QUENTE/FRIA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</si>
  <si>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</si>
  <si>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</si>
  <si>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</si>
  <si>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</si>
  <si>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17,67</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</si>
  <si>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</si>
  <si>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</si>
  <si>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</si>
  <si>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18,35</t>
  </si>
  <si>
    <t xml:space="preserve">LUVA/UNIAO METALICA, PARA CONEXAO COM ANEL DESLIZANTE, DN 32 MM, EM TUBO PEX PARA INST. AGUA QUENTE/FRIA                                                                                                                                                                                                                                                                                                                                                                                                  </t>
  </si>
  <si>
    <t xml:space="preserve">JOELHO/COTOVELO 90 GRAUS, PLASTICO, PARA CONEXAO COM CRIMPAGEM, DN 16 MM, EM TUBO PEX PARA INST. AGUA QUENTE/FRIA                                                                                                                                                                                                                                                                                                                                                                                         </t>
  </si>
  <si>
    <t>8,58</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</si>
  <si>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</si>
  <si>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</si>
  <si>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</si>
  <si>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</si>
  <si>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11,13</t>
  </si>
  <si>
    <t xml:space="preserve">JOELHO/COTOVELO 90 GRAUS, ROSCA FEMEA TERMINAL, PLASTICO, PARA CONEXAO COM CRIMPAGEM, DN 20 MM X 3/4",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</si>
  <si>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</si>
  <si>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</si>
  <si>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</si>
  <si>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</si>
  <si>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</si>
  <si>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</si>
  <si>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</si>
  <si>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23,44</t>
  </si>
  <si>
    <t xml:space="preserve">ESPACADOR / DISTANCIADOR TIPO GARRA DUPLA, EM PLASTICO, COBRIMENTO *20* MM, PARA FERRAGENS DE LAJES E FUNDO DE VIGAS                                                                                                                                                                                                                                                                                                                                                                                      </t>
  </si>
  <si>
    <t xml:space="preserve">LUVA DE TRANSICAO, CPVC, 22 MM X 1/2", PARA AGUA QUENTE                                                                                                                                                                                                                                                                                                                                                                                                                                                   </t>
  </si>
  <si>
    <t xml:space="preserve">TERMINAL DE VENTILACAO, 50 MM, SERIE NORMAL, ESGOTO PREDIAL                                                                                                                                                                                                                                                                                                                                                                                                                                               </t>
  </si>
  <si>
    <t xml:space="preserve">TERMINAL DE VENTILACAO, 75 MM, SERIE NORMAL, ESGOTO PREDIAL                                                                                                                                                                                                                                                                                                                                                                                                                                               </t>
  </si>
  <si>
    <t xml:space="preserve">TERMINAL DE VENTILACAO, 100 MM, SERIE NORMAL, ESGOTO PREDIAL                                                                                                                                                                                                                                                                                                                                                                                                                                              </t>
  </si>
  <si>
    <t xml:space="preserve">TE, PLASTICO, DN 16 MM, PARA CONEXAO COM CRIMPAGEM, EM TUBO PEX PARA INST. AGUA QUENTE/FRIA                                                                                                                                                                                                                                                                                                                                                                                                               </t>
  </si>
  <si>
    <t>9,01</t>
  </si>
  <si>
    <t xml:space="preserve">MANTA GEOTEXTIL TECIDO DE LAMINETES DE POLIPROPILENO, RESISTENCIA A TRACAO = *25* KN/M                                                                                                                                                                                                                                                                                                                                                                                                                    </t>
  </si>
  <si>
    <t xml:space="preserve">TE DE REDUCAO, CPVC, 22 X 15 MM, PARA AGUA QUENTE PREDIAL                                                                                                                                                                                                                                                                                                                                                                                                                                                 </t>
  </si>
  <si>
    <t xml:space="preserve">TE DE REDUCAO, CPVC, 28 X 22 MM, PARA AGUA QUENTE PREDIAL                                                                                                                                                                                                                                                                                                                                                                                                                                                 </t>
  </si>
  <si>
    <t xml:space="preserve">TE DE REDUCAO, CPVC, 35 X 28 MM, PARA AGUA QUENTE PREDIAL                                                                                                                                                                                                                                                                                                                                                                                                                                                 </t>
  </si>
  <si>
    <t>25,56</t>
  </si>
  <si>
    <t xml:space="preserve">TE DE REDUCAO, CPVC, 42 X 35 MM, PARA AGUA QUENTE PREDIAL                                                                                                                                                                                                                                                                                                                                                                                                                                                 </t>
  </si>
  <si>
    <t xml:space="preserve">PERFILADO PERFURADO 19 X 38 MM, CHAPA 22                                                                                                                                                                                                                                                                                                                                                                                                                                                                  </t>
  </si>
  <si>
    <t xml:space="preserve">CONDULETE EM PVC, TIPO "B", SEM TAMPA, DE 1"                                                                                                                                                                                                                                                                                                                                                                                                                                                              </t>
  </si>
  <si>
    <t xml:space="preserve">CONDULETE EM PVC, TIPO "C", SEM TAMPA, DE 1/2"                                                                                                                                                                                                                                                                                                                                                                                                                                                            </t>
  </si>
  <si>
    <t xml:space="preserve">CONDULETE EM PVC, TIPO "C", SEM TAMPA, DE 3/4"                                                                                                                                                                                                                                                                                                                                                                                                                                                            </t>
  </si>
  <si>
    <t xml:space="preserve">CONDULETE EM PVC, TIPO "C", SEM TAMPA, DE 1"                                                                                                                                                                                                                                                                                                                                                                                                                                                              </t>
  </si>
  <si>
    <t xml:space="preserve">CONDULETE EM PVC, TIPO "E", SEM TAMPA, DE 1/2"                                                                                                                                                                                                                                                                                                                                                                                                                                                            </t>
  </si>
  <si>
    <t>9,89</t>
  </si>
  <si>
    <t xml:space="preserve">CONDULETE EM PVC, TIPO "E", SEM TAMPA, DE 3/4"                                                                                                                                                                                                                                                                                                                                                                                                                                                            </t>
  </si>
  <si>
    <t xml:space="preserve">CONDULETE EM PVC, TIPO "E", SEM TAMPA, DE 1"                                                                                                                                                                                                                                                                                                                                                                                                                                                              </t>
  </si>
  <si>
    <t xml:space="preserve">CONDULETE EM PVC, TIPO "LR", SEM TAMPA, DE 1/2"                                                                                                                                                                                                                                                                                                                                                                                                                                                           </t>
  </si>
  <si>
    <t xml:space="preserve">CONDULETE EM PVC, TIPO "LR", SEM TAMPA, DE 3/4"                                                                                                                                                                                                                                                                                                                                                                                                                                                           </t>
  </si>
  <si>
    <t xml:space="preserve">CONDULETE EM PVC, TIPO "LR", SEM TAMPA, DE 1"                                                                                                                                                                                                                                                                                                                                                                                                                                                             </t>
  </si>
  <si>
    <t xml:space="preserve">CONDULETE EM PVC, TIPO "T", SEM TAMPA, DE 3/4"                                                                                                                                                                                                                                                                                                                                                                                                                                                            </t>
  </si>
  <si>
    <t xml:space="preserve">CONDULETE EM PVC, TIPO "T", SEM TAMPA, DE 1"                                                                                                                                                                                                                                                                                                                                                                                                                                                              </t>
  </si>
  <si>
    <t>16,60</t>
  </si>
  <si>
    <t xml:space="preserve">CONDULETE EM PVC, TIPO "TB", SEM TAMPA, DE 1"                                                                                                                                                                                                                                                                                                                                                                                                                                                             </t>
  </si>
  <si>
    <t xml:space="preserve">CONDULETE EM PVC, TIPO "X", SEM TAMPA, DE 1/2"                                                                                                                                                                                                                                                                                                                                                                                                                                                            </t>
  </si>
  <si>
    <t xml:space="preserve">CONDULETE EM PVC, TIPO "X", SEM TAMPA, DE 3/4"                                                                                                                                                                                                                                                                                                                                                                                                                                                            </t>
  </si>
  <si>
    <t xml:space="preserve">CONDULETE EM PVC, TIPO "X", SEM TAMPA, DE 1"                                                                                                                                                                                                                                                                                                                                                                                                                                                              </t>
  </si>
  <si>
    <t xml:space="preserve">TAMPA PARA CONDULETE, EM PVC, PARA 1 INTERRUPTOR                                                                                                                                                                                                                                                                                                                                                                                                                                                          </t>
  </si>
  <si>
    <t xml:space="preserve">TAMPA PARA CONDULETE, EM PVC, PARA 1 MODULO RJ                                                                                                                                                                                                                                                                                                                                                                                                                                                            </t>
  </si>
  <si>
    <t xml:space="preserve">TAMPA PARA CONDULETE, EM PVC, PARA 2 MODULOS RJ                                                                                                                                                                                                                                                                                                                                                                                                                                                           </t>
  </si>
  <si>
    <t xml:space="preserve">TAMPA PARA CONDULETE, EM PVC, PARA TOMADA HEXAGONAL                                                                                                                                                                                                                                                                                                                                                                                                                                                       </t>
  </si>
  <si>
    <t xml:space="preserve">KIT CHUVEIRO, INSTAL. PEX, QUADRO METALICO C/ 2 TRAVESSAS, SUPERIOR C/ ESPERA P/ CHUVEIRO, INFERIOR C/ 2 REGISTROS DE PRESSAO 1/2 ", *390* X *900* MM (L X H), CONEXAO COM ANEL DESLIZANTE (CONJUNTO COMPLETO)                                                                                                                                                                                                                                                                                            </t>
  </si>
  <si>
    <t>170,01</t>
  </si>
  <si>
    <t xml:space="preserve">KIT CHUVEIRO, INSTAL. PEX, QUADRO METALICO C/2 TRAVESSAS, SUPERIOR C/ ESPERA P/ CHUVEIRO E INFERIOR C/2 REGISTROS DE PRESSAO 1/2 ", *390* X *900* MM (L X H), CONEXAO COM CRIMPAGEM (CONJUNTO COMPLETO)                                                                                                                                                                                                                                                                                                   </t>
  </si>
  <si>
    <t>358,68</t>
  </si>
  <si>
    <t xml:space="preserve">KIT CHASSI TANQUE E MAQUINA LAVAR ROUPA, INSTAL. PEX, QUADRO METALICO C/ TRAVESSA C/ FURO P/ ESGOTO DN 50 MM, FURO LATERAL P/ MAQUINA E FUROS SUPERIORES P/ AGUA, *344* X *442* MM (L X H), P/ CONEXAO COM ANEL DESLIZANTE (CONJUNTO COMPLETO)                                                                                                                                                                                                                                                            </t>
  </si>
  <si>
    <t>77,60</t>
  </si>
  <si>
    <t xml:space="preserve">KIT CHASSI TANQUE E MAQUINA LAVAR ROUPA, INSTAL. PEX, QUADRO METALICO C/ TRAVESSA C/ FURO P/ ESGOTO DN 50 MM, FURO LATERAL P/MAQUINA E FUROS SUPERIORES P/AGUA, *344* X *442* MM (L X H), P/ CONEXAO COM CRIMPAGEM (CONJUNTO COMPLETO)                                                                                                                                                                                                                                                                    </t>
  </si>
  <si>
    <t>74,05</t>
  </si>
  <si>
    <t xml:space="preserve">KIT CHASSI COZINHA, CUBA SIMPLES SEM MAQUINA LAVAR LOUCA, INSTAL. PEX, QUADRO METALICO C/ TRAVESSA C/ FURO P/ESGOTO DN 50 MM E FUROS SUPERIORES P/AGUA, *340* X *650* MM (L X H), P/ CONEXAO COM ANEL DESLIZANTE (CONJUNTO COMPLETO)                                                                                                                                                                                                                                                                      </t>
  </si>
  <si>
    <t>53,26</t>
  </si>
  <si>
    <t xml:space="preserve">KIT CHASSI COZINHA, CUBA SIMPLES SEM MAQUINA LAVAR LOUCA, INSTAL. PEX, QUADRO METALICO C/ TRAVESSA COM FURO P/ESGOTO DN 50 MM E FUROS SUPERIORES P/AGUA, *340* X *650* MM (L X H), P/ CONEXAO COM CRIMPAGEM (CONJUNTO COMPLETO)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</si>
  <si>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</si>
  <si>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</si>
  <si>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FOSSA SEPTICA, SEM FILTRO, EM POLIETILENO DE ALTA DENSIDADE (PEAD), PARA 4 A 7 CONTRIBUINTES, CILINDRICA, COM TAMPA, CAPACIDADE APROXIMADA DE *1100* LITROS (NBR 7229)                                                                                                                                                                                                                                                                                                                                    </t>
  </si>
  <si>
    <t>1.771,32</t>
  </si>
  <si>
    <t xml:space="preserve">FOSSA SEPTICA, SEM FILTRO, EM POLIETILENO DE ALTA DENSIDADE (PEAD), PARA 8 A 14 CONTRIBUINTES, CILINDRICA, COM TAMPA, CAPACIDADE APROXIMADA DE *3000* LITROS (NBR 7229)                                                                                                                                                                                                                                                                                                                                   </t>
  </si>
  <si>
    <t>3.129,13</t>
  </si>
  <si>
    <t xml:space="preserve">FOSSA SEPTICA, SEM FILTRO, EM POLIETILENO DE ALTA DENSIDADE (PEAD), PARA 15 A 30 CONTRIBUINTES, CILINDRICA, COM TAMPA, CAPACIDADE APROXIMADA DE *5500* LITROS (NBR 7229)                                                                                                                                                                                                                                                                                                                                  </t>
  </si>
  <si>
    <t>5.797,98</t>
  </si>
  <si>
    <t xml:space="preserve">FOSSA SEPTICA,SEM FILTRO, EM POLIETILENO DE ALTA DENSIDADE (PEAD), PARA 40 A 52 CONTRIBUINTES, CILINDRICA, COM TAMPA, CAPACIDADE APROXIMADA DE *10000* LITROS (NBR 7229)                                                                                                                                                                                                                                                                                                                                  </t>
  </si>
  <si>
    <t>12.229,47</t>
  </si>
  <si>
    <t xml:space="preserve">FILTRO ANAEROBIO, EM POLIETILENO DE ALTA DENSIDADE (PEAD), CAPACIDADE *1100* LITROS (NBR 13969)                                                                                                                                                                                                                                                                                                                                                                                                           </t>
  </si>
  <si>
    <t>1.966,98</t>
  </si>
  <si>
    <t xml:space="preserve">FILTRO ANAEROBIO, EM POLIETILENO DE ALTA DENSIDADE (PEAD), CAPACIDADE *2800* LITROS (NBR 13969)                                                                                                                                                                                                                                                                                                                                                                                                           </t>
  </si>
  <si>
    <t>2.984,23</t>
  </si>
  <si>
    <t xml:space="preserve">FILTRO ANAEROBIO, EM POLIETILENO DE ALTA DENSIDADE (PEAD), CAPACIDADE *5000* LITROS (NBR 13969)                                                                                                                                                                                                                                                                                                                                                                                                           </t>
  </si>
  <si>
    <t>5.113,27</t>
  </si>
  <si>
    <t xml:space="preserve">LUMINARIA SPOT DE SOBREPOR EM ALUMINIO COM ALETA PLASTICA PARA 2 LAMPADAS, BASE E27, POTENCIA MAXIMA 40/60 W (NAO INCLUI LAMPADA)                                                                                                                                                                                                                                                                                                                                                                         </t>
  </si>
  <si>
    <t>79,59</t>
  </si>
  <si>
    <t xml:space="preserve">BASE PARA RELE COM SUPORTE METALICO                                                                                                                                                                                                                                                                                                                                                                                                                                                                       </t>
  </si>
  <si>
    <t>21,19</t>
  </si>
  <si>
    <t xml:space="preserve">LUMINARIA LED PLAFON REDONDO DE SOBREPOR BIVOLT 12/13 W, D = *17* CM                                                                                                                                                                                                                                                                                                                                                                                                                                      </t>
  </si>
  <si>
    <t xml:space="preserve">LAMPADA LED TUBULAR BIVOLT 9/10 W, BASE G13                                                                                                                                                                                                                                                                                                                                                                                                                                                               </t>
  </si>
  <si>
    <t xml:space="preserve">LAMPADA LED TUBULAR BIVOLT 18/20 W, BASE G13                                                                                                                                                                                                                                                                                                                                                                                                                                                              </t>
  </si>
  <si>
    <t xml:space="preserve">LAMPADA LED TIPO DICROICA BIVOLT, LUZ BRANCA, 5 W (BASE GU10)                                                                                                                                                                                                                                                                                                                                                                                                                                             </t>
  </si>
  <si>
    <t xml:space="preserve">LUMINARIA LED REFLETOR RETANGULAR BIVOLT, LUZ BRANCA, 10 W                                                                                                                                                                                                                                                                                                                                                                                                                                                </t>
  </si>
  <si>
    <t>14,48</t>
  </si>
  <si>
    <t xml:space="preserve">LUMINARIA LED REFLETOR RETANGULAR BIVOLT, LUZ BRANCA, 30 W                                                                                                                                                                                                                                                                                                                                                                                                                                                </t>
  </si>
  <si>
    <t xml:space="preserve">LUMINARIA LED REFLETOR RETANGULAR BIVOLT, LUZ BRANCA, 50 W                                                                                                                                                                                                                                                                                                                                                                                                                                                </t>
  </si>
  <si>
    <t xml:space="preserve">SENSOR DE PRESENCA BIVOLT DE PAREDE COM FOTOCELULA PARA QUALQUER TIPO DE LAMPADA POTENCIA MAXIMA *1000* W, USO INTERNO                                                                                                                                                                                                                                                                                                                                                                                    </t>
  </si>
  <si>
    <t>81,81</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</si>
  <si>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</si>
  <si>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</si>
  <si>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</si>
  <si>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SENSOR DE PRESENCA BIVOLT COM FOTOCELULA PARA QUALQUER TIPO DE LAMPADA, POTENCIA MAXIMA *1000* W, USO EXTERNO                                                                                                                                                                                                                                                                                                                                                                                             </t>
  </si>
  <si>
    <t>72,53</t>
  </si>
  <si>
    <t xml:space="preserve">DESMOLDANTE PARA FORMAS METALICAS A BASE DE OLEO VEGETAL                                                                                                                                                                                                                                                                                                                                                                                                                                                  </t>
  </si>
  <si>
    <t xml:space="preserve">KIT DE ACESSORIOS PARA BANHEIRO EM METAL CROMADO, 5 PECAS                                                                                                                                                                                                                                                                                                                                                                                                                                                 </t>
  </si>
  <si>
    <t xml:space="preserve">VIBRADOR DE IMERSAO, COM PONTEIRA DE *35* MM, MANGOTE DE 5 M, SEM MOTOR                                                                                                                                                                                                                                                                                                                                                                                                                                   </t>
  </si>
  <si>
    <t>1.402,87</t>
  </si>
  <si>
    <t xml:space="preserve">VIBRADOR DE IMERSAO, COM PONTEIRA DE *45* MM, MANGOTE DE 5 M, SEM MOTOR.                                                                                                                                                                                                                                                                                                                                                                                                                                  </t>
  </si>
  <si>
    <t>1.524,86</t>
  </si>
  <si>
    <t xml:space="preserve">VIBRADOR DE IMERSAO, COM PONTEIRA DE *60* MM, MANGOTE DE 5 M, SEM MOTOR.                                                                                                                                                                                                                                                                                                                                                                                                                                  </t>
  </si>
  <si>
    <t>1.710,52</t>
  </si>
  <si>
    <t xml:space="preserve">MOTOR ELETRICO PARA VIBRADOR DE IMERSAO, DE 2 CV, MONOFASICO, 110/220 V                                                                                                                                                                                                                                                                                                                                                                                                                                   </t>
  </si>
  <si>
    <t>1.758,67</t>
  </si>
  <si>
    <t xml:space="preserve">MOTOR ELETRICO PARA VIBRADOR DE IMERSAO, DE 2 CV, TRIFASICO, 220/380 V                                                                                                                                                                                                                                                                                                                                                                                                                                    </t>
  </si>
  <si>
    <t>1.720,42</t>
  </si>
  <si>
    <t xml:space="preserve">MOTOR A GASOLINA PARA VIBRADOR DE IMERSAO, 4 TEMPOS, DE 5,5 CV                                                                                                                                                                                                                                                                                                                                                                                                                                            </t>
  </si>
  <si>
    <t>2.134,80</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</si>
  <si>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</si>
  <si>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</si>
  <si>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</si>
  <si>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</si>
  <si>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 UMIDADE (RU), COR VERDE, E = 12,5 MM, 1200 X 1800 MM (L X C)                                                                                                                                                                                                                                                                                                                                                                                              </t>
  </si>
  <si>
    <t xml:space="preserve">PLACA / CHAPA DE GESSO ACARTONADO, RESISTENTE A UMIDADE (RU), COR VERDE, E = 12,5 MM, 1200 X 2400 MM (L X C)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</si>
  <si>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</si>
  <si>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</si>
  <si>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</si>
  <si>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</si>
  <si>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</si>
  <si>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</si>
  <si>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8,60</t>
  </si>
  <si>
    <t xml:space="preserve">PERFIL CANTONEIRA L, LISA, EM ACO, 25 X 30 MM, E = 0,5 MM, PARA ESTRUTURA DRYWALL                                                                                                                                                                                                                                                                                                                                                                                                                         </t>
  </si>
  <si>
    <t xml:space="preserve">PERFIL CANTONEIRA L, PERFURADA, EM ACO, 23 X 23 MM, E = 0,5 MM, PARA ESTRUTURA DRYWALL                                                                                                                                                                                                                                                                                                                                                                                                                    </t>
  </si>
  <si>
    <t xml:space="preserve">PERFIL RODAPE DE IMPERMEABILIZACAO, FORMATO L, EM ACO ZINCADO, PARA ESTRUTURA DRYWALL, E = 0,5 MM, 220 X 3000 MM (H X C)                                                                                                                                                                                                                                                                                                                                                                                  </t>
  </si>
  <si>
    <t xml:space="preserve">PERFIL CANALETA, FORMATO C, EM ACO ZINCADO, PARA ESTRUTURA FORRO DRYWALL, E = 0,5 MM, *46 X 18* (L X H), COMPRIMENTO 3 M                                                                                                                                                                                                                                                                                                                                                                                  </t>
  </si>
  <si>
    <t xml:space="preserve">PERFIL TABICA FECHADA, LISA, FORMATO Z, EM ACO GALVANIZADO NATURAL, LARGURA TOTAL NA HORIZONTAL *40* MM, PARA ESTRUTURA FORRO DRYWALL                                                                                                                                                                                                                                                                                                                                                                     </t>
  </si>
  <si>
    <t xml:space="preserve">PERFIL TABICA ABERTA, PERFURADA, FORMATO Z, EM ACO GALVANIZADO NATURAL, LARGURA APROXIMADA 40 MM, PARA ESTRUTURA FORRO DRYWALL                                                                                                                                                                                                                                                                                                                                                                            </t>
  </si>
  <si>
    <t xml:space="preserve">PENDURAL OU PRESILHA REGULADORA, EM ACO GALVANIZADO, COM CORPO, MOLA E REBITE, PARA PERFIL TIPO CANALETA DE ESTRUTURA EM FORROS DRYWALL                                                                                                                                                                                                                                                                                                                                                                   </t>
  </si>
  <si>
    <t xml:space="preserve">FITA DE PAPEL MICROPERFURADO, 50 X 150 MM, PARA TRATAMENTO DE JUNTAS DE CHAPA DE GESSO PARA DRYWALL                                                                                                                                                                                                                                                                                                                                                                                                       </t>
  </si>
  <si>
    <t xml:space="preserve">FITA DE PAPEL REFORCADA COM LAMINA DE METAL PARA REFORCO DE CANTOS DE CHAPA DE GESSO PARA DRYWALL                                                                                                                                                                                                                                                                                                                                                                                                         </t>
  </si>
  <si>
    <t xml:space="preserve">MASSA DE REJUNTE PRONTA PARA TRATAMENTO DE JUNTAS DE CHAPA DE GESSO PARA DRYWALL, SEM ADICAO DE AGUA                                                                                                                                                                                                                                                                                                                                                                                                      </t>
  </si>
  <si>
    <t xml:space="preserve">MASSA DE REJUNTE EM PO PARA DRYWALL, A BASE DE GESSO, SECAGEM RAPIDA, PARA TRATAMENTO DE JUNTAS DE CHAPA DE GESSO (NECESSITA ADICAO DE AGUA)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</si>
  <si>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</si>
  <si>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</si>
  <si>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</si>
  <si>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CABECA TROMBETA E PONTA AGULHA (GN55), COMPRIMENTO 55 MM, EM ACO FOSFATIZADO, PARA FIXAR CHAPA DE GESSO EM PERFIL DRYWALL METALICO MAXIMO 0,7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</si>
  <si>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</si>
  <si>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</si>
  <si>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</si>
  <si>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</si>
  <si>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</si>
  <si>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DISPOSITIVO DR, 2 POLOS, SENSIBILIDADE DE 30 MA, CORRENTE DE 25 A, TIPO AC                                                                                                                                                                                                                                                                                                                                                                                                                                </t>
  </si>
  <si>
    <t>216,97</t>
  </si>
  <si>
    <t xml:space="preserve">DISPOSITIVO DR, 2 POLOS, SENSIBILIDADE DE 30 MA, CORRENTE DE 40 A, TIPO AC                                                                                                                                                                                                                                                                                                                                                                                                                                </t>
  </si>
  <si>
    <t>220,83</t>
  </si>
  <si>
    <t xml:space="preserve">DISPOSITIVO DR, 2 POLOS, SENSIBILIDADE DE 30 MA, CORRENTE DE 63 A, TIPO AC                                                                                                                                                                                                                                                                                                                                                                                                                                </t>
  </si>
  <si>
    <t>236,15</t>
  </si>
  <si>
    <t xml:space="preserve">DISPOSITIVO DR, 2 POLOS, SENSIBILIDADE DE 30 MA, CORRENTE DE 80 A, TIPO AC                                                                                                                                                                                                                                                                                                                                                                                                                                </t>
  </si>
  <si>
    <t>402,68</t>
  </si>
  <si>
    <t xml:space="preserve">DISPOSITIVO DR, 4 POLOS, SENSIBILIDADE DE 30 MA, CORRENTE DE 100 A, TIPO AC                                                                                                                                                                                                                                                                                                                                                                                                                               </t>
  </si>
  <si>
    <t>499,58</t>
  </si>
  <si>
    <t xml:space="preserve">DISPOSITIVO DR, 2 POLOS, SENSIBILIDADE DE 300 MA, CORRENTE DE 25 A, TIPO AC                                                                                                                                                                                                                                                                                                                                                                                                                               </t>
  </si>
  <si>
    <t>245,68</t>
  </si>
  <si>
    <t xml:space="preserve">DISPOSITIVO DR, 2 POLOS, SENSIBILIDADE DE 300 MA, CORRENTE DE 40 A, TIPO AC                                                                                                                                                                                                                                                                                                                                                                                                                               </t>
  </si>
  <si>
    <t>267,97</t>
  </si>
  <si>
    <t xml:space="preserve">DISPOSITIVO DR, 2 POLOS, SENSIBILIDADE DE 300 MA, CORRENTE DE 63 A, TIPO AC                                                                                                                                                                                                                                                                                                                                                                                                                               </t>
  </si>
  <si>
    <t>269,57</t>
  </si>
  <si>
    <t xml:space="preserve">DISPOSITIVO DR, 4 POLOS, SENSIBILIDADE DE 30 MA, CORRENTE DE 25 A, TIPO AC                                                                                                                                                                                                                                                                                                                                                                                                                                </t>
  </si>
  <si>
    <t>247,20</t>
  </si>
  <si>
    <t xml:space="preserve">DISPOSITIVO DR, 4 POLOS, SENSIBILIDADE DE 30 MA, CORRENTE DE 40 A, TIPO AC                                                                                                                                                                                                                                                                                                                                                                                                                                </t>
  </si>
  <si>
    <t>247,38</t>
  </si>
  <si>
    <t xml:space="preserve">DISPOSITIVO DR, 4 POLOS, SENSIBILIDADE DE 30 MA, CORRENTE DE 63 A, TIPO AC                                                                                                                                                                                                                                                                                                                                                                                                                                </t>
  </si>
  <si>
    <t>269,69</t>
  </si>
  <si>
    <t xml:space="preserve">DISPOSITIVO DR, 4 POLOS, SENSIBILIDADE DE 30 MA, CORRENTE DE 80 A, TIPO AC                                                                                                                                                                                                                                                                                                                                                                                                                                </t>
  </si>
  <si>
    <t>503,26</t>
  </si>
  <si>
    <t xml:space="preserve">DISPOSITIVO DR, 2 POLOS, SENSIBILIDADE DE 30 MA, CORRENTE DE 100 A, TIPO AC                                                                                                                                                                                                                                                                                                                                                                                                                               </t>
  </si>
  <si>
    <t>432,12</t>
  </si>
  <si>
    <t xml:space="preserve">DISPOSITIVO DR, 4 POLOS, SENSIBILIDADE DE 300 MA, CORRENTE DE 25 A, TIPO AC                                                                                                                                                                                                                                                                                                                                                                                                                               </t>
  </si>
  <si>
    <t>306,94</t>
  </si>
  <si>
    <t xml:space="preserve">DISPOSITIVO DR, 4 POLOS, SENSIBILIDADE DE 300 MA, CORRENTE DE 40 A, TIPO AC                                                                                                                                                                                                                                                                                                                                                                                                                               </t>
  </si>
  <si>
    <t>359,66</t>
  </si>
  <si>
    <t xml:space="preserve">DISPOSITIVO DR, 4 POLOS, SENSIBILIDADE DE 300 MA, CORRENTE DE 63 A, TIPO AC                                                                                                                                                                                                                                                                                                                                                                                                                               </t>
  </si>
  <si>
    <t>346,62</t>
  </si>
  <si>
    <t xml:space="preserve">DISPOSITIVO DR, 4 POLOS, SENSIBILIDADE DE 300 MA, CORRENTE DE 80 A, TIPO AC                                                                                                                                                                                                                                                                                                                                                                                                                               </t>
  </si>
  <si>
    <t>803,00</t>
  </si>
  <si>
    <t xml:space="preserve">DISPOSITIVO DR, 4 POLOS, SENSIBILIDADE DE 300 MA, CORRENTE DE 100 A, TIPO AC                                                                                                                                                                                                                                                                                                                                                                                                                              </t>
  </si>
  <si>
    <t>809,28</t>
  </si>
  <si>
    <t xml:space="preserve">DISPOSITIVO DPS CLASSE II, 1 POLO, TENSAO MAXIMA DE 175 V, CORRENTE MAXIMA DE *20* KA (TIPO AC)                                                                                                                                                                                                                                                                                                                                                                                                           </t>
  </si>
  <si>
    <t>105,44</t>
  </si>
  <si>
    <t xml:space="preserve">DISPOSITIVO DPS CLASSE II, 1 POLO, TENSAO MAXIMA DE 175 V, CORRENTE MAXIMA DE *30* KA (TIPO AC)                                                                                                                                                                                                                                                                                                                                                                                                           </t>
  </si>
  <si>
    <t>118,62</t>
  </si>
  <si>
    <t xml:space="preserve">DISPOSITIVO DPS CLASSE II, 1 POLO, TENSAO MAXIMA DE 175 V, CORRENTE MAXIMA DE *45* KA (TIPO AC)                                                                                                                                                                                                                                                                                                                                                                                                           </t>
  </si>
  <si>
    <t>151,73</t>
  </si>
  <si>
    <t xml:space="preserve">DISPOSITIVO DPS CLASSE II, 1 POLO, TENSAO MAXIMA DE 175 V, CORRENTE MAXIMA DE *90* KA (TIPO AC)                                                                                                                                                                                                                                                                                                                                                                                                           </t>
  </si>
  <si>
    <t>269,70</t>
  </si>
  <si>
    <t xml:space="preserve">DISPOSITIVO DPS CLASSE II, 1 POLO, TENSAO MAXIMA DE 275 V, CORRENTE MAXIMA DE *20* KA (TIPO AC)                                                                                                                                                                                                                                                                                                                                                                                                           </t>
  </si>
  <si>
    <t>109,86</t>
  </si>
  <si>
    <t xml:space="preserve">DISPOSITIVO DPS CLASSE II, 1 POLO, TENSAO MAXIMA DE 275 V, CORRENTE MAXIMA DE *30* KA (TIPO AC)                                                                                                                                                                                                                                                                                                                                                                                                           </t>
  </si>
  <si>
    <t>134,98</t>
  </si>
  <si>
    <t xml:space="preserve">DISPOSITIVO DPS CLASSE II, 1 POLO, TENSAO MAXIMA DE 275 V, CORRENTE MAXIMA DE *45* KA (TIPO AC)                                                                                                                                                                                                                                                                                                                                                                                                           </t>
  </si>
  <si>
    <t>162,22</t>
  </si>
  <si>
    <t xml:space="preserve">DISPOSITIVO DPS CLASSE II, 1 POLO, TENSAO MAXIMA DE 275 V, CORRENTE MAXIMA DE *90* KA (TIPO AC)                                                                                                                                                                                                                                                                                                                                                                                                           </t>
  </si>
  <si>
    <t>281,86</t>
  </si>
  <si>
    <t xml:space="preserve">DISPOSITIVO DPS CLASSE II, 1 POLO, TENSAO MAXIMA DE 385 V, CORRENTE MAXIMA DE *20* KA (TIPO AC)                                                                                                                                                                                                                                                                                                                                                                                                           </t>
  </si>
  <si>
    <t>182,08</t>
  </si>
  <si>
    <t xml:space="preserve">DISPOSITIVO DPS CLASSE II, 1 POLO, TENSAO MAXIMA DE 385 V, CORRENTE MAXIMA DE *30* KA (TIPO AC)                                                                                                                                                                                                                                                                                                                                                                                                           </t>
  </si>
  <si>
    <t>194,10</t>
  </si>
  <si>
    <t xml:space="preserve">DISPOSITIVO DPS CLASSE II, 1 POLO, TENSAO MAXIMA DE 385 V, CORRENTE MAXIMA DE *45* KA (TIPO AC)                                                                                                                                                                                                                                                                                                                                                                                                           </t>
  </si>
  <si>
    <t>220,23</t>
  </si>
  <si>
    <t xml:space="preserve">DISPOSITIVO DPS CLASSE II, 1 POLO, TENSAO MAXIMA DE 385 V, CORRENTE MAXIMA DE *90* KA (TIPO AC)                                                                                                                                                                                                                                                                                                                                                                                                           </t>
  </si>
  <si>
    <t>414,57</t>
  </si>
  <si>
    <t xml:space="preserve">DISPOSITIVO DPS CLASSE II, 1 POLO, TENSAO MAXIMA DE 460 V, CORRENTE MAXIMA DE *20* KA (TIPO AC)                                                                                                                                                                                                                                                                                                                                                                                                           </t>
  </si>
  <si>
    <t>203,13</t>
  </si>
  <si>
    <t xml:space="preserve">DISPOSITIVO DPS CLASSE II, 1 POLO, TENSAO MAXIMA DE 460 V, CORRENTE MAXIMA DE *30* KA (TIPO AC)                                                                                                                                                                                                                                                                                                                                                                                                           </t>
  </si>
  <si>
    <t>209,41</t>
  </si>
  <si>
    <t xml:space="preserve">DISPOSITIVO DPS CLASSE II, 1 POLO, TENSAO MAXIMA DE 460 V, CORRENTE MAXIMA DE *45* KA (TIPO AC)                                                                                                                                                                                                                                                                                                                                                                                                           </t>
  </si>
  <si>
    <t>246,74</t>
  </si>
  <si>
    <t xml:space="preserve">DISPOSITIVO DPS CLASSE II, 1 POLO, TENSAO MAXIMA DE 460 V, CORRENTE MAXIMA DE *90* KA (TIPO AC)                                                                                                                                                                                                                                                                                                                                                                                                           </t>
  </si>
  <si>
    <t>509,13</t>
  </si>
  <si>
    <t xml:space="preserve">ESPACADOR OU DISTANCIADOR, EM PLASTICO, TIPO APOIO DE CORDOALHA (CARANGUEJO), PARA ARMADURA NEGATIVA E PROTENSAO, COBRIMENTO 50 MM                                                                                                                                                                                                                                                                                                                                                                        </t>
  </si>
  <si>
    <t xml:space="preserve">KIT PORTA PRONTA DE MADEIRA, FOLHA LEVE (NBR 15930) DE 600 X 2100 MM OU 700 X 2100 MM, DE 35 MM A 40 MM DE ESPESSURA, COM MARCO EM ACO, NUCLEO COLMEIA, CAPA LISA EM HDF, ACABAMENTO MELAMINICO BRANCO (INCLUI MARCO, ALIZARES, DOBRADICAS E FECHADURA)                                                                                                                                                                                                                                                   </t>
  </si>
  <si>
    <t>574,43</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</si>
  <si>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</si>
  <si>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</si>
  <si>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</si>
  <si>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468,82</t>
  </si>
  <si>
    <t xml:space="preserve">KIT PORTA PRONTA DE MADEIRA, FOLHA LEVE (NBR 15930) DE 800 X 2100 MM, DE 35 MM A 40 MM DE ESPESSURA, NUCLEO COLMEIA, ESTRUTURA USINADA PARA FECHADURA, CAPA LISA EM HDF, ACABAMENTO EM PRIMER PARA PINTURA (INCLUI MARCO, ALIZARES E DOBRADICAS)                                                                                                                                                                                                                                                          </t>
  </si>
  <si>
    <t>476,49</t>
  </si>
  <si>
    <t xml:space="preserve">KIT PORTA PRONTA DE MADEIRA, FOLHA LEVE (NBR 15930) DE 900 X 2100 MM, DE 35 MM A 40 MM DE ESPESSURA, NUCLEO COLMEIA, ESTRUTURA USINADA PARA FECHADURA, CAPA LISA EM HDF, ACABAMENTO EM PRIMER PARA PINTURA (INCLUI MARCO, ALIZARES E DOBRADICAS)                                                                                                                                                                                                                                                          </t>
  </si>
  <si>
    <t>484,57</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</si>
  <si>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</si>
  <si>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722,08</t>
  </si>
  <si>
    <t xml:space="preserve">KIT PORTA PRONTA DE MADEIRA, FOLHA MEDIA (NBR 15930) DE 800 X 2100 MM, DE 35 MM A 40 MM DE ESPESSURA, NUCLEO SEMI-SOLIDO (SARRAFEADO), ESTRUTURA USINADA PARA FECHADURA, CAPA LISA EM HDF, ACABAMENTO MELAMINICO BRANCO (INCLUI MARCO, ALIZARES E DOBRADICAS)                                                                                                                                                                                                                                             </t>
  </si>
  <si>
    <t>744,10</t>
  </si>
  <si>
    <t xml:space="preserve">KIT PORTA PRONTA DE MADEIRA, FOLHA MEDIA (NBR 15930) DE 900 X 2100 MM, DE 35 MM A 40 MM DE ESPESSURA, NUCLEO SEMI-SOLIDO (SARRAFEADO), ESTRUTURA USINADA PARA FECHADURA, CAPA LISA EM HDF, ACABAMENTO MELAMINICO BRANCO (INCLUI MARCO, ALIZARES E DOBRADICAS)                                                                                                                                                                                                                                             </t>
  </si>
  <si>
    <t>798,11</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</si>
  <si>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</si>
  <si>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518,51</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</si>
  <si>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</si>
  <si>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584,29</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</si>
  <si>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</si>
  <si>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642,72</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</si>
  <si>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</si>
  <si>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672,11</t>
  </si>
  <si>
    <t xml:space="preserve">KIT PORTA PRONTA DE MADEIRA, FOLHA PESADA (NBR 15930) DE 800 X 2100 MM, DE 40 MM A 45 MM DE ESPESSURA, NUCLEO SOLIDO, ESTRUTURA USINADA PARA FECHADURA, CAPA LISA EM HDF, ACABAMENTO EM LAMINADO NATURAL COM VERNIZ (INCLUI MARCO, ALIZARES E DOBRADICAS)                                                                                                                                                                                                                                                 </t>
  </si>
  <si>
    <t>1.073,99</t>
  </si>
  <si>
    <t xml:space="preserve">KIT PORTA PRONTA DE MADEIRA, FOLHA PESADA (NBR 15930) DE 900 X 2100 MM, DE 40 MM A 45 MM DE ESPESSURA, NUCLEO SOLIDO, ESTRUTURA USINADA PARA FECHADURA, CAPA LISA EM HDF, ACABAMENTO EM LAMINADO NATURAL COM VERNIZ (INCLUI MARCO, ALIZARES E DOBRADICAS)                                                                                                                                                                                                                                                 </t>
  </si>
  <si>
    <t>1.089,25</t>
  </si>
  <si>
    <t xml:space="preserve">KIT PORTA PRONTA DE MADEIRA, FOLHA PESADA (NBR 15930) DE 800 X 2100 MM, DE 40 MM A 45 MM DE ESPESSURA, NUCLEO SOLIDO, CAPA LISA EM HDF, ACABAMENTO MELAMINICO BRANCO (INCLUI MARCO, ALIZARES, DOBRADICAS E FECHADURA EXTERNA)                                                                                                                                                                                                                                                                             </t>
  </si>
  <si>
    <t>870,81</t>
  </si>
  <si>
    <t xml:space="preserve">KIT PORTA PRONTA DE MADEIRA, FOLHA PESADA (NBR 15930) DE 900 X 2100 MM, DE 40 MM A 45 MM DE ESPESSURA, NUCLEO SOLIDO, CAPA LISA EM HDF, ACABAMENTO MELAMINICO BRANCO (INCLUI MARCO, ALIZARES, DOBRADICAS E FECHADURA EXTERNA)                                                                                                                                                                                                                                                                             </t>
  </si>
  <si>
    <t>894,39</t>
  </si>
  <si>
    <t xml:space="preserve">PORTA DE MADEIRA, FOLHA PESADA (NBR 15930) DE 800 X 2100 MM, DE 40 MM A 45 MM DE ESPESSURA, NUCLEO SOLIDO, CAPA LISA EM HDF, ACABAMENTO EM LAMINADO NATURAL PARA VERNIZ                                                                                                                                                                                                                                                                                                                                   </t>
  </si>
  <si>
    <t>385,33</t>
  </si>
  <si>
    <t xml:space="preserve">PORTA DE MADEIRA, FOLHA PESADA (NBR 15930) DE 900 X 2100 MM, DE 40 MM A 45 MM DE ESPESSURA, NUCLEO SOLIDO, CAPA LISA EM HDF, ACABAMENTO EM LAMINADO NATURAL PARA VERNIZ                                                                                                                                                                                                                                                                                                                                   </t>
  </si>
  <si>
    <t>448,46</t>
  </si>
  <si>
    <t xml:space="preserve">PORTA DE MADEIRA, FOLHA PESADA (NBR 15930) DE 800 X 2100 MM, DE 40 MM A 45 MM DE ESPESSURA, NUCLEO SOLIDO, CAPA LISA EM HDF, ACABAMENTO EM PRIMER PARA PINTURA                                                                                                                                                                                                                                                                                                                                            </t>
  </si>
  <si>
    <t>426,10</t>
  </si>
  <si>
    <t xml:space="preserve">PORTA DE MADEIRA, FOLHA PESADA (NBR 15930) DE 900 X 2100 MM, DE 40 MM A 45 MM DE ESPESSURA, NUCLEO SOLIDO, CAPA LISA EM HDF, ACABAMENTO EM PRIMER PARA PINTURA                                                                                                                                                                                                                                                                                                                                            </t>
  </si>
  <si>
    <t>483,28</t>
  </si>
  <si>
    <t xml:space="preserve">TELA DE ACO SOLDADA NERVURADA, CA-60, Q-113, (1,8 KG/M2), DIAMETRO DO FIO = 3,8 MM, LARGURA = 2,45 M, ESPACAMENTO DA MALHA = 10 X 10 CM                                                                                                                                                                                                                                                                                                                                                                   </t>
  </si>
  <si>
    <t xml:space="preserve">TELA DE ACO SOLDADA NERVURADA, CA-60, L-159, (1,69 KG/M2), DIAMETRO DO FIO = 4,5 MM, LARGURA = 2,45 M, ESPACAMENTO DA MALHA = 30 X 10 CM                                                                                                                                                                                                                                                                                                                                                                  </t>
  </si>
  <si>
    <t xml:space="preserve">TELA DE ACO SOLDADA NERVURADA, CA-60, T-196, (2,11 KG/M2), DIAMETRO DO FIO = 5,0 MM, LARGURA = 2,45 M, ESPACAMENTO DA MALHA = 30 X 10 CM                                                                                                                                                                                                                                                                                                                                                                  </t>
  </si>
  <si>
    <t xml:space="preserve">FORRO DE FIBRA MINERAL EM PLACAS DE 625 X 625 MM, E = 15 MM, BORDA RETA, COM PINTURA ANTIMOFO, APOIADO EM PERFIL DE ACO GALVANIZADO COM 24 MM DE BASE - INSTALADO                                                                                                                                                                                                                                                                                                                                         </t>
  </si>
  <si>
    <t>123,23</t>
  </si>
  <si>
    <t xml:space="preserve">FORRO DE FIBRA MINERAL EM PLACAS DE 1250 X 625 MM, E = 15 MM, BORDA RETA, COM PINTURA ANTIMOFO, APOIADO EM PERFIL DE ACO GALVANIZADO COM 24 MM DE BASE - INSTALADO                                                                                                                                                                                                                                                                                                                                        </t>
  </si>
  <si>
    <t>112,98</t>
  </si>
  <si>
    <t xml:space="preserve">FORRO DE FIBRA MINERAL EM PLACAS DE 625 X 625 MM, E = 15/16 MM, BORDA REBAIXADA, COM PINTURA ANTIMOFO, APOIADO EM PERFIL DE ACO GALVANIZADO COM 24 MM DE BASE - INSTALADO                                                                                                                                                                                                                                                                                                                                 </t>
  </si>
  <si>
    <t>132,17</t>
  </si>
  <si>
    <t xml:space="preserve">PLACA DE FIBRA MINERAL PARA FORRO, DE 625 X 625 MM, E = 15 MM, BORDA RETA, COM PINTURA ANTIMOFO (NAO INCLUI PERFIS)                                                                                                                                                                                                                                                                                                                                                                                       </t>
  </si>
  <si>
    <t xml:space="preserve">PLACA DE FIBRA MINERAL PARA FORRO, DE 1250 X 625 MM, E = 15 MM, BORDA RETA, COM PINTURA ANTIMOFO (NAO INCLUI PERFIS)                                                                                                                                                                                                                                                                                                                                                                                      </t>
  </si>
  <si>
    <t>52,33</t>
  </si>
  <si>
    <t xml:space="preserve">PLACA DE FIBRA MINERAL PARA FORRO, DE 625 X 625 MM, E = 15 MM, BORDA REBAIXADA PARA PERFIL 24 MM, COM PINTURA ANTIMOFO (NAO INCLUI PERFIS)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</si>
  <si>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</si>
  <si>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</si>
  <si>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</si>
  <si>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108,54</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</si>
  <si>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</si>
  <si>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</si>
  <si>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115,74</t>
  </si>
  <si>
    <t xml:space="preserve">DISPOSITIVO DR, 2 POLOS, SENSIBILIDADE DE 300 MA, CORRENTE DE 80 A, TIPO  AC                                                                                                                                                                                                                                                                                                                                                                                                                              </t>
  </si>
  <si>
    <t>451,11</t>
  </si>
  <si>
    <t xml:space="preserve">AR CONDICIONADO SPLIT ON/OFF, HI-WALL (PAREDE), 18000 BTUS/H, CICLO QUENTE/FRIO, 60 HZ, CLASSIFICACAO ENERGETICA A - SELO PROCEL, GAS HFC, CONTROLE S/ FIO                                                                                                                                                                                                                                                                                                                                                </t>
  </si>
  <si>
    <t>3.397,45</t>
  </si>
  <si>
    <t xml:space="preserve">AR CONDICIONADO SPLIT ON/OFF, HI-WALL (PAREDE), 9000 BTUS/H, CICLO QUENTE/FRIO, 60 HZ, CLASSIFICACAO ENERGETICA A - SELO PROCEL, GAS HFC, CONTROLE S/ FIO                                                                                                                                                                                                                                                                                                                                                 </t>
  </si>
  <si>
    <t>1.997,29</t>
  </si>
  <si>
    <t xml:space="preserve">AR CONDICIONADO SPLIT ON/OFF, HI-WALL (PAREDE), 24000 BTUS/H, CICLO QUENTE/FRIO, 60 HZ, CLASSIFICACAO ENERGETICA A - SELO PROCEL, GAS HFC, CONTROLE S/ FIO                                                                                                                                                                                                                                                                                                                                                </t>
  </si>
  <si>
    <t>4.492,62</t>
  </si>
  <si>
    <t xml:space="preserve">AR CONDICIONADO SPLIT ON/OFF, HI-WALL (PAREDE), 12000 BTUS/H, CICLO QUENTE/FRIO, 60 HZ, CLASSIFICACAO ENERGETICA A - SELO PROCEL, GAS HFC, CONTROLE S/ FIO                                                                                                                                                                                                                                                                                                                                                </t>
  </si>
  <si>
    <t>2.290,45</t>
  </si>
  <si>
    <t xml:space="preserve">AR CONDICIONADO SPLIT ON/OFF, CASSETE (TETO), 18000 BTUS/H, CICLO QUENTE/FRIO, 60 HZ, CLASSIFICACAO ENERGETICA C - SELO PROCEL, GAS HFC, CONTROLE S/ FIO                                                                                                                                                                                                                                                                                                                                                  </t>
  </si>
  <si>
    <t>7.450,10</t>
  </si>
  <si>
    <t xml:space="preserve">AR CONDICIONADO SPLIT ON/OFF, CASSETE (TETO), 24000 BTUS/H, CICLO QUENTE/FRIO, 60 HZ, CLASSIFICACAO ENERGETICA C - SELO PROCEL, GAS HFC, CONTROLE S/ FIO                                                                                                                                                                                                                                                                                                                                                  </t>
  </si>
  <si>
    <t>8.022,14</t>
  </si>
  <si>
    <t xml:space="preserve">AR CONDICIONADO SPLIT ON/OFF, CASSETE (TETO), 36000 BTUS/H, CICLO QUENTE/FRIO, 60 HZ, CLASSIFICACAO ENERGETICA A - SELO PROCEL, GAS HFC, CONTROLE S/ FIO                                                                                                                                                                                                                                                                                                                                                  </t>
  </si>
  <si>
    <t>11.855,17</t>
  </si>
  <si>
    <t xml:space="preserve">AR CONDICIONADO SPLIT ON/OFF, CASSETE (TETO), 48000 BTUS/H, CICLO QUENTE/FRIO, 60 HZ, CLASSIFICACAO ENERGETICA A - SELO PROCEL, GAS HFC, CONTROLE S/ FIO                                                                                                                                                                                                                                                                                                                                                  </t>
  </si>
  <si>
    <t>13.715,28</t>
  </si>
  <si>
    <t xml:space="preserve">AR CONDICIONADO SPLIT ON/OFF, CASSETE (TETO), 60000 BTUS/H, CICLO QUENTE/FRIO, 60 HZ, CLASSIFICACAO ENERGETICA A - SELO PROCEL, GAS HFC, CONTROLE S/ FIO                                                                                                                                                                                                                                                                                                                                                  </t>
  </si>
  <si>
    <t>14.347,93</t>
  </si>
  <si>
    <t xml:space="preserve">PLACA / CHAPA DE GESSO ACARTONADO, ACABAMENTO VINILICO LISO EM UMA DAS FACES, COR BRANCA, BORDA QUADRADA, E = 9,5 MM, *625 X 625* MM (L X C), PARA FORRO REMOVIVEL                                                                                                                                                                                                                                                                                                                                        </t>
  </si>
  <si>
    <t xml:space="preserve">PLACA / CHAPA DE GESSO ACARTONADO, ACABAMENTO VINILICO LISO EM UMA DAS FACES, COR BRANCA, BORDA QUADRADA, E = 9,5 MM, *625 X 1250* MM (L X C), PARA FORRO REMOVIVEL                                                                                                                                                                                                                                                                                                                                       </t>
  </si>
  <si>
    <t xml:space="preserve">PERFIL TRAVESSA (SECUNDARIO), T CLICADO, EM ACO GALVANIZADO, BRANCO, PARA FORRO REMOVIVEL, 24 X 625 MM (L X C)                                                                                                                                                                                                                                                                                                                                                                                            </t>
  </si>
  <si>
    <t xml:space="preserve">PERFIL TRAVESSA (SECUNDARIO), T CLICADO, EM ACO GALVANIZADO, BRANCO, PARA FORRO REMOVIVEL, 24 X 1250 MM (L X C)                                                                                                                                                                                                                                                                                                                                                                                           </t>
  </si>
  <si>
    <t xml:space="preserve">PERFIL LONGARINA (PRINCIPAL), T CLICADO, EM ACO, BRANCO NAS FACES APARENTES, PARA FORRO REMOVIVEL, 24 X 32 X 3750 MM (L X H X C                                                                                                                                                                                                                                                                                                                                                                           </t>
  </si>
  <si>
    <t xml:space="preserve">PERFIL TIPO CANTONEIRA EM L, EM ACO GALVANIZADO, BRANCO, PARA FORRO REMOVIVEL, *23* X 3000 MM (L X C)                                                                                                                                                                                                                                                                                                                                                                                                     </t>
  </si>
  <si>
    <t xml:space="preserve">PENDURAL OU REGULADOR, COM MOLA, EM ACO GALVANIZADO, PARA PERFIL TIPO T CLICADO DE FORROS REMOVIVEL                                                                                                                                                                                                                                                                                                                                                                                                       </t>
  </si>
  <si>
    <t xml:space="preserve">TIRANTE COM ELO, EM ARAME GALVANIZADO RIGIDO, NUMERO 10, COMPRIMENTO 2000 MM, PARA PENDURAL DE FORRO REMOVIVEL                                                                                                                                                                                                                                                                                                                                                                                            </t>
  </si>
  <si>
    <t>4,06</t>
  </si>
  <si>
    <t xml:space="preserve">AR-CONDICIONADO FRIO SPLITAO MODULAR 10 TR                                                                                                                                                                                                                                                                                                                                                                                                                                                                </t>
  </si>
  <si>
    <t>26.707,32</t>
  </si>
  <si>
    <t xml:space="preserve">AR-CONDICIONADO FRIO SPLITAO MODULAR 15 TR                                                                                                                                                                                                                                                                                                                                                                                                                                                                </t>
  </si>
  <si>
    <t>34.466,32</t>
  </si>
  <si>
    <t xml:space="preserve">AR-CONDICIONADO FRIO SPLITAO MODULAR 20 TR                                                                                                                                                                                                                                                                                                                                                                                                                                                                </t>
  </si>
  <si>
    <t>50.145,80</t>
  </si>
  <si>
    <t xml:space="preserve">AR-CONDICIONADO FRIO SPLITAO INVERTER 30 TR                                                                                                                                                                                                                                                                                                                                                                                                                                                               </t>
  </si>
  <si>
    <t>85.327,47</t>
  </si>
  <si>
    <t xml:space="preserve">GRUPO GERADOR DIESEL, COM CARENAGEM, POTENCIA STANDART ENTRE 50 E 55 KVA, VELOCIDADE DE 1800 RPM, FREQUENCIA DE 60 HZ                                                                                                                                                                                                                                                                                                                                                                                     </t>
  </si>
  <si>
    <t>136.951,18</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</si>
  <si>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</si>
  <si>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</si>
  <si>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</si>
  <si>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</si>
  <si>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</si>
  <si>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</si>
  <si>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</si>
  <si>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</si>
  <si>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</si>
  <si>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</si>
  <si>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</si>
  <si>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</si>
  <si>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</si>
  <si>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PATCH PANEL, 24 PORTAS, CATEGORIA 5E, COM RACKS DE 19" DE LARGURA E 1 U DE ALTURA                                                                                                                                                                                                                                                                                                                                                                                                                         </t>
  </si>
  <si>
    <t>323,85</t>
  </si>
  <si>
    <t xml:space="preserve">PATCH PANEL, 48 PORTAS, CATEGORIA 5E, COM RACKS DE 19" DE LARGURA E 2 U DE ALTURA                                                                                                                                                                                                                                                                                                                                                                                                                         </t>
  </si>
  <si>
    <t>1.948,69</t>
  </si>
  <si>
    <t xml:space="preserve">PATCH PANEL, 24 PORTAS, CATEGORIA 6, COM RACKS DE 19" DE LARGURA E 1 U DE ALTURA                                                                                                                                                                                                                                                                                                                                                                                                                          </t>
  </si>
  <si>
    <t>867,30</t>
  </si>
  <si>
    <t xml:space="preserve">PATCH PANEL, 48 PORTAS, CATEGORIA 6, COM RACKS DE 19" DE LARGURA E 2 U DE ALTURA                                                                                                                                                                                                                                                                                                                                                                                                                          </t>
  </si>
  <si>
    <t>3.056,79</t>
  </si>
  <si>
    <t xml:space="preserve">CABO DE REDE, PAR TRANCADO U/UTP, 4 PARES, CATEGORIA 5E (CAT 5E), ISOLAMENTO PVC (LSZH)                                                                                                                                                                                                                                                                                                                                                                                                                   </t>
  </si>
  <si>
    <t xml:space="preserve">CABO DE REDE, PAR TRANCADO UTP, 4 PARES, CATEGORIA 6 (CAT 6), ISOLAMENTO PVC (LSZH)                                                                                                                                                                                                                                                                                                                                                                                                                       </t>
  </si>
  <si>
    <t xml:space="preserve">CONECTOR / TOMADA FEMEA RJ 45, CATEGORIA 5 E (CAT 5E) PARA CABOS                                                                                                                                                                                                                                                                                                                                                                                                                                          </t>
  </si>
  <si>
    <t xml:space="preserve">CONECTOR / TOMADA FEMEA RJ 45, CATEGORIA 6 (CAT 6) PARA CABOS                                                                                                                                                                                                                                                                                                                                                                                                                                             </t>
  </si>
  <si>
    <t xml:space="preserve">CONECTOR MACHO RJ 45, CATEGORIA 5 E (CAT 5E) PARA CABOS                                                                                                                                                                                                                                                                                                                                                                                                                                                   </t>
  </si>
  <si>
    <t xml:space="preserve">CONECTOR MACHO RJ 45, CATEGORIA 6 (CAT 6) PARA CABOS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</si>
  <si>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</si>
  <si>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</si>
  <si>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</si>
  <si>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</si>
  <si>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NOBREAK TRIFASICO, DE 5 KVA FATOR DE POTENCIA DE 0,8, AUTONOMIA MINIMA DE 30 MINUTOS A PLENA CARGA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</si>
  <si>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</si>
  <si>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</si>
  <si>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</si>
  <si>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</si>
  <si>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ESTABILIZADOR BIVOLT AUTOMATICO, 300 VA                                                                                                                                                                                                                                                                                                                                                                                                                                                                   </t>
  </si>
  <si>
    <t xml:space="preserve">ESTABILIZADOR BIVOLT AUTOMATICO, 500 VA                                                                                                                                                                                                                                                                                                                                                                                                                                                                   </t>
  </si>
  <si>
    <t xml:space="preserve">BARRA ANTIPANICO SIMPLES, CEGA EM LADO OPOSTO, COR CINZA                                                                                                                                                                                                                                                                                                                                                                                                                                                  </t>
  </si>
  <si>
    <t>495,20</t>
  </si>
  <si>
    <t xml:space="preserve">ESTABILIZADOR BIVOLT AUTOMATICO, 1000 VA                                                                                                                                                                                                                                                                                                                                                                                                                                                                  </t>
  </si>
  <si>
    <t xml:space="preserve">ESTABILIZADOR BIVOLT AUTOMATICO, 1500 VA                                                                                                                                                                                                                                                                                                                                                                                                                                                                  </t>
  </si>
  <si>
    <t xml:space="preserve">ESTABILIZADOR BIVOLT AUTOMATICO, 2000 VA                                                                                                                                                                                                                                                                                                                                                                                                                                                                  </t>
  </si>
  <si>
    <t xml:space="preserve">BARRA ANTIPANICO SIMPLES, COM FECHADURA LADO OPOSTO, COR CINZA                                                                                                                                                                                                                                                                                                                                                                                                                                            </t>
  </si>
  <si>
    <t>756,30</t>
  </si>
  <si>
    <t xml:space="preserve">BARRA ANTIPANICO DUPLA, CEGA EM LADO OPOSTO, COR CINZA                                                                                                                                                                                                                                                                                                                                                                                                                                                    </t>
  </si>
  <si>
    <t>1.110,91</t>
  </si>
  <si>
    <t xml:space="preserve">BARRA ANTIPANICO SIMPLES, PARA PORTA DE VIDRO, COR CINZA                                                                                                                                                                                                                                                                                                                                                                                                                                                  </t>
  </si>
  <si>
    <t>810,06</t>
  </si>
  <si>
    <t xml:space="preserve">BARRA ANTIPANICO DUPLA, PARA PORTA DE VIDRO, COR CINZA                                                                                                                                                                                                                                                                                                                                                                                                                                                    </t>
  </si>
  <si>
    <t>1.225,45</t>
  </si>
  <si>
    <t xml:space="preserve">MOTOR A DIESEL PARA VIBRADOR DE IMERSAO, DE *4,7* CV                                                                                                                                                                                                                                                                                                                                                                                                                                                      </t>
  </si>
  <si>
    <t>4.305,19</t>
  </si>
  <si>
    <t xml:space="preserve">FITA ADESIVA ANTICORROSIVA DE PVC FLEXIVEL, COR PRETA, PARA PROTECAO TUBULACAO, 50 MM X 30 M (L X C), E= *0,25* MM                                                                                                                                                                                                                                                                                                                                                                                        </t>
  </si>
  <si>
    <t xml:space="preserve">CARPETE DE POLIPROPILENO EM MANTA PARA TRAFEGO COMERCIAL MEDIO, E = 5 A 6 MM (INSTALADO)                                                                                                                                                                                                                                                                                                                                                                                                                  </t>
  </si>
  <si>
    <t xml:space="preserve">CARPETE DE NYLON EM PLACAS 50 X 50 CM PARA TRAFEGO COMERCIAL PESADO, E = 6,5 MM (INSTALADO)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</si>
  <si>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</si>
  <si>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</si>
  <si>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</si>
  <si>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CUMEEIRA ARTICULADA (ABA INFERIOR) PARA TELHA ONDULADA DE FIBROCIMENTO E = 4 MM, ABA *330* MM, COMPRIMENTO 500 MM (SEM AMIANTO)                                                                                                                                                                                                                                                                                                                                                                           </t>
  </si>
  <si>
    <t xml:space="preserve">ANEL DE BORRACHA PARA VEDACAO DE DUTO PEAD CORRUGADO PARA ELETRICA, DN 1 1/4" (NBR 15715)                                                                                                                                                                                                                                                                                                                                                                                                                 </t>
  </si>
  <si>
    <t xml:space="preserve">ANEL DE BORRACHA PARA VEDACAO DE DUTO PEAD CORRUGADO PARA ELETRICA, DN 1 1/2"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</si>
  <si>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</si>
  <si>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</si>
  <si>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</si>
  <si>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TUBO DE COBRE FLEXIVEL, D = 1/2 ", E = 0,79 MM, PARA AR-CONDICIONADO/ INSTALACOES GAS RESIDENCIAIS E COMERCIAIS                                                                                                                                                                                                                                                                                                                                                                                           </t>
  </si>
  <si>
    <t>38,31</t>
  </si>
  <si>
    <t xml:space="preserve">TUBO DE COBRE FLEXIVEL, D = 3/16 ", E = 0,79 MM, PARA AR-CONDICIONADO/ INSTALACOES GAS RESIDENCIAIS E COMERCIAIS                                                                                                                                                                                                                                                                                                                                                                                          </t>
  </si>
  <si>
    <t xml:space="preserve">TUBO DE COBRE FLEXIVEL, D = 1/4 ", E = 0,79 MM, PARA AR-CONDICIONADO/ INSTALACOES GAS RESIDENCIAIS E COMERCIAIS                                                                                                                                                                                                                                                                                                                                                                                           </t>
  </si>
  <si>
    <t xml:space="preserve">TUBO DE COBRE FLEXIVEL, D = 5/16 ", E = 0,79 MM, PARA AR-CONDICIONADO/ INSTALACOES GAS RESIDENCIAIS E COMERCIAIS                                                                                                                                                                                                                                                                                                                                                                                          </t>
  </si>
  <si>
    <t xml:space="preserve">TUBO DE COBRE FLEXIVEL, D = 3/8 ", E = 0,79 MM, PARA AR-CONDICIONADO/ INSTALACOES GAS RESIDENCIAIS E COMERCIAIS                                                                                                                                                                                                                                                                                                                                                                                           </t>
  </si>
  <si>
    <t>28,25</t>
  </si>
  <si>
    <t xml:space="preserve">TUBO DE COBRE FLEXIVEL, D = 5/8 ", E = 0,79 MM, PARA AR-CONDICIONADO/ INSTALACOES GAS RESIDENCIAIS E COMERCIAIS                                                                                                                                                                                                                                                                                                                                                                                           </t>
  </si>
  <si>
    <t>47,65</t>
  </si>
  <si>
    <t xml:space="preserve">TUBO DE COBRE FLEXIVEL, D = 3/4 ", E = 0,79 MM, PARA AR-CONDICIONADO/ INSTALACOES GAS RESIDENCIAIS E COMERCIAIS                                                                                                                                                                                                                                                                                                                                                                                           </t>
  </si>
  <si>
    <t>57,63</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</si>
  <si>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</si>
  <si>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3 1/2"                                                                                                                                                                                                                                                                                                                                    </t>
  </si>
  <si>
    <t xml:space="preserve">CAIXA INTERNA/EXTERNA DE MEDICAO PARA 4 MEDIDORES MONOFASICOS, COM VISOR, EM CHAPA DE ACO 18 USG (PADRAO DA CONCESSIONARIA LOCAL)                                                                                                                                                                                                                                                                                                                                                                         </t>
  </si>
  <si>
    <t>397,42</t>
  </si>
  <si>
    <t xml:space="preserve">CAIXA PARA MEDICAO COLETIVA TIPO M, PADRAO BIFASICO OU TRIFASICO, PARA ATE 8 MEDIDORES, SEM BARRAMENTO E COM PORTAS INFERIOR E SUPERIOR                                                                                                                                                                                                                                                                                                                                                                   </t>
  </si>
  <si>
    <t>2.716,05</t>
  </si>
  <si>
    <t xml:space="preserve">CAIXA PARA MEDICAO COLETIVA TIPO N, PADRAO BIFASICO OU TRIFASICO, PARA ATE 12 MEDIDORES, SEM BARRAMENTO E COM PORTAS INFERIOR E SUPERIOR                                                                                                                                                                                                                                                                                                                                                                  </t>
  </si>
  <si>
    <t>3.416,03</t>
  </si>
  <si>
    <t xml:space="preserve">CAIXA DE PROTECAO PARA TRANSFORMADOR CORRENTE, EM CHAPA DE ACO 18 USG (PADRAO DA CONCESSIONARIA LOCAL)                                                                                                                                                                                                                                                                                                                                                                                                    </t>
  </si>
  <si>
    <t>774,46</t>
  </si>
  <si>
    <t xml:space="preserve">CAIXA DE PROTECAO EXTERNA PARA MEDIDOR HOROSAZONAL, DE BAIXA TENSAO, COM MODULO, EM CHAPA DE ACO (PADRAO DA CONCESSIONARIA LOCAL)                                                                                                                                                                                                                                                                                                                                                                         </t>
  </si>
  <si>
    <t>2.420,38</t>
  </si>
  <si>
    <t xml:space="preserve">PISO ELEVADO COM 2 PLACAS DE ACO COM ENCHIMENTO DE CONCRETO CELULAR, INCLUSO BASE/HASTE/CRUZETAS, 60 X 60 CM, H = *28* CM, RESISTENCIA CARGA CONCENTRADA 496 KG (COM COLOCACAO)                                                                                                                                                                                                                                                                                                                           </t>
  </si>
  <si>
    <t>414,65</t>
  </si>
  <si>
    <t xml:space="preserve">MANTA ALUMINIZADA 1 FACE PARA SUBCOBERTURA, E = *1* MM                                                                                                                                                                                                                                                                                                                                                                                                                                                    </t>
  </si>
  <si>
    <t xml:space="preserve">MANTA / LENCOL DE BORRACHA, SBR, ANTIRRUIDO, E = 5 MM                                                                                                                                                                                                                                                                                                                                                                                                                                                     </t>
  </si>
  <si>
    <t xml:space="preserve">MANTA ANTIRRUIDO DE POLIESTER (PET) PARA CONTRAPISO E = *8* MM                                                                                                                                                                                                                                                                                                                                                                                                                                            </t>
  </si>
  <si>
    <t xml:space="preserve">FITA ADESIVA ASFALTICA ALUMINIZADA MULTIUSO, L = 10 CM, ROLO DE 10 M                                                                                                                                                                                                                                                                                                                                                                                                                                      </t>
  </si>
  <si>
    <t>87,64</t>
  </si>
  <si>
    <t xml:space="preserve">TORNEIRA DE MESA PARA LAVATORIO, METALICA CROMADA, COM SENSOR DE APROXIMACAO ELETRICO, BIVOLT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</si>
  <si>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</si>
  <si>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</si>
  <si>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</si>
  <si>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</si>
  <si>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5/8", E= 10 MM                                                                                                                                                                                                                                                                                                                                                                </t>
  </si>
  <si>
    <t>4,79</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</si>
  <si>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</si>
  <si>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</si>
  <si>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</si>
  <si>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</si>
  <si>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</si>
  <si>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</si>
  <si>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ADESIVO / COLA DE CONTATO LIQUIDO, A BASE DE RESINAS, PARA COLAGEM DE ESPUMA PARA ISOLAMENTO TERMICO FLEXIVEL                                                                                                                                                                                                                                                                                                                                                                                             </t>
  </si>
  <si>
    <t>160,12</t>
  </si>
  <si>
    <t xml:space="preserve">TUBO DE COBRE CLASSE "I", DN = 1/2" (15 MM), PARA INSTALACOES INDUSTRIAIS DE ALTA PRESSAO E VAPOR                                                                                                                                                                                                                                                                                                                                                                                                         </t>
  </si>
  <si>
    <t xml:space="preserve">TUBO DE COBRE CLASSE "I", DN = 3/4" (22 MM), PARA INSTALACOES INDUSTRIAIS DE ALTA PRESSAO E VAPOR                                                                                                                                                                                                                                                                                                                                                                                                         </t>
  </si>
  <si>
    <t xml:space="preserve">TUBO DE COBRE CLASSE "I", DN = 1" (28 MM), PARA INSTALACOES INDUSTRIAIS DE ALTA PRESSAO E VAPOR                                                                                                                                                                                                                                                                                                                                                                                                           </t>
  </si>
  <si>
    <t>122,13</t>
  </si>
  <si>
    <t xml:space="preserve">TUBO DE COBRE CLASSE "I", DN = 1 1/4" (35 MM), PARA INSTALACOES INDUSTRIAIS DE ALTA PRESSAO E VAPOR                                                                                                                                                                                                                                                                                                                                                                                                       </t>
  </si>
  <si>
    <t>176,65</t>
  </si>
  <si>
    <t xml:space="preserve">TUBO DE COBRE CLASSE "I", DN = 1 1/2" (42 MM), PARA INSTALACOES INDUSTRIAIS DE ALTA PRESSAO E VAPOR                                                                                                                                                                                                                                                                                                                                                                                                       </t>
  </si>
  <si>
    <t>214,65</t>
  </si>
  <si>
    <t xml:space="preserve">TUBO DE COBRE CLASSE "I", DN = 2" (54 MM), PARA INSTALACOES INDUSTRIAIS DE ALTA PRESSAO E VAPOR                                                                                                                                                                                                                                                                                                                                                                                                           </t>
  </si>
  <si>
    <t>297,26</t>
  </si>
  <si>
    <t xml:space="preserve">TUBO DE COBRE CLASSE "I", DN = 2 1/2" (66 MM), PARA INSTALACOES INDUSTRIAIS DE ALTA PRESSAO E VAPOR                                                                                                                                                                                                                                                                                                                                                                                                       </t>
  </si>
  <si>
    <t>385,68</t>
  </si>
  <si>
    <t xml:space="preserve">TUBO DE COBRE CLASSE "I", DN = 3" (79 MM), PARA INSTALACOES INDUSTRIAIS DE ALTA PRESSAO E VAPOR                                                                                                                                                                                                                                                                                                                                                                                                           </t>
  </si>
  <si>
    <t>571,22</t>
  </si>
  <si>
    <t xml:space="preserve">TUBO DE COBRE CLASSE "I", DN = 4" (104 MM), PARA INSTALACOES INDUSTRIAIS DE ALTA PRESSAO E VAPOR                                                                                                                                                                                                                                                                                                                                                                                                          </t>
  </si>
  <si>
    <t>840,80</t>
  </si>
  <si>
    <t xml:space="preserve">TUBO DE BORRACHA ELASTOMERICA FLEXIVEL, PRETA, PARA ISOLAMENTO TERMICO DE TUBULACAO, DN 2 1/8" (54 MM), E= 32 MM, COEFICIENTE DE CONDUTIVIDADE TERMICA 0,036W/MK, VAPOR DE AGUA MAIOR OU IGUAL A 10.000                                                                                                                                                                                                                                                                                                   </t>
  </si>
  <si>
    <t>91,45</t>
  </si>
  <si>
    <t xml:space="preserve">TUBO DE BORRACHA ELASTOMERICA FLEXIVEL, PRETA, PARA ISOLAMENTO TERMICO DE TUBULACAO, DN 1 3/8" (35 MM), E= 32 MM, COEFICIENTE DE CONDUTIVIDADE TERMICA 0,036W/MK, VAPOR DE AGUA MAIOR OU IGUAL A 10.000                                                                                                                                                                                                                                                                                                   </t>
  </si>
  <si>
    <t>66,96</t>
  </si>
  <si>
    <t xml:space="preserve">TUBO DE BORRACHA ELASTOMERICA FLEXIVEL, PRETA, PARA ISOLAMENTO TERMICO DE TUBULACAO, DN 1 1/8" (28 MM), E= 32 MM, COEFICIENTE DE CONDUTIVIDADE TERMICA 0,036W/MK, VAPOR DE AGUA MAIOR OU IGUAL A 10.000                                                                                                                                                                                                                                                                                                   </t>
  </si>
  <si>
    <t>56,45</t>
  </si>
  <si>
    <t xml:space="preserve">TUBO DE BORRACHA ELASTOMERICA FLEXIVEL, PRETA, PARA ISOLAMENTO TERMICO DE TUBULACAO, DN 1 5/8" (42 MM), E= 32 MM, COEFICIENTE DE CONDUTIVIDADE TERMICA 0,036W/MK, VAPOR DE AGUA MAIOR OU IGUAL A 10.000                                                                                                                                                                                                                                                                                                   </t>
  </si>
  <si>
    <t>76,42</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</si>
  <si>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</si>
  <si>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</si>
  <si>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</si>
  <si>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</si>
  <si>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</si>
  <si>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</si>
  <si>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PAINEL DE LA DE VIDRO SEM REVESTIMENTO PSI 40, E = 25 MM, DE 1200 X 600 MM                                                                                                                                                                                                                                                                                                                                                                                                                                </t>
  </si>
  <si>
    <t xml:space="preserve">PAINEL DE LA DE VIDRO SEM REVESTIMENTO PSI 40, E = 50 MM, DE 1200 X 600 MM                                                                                                                                                                                                                                                                                                                                                                                                                                </t>
  </si>
  <si>
    <t>59,15</t>
  </si>
  <si>
    <t xml:space="preserve">CHUMBADOR DE ACO GALVANIZADO, 1" X 600 MM, PARA POSTES DE ACO COM BASE, INCLUSO PORCA E ARRUELA                                                                                                                                                                                                                                                                                                                                                                                                           </t>
  </si>
  <si>
    <t xml:space="preserve">TUBO DE COBRE CLASSE "A", DN = 1/2" (15 MM), PARA INSTALACOES DE MEDIA PRESSAO PARA GASES COMBUSTIVEIS E MEDICINAIS                                                                                                                                                                                                                                                                                                                                                                                       </t>
  </si>
  <si>
    <t>45,02</t>
  </si>
  <si>
    <t xml:space="preserve">TUBO DE COBRE CLASSE "A", DN = 3/4" (22 MM), PARA INSTALACOES DE MEDIA PRESSAO PARA GASES COMBUSTIVEIS E MEDICINAIS                                                                                                                                                                                                                                                                                                                                                                                       </t>
  </si>
  <si>
    <t>72,85</t>
  </si>
  <si>
    <t xml:space="preserve">TUBO DE COBRE CLASSE "A", DN = 1" (28 MM), PARA INSTALACOES DE MEDIA PRESSAO PARA GASES COMBUSTIVEIS E MEDICINAIS                                                                                                                                                                                                                                                                                                                                                                                         </t>
  </si>
  <si>
    <t>92,67</t>
  </si>
  <si>
    <t xml:space="preserve">TUBO DE COBRE CLASSE "A", DN = 1 1/4" (35 MM), PARA INSTALACOES DE MEDIA PRESSAO PARA GASES COMBUSTIVEIS E MEDICINAIS                                                                                                                                                                                                                                                                                                                                                                                     </t>
  </si>
  <si>
    <t>139,97</t>
  </si>
  <si>
    <t xml:space="preserve">TUBO DE COBRE CLASSE "A", DN = 1 1/2" (42 MM), PARA INSTALACOES DE MEDIA PRESSAO PARA GASES COMBUSTIVEIS E MEDICINAIS                                                                                                                                                                                                                                                                                                                                                                                     </t>
  </si>
  <si>
    <t>168,40</t>
  </si>
  <si>
    <t xml:space="preserve">TUBO DE COBRE, CLASSE "A", DN = 2" (54 MM), PARA INSTALACOES DE MEDIA PRESSAO PARA GASES COMBUSTIVEIS E MEDICINAIS                                                                                                                                                                                                                                                                                                                                                                                        </t>
  </si>
  <si>
    <t xml:space="preserve">TUBO DE COBRE CLASSE "A", DN = 2 1/2" (66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</si>
  <si>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</si>
  <si>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</si>
  <si>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692,45</t>
  </si>
  <si>
    <t xml:space="preserve">QUADRO DE DISTRIBUICAO COM BARRAMENTO TRIFASICO, DE SOBREPOR, EM CHAPA DE ACO GALVANIZADO, PARA 12 DISJUNTORES DIN, 100 A                                                                                                                                                                                                                                                                                                                                                                                 </t>
  </si>
  <si>
    <t>340,47</t>
  </si>
  <si>
    <t xml:space="preserve">QUADRO DE DISTRIBUICAO COM BARRAMENTO TRIFASICO, DE SOBREPOR, EM CHAPA DE ACO GALVANIZADO, PARA 28 DISJUNTORES DIN, 100 A                                                                                                                                                                                                                                                                                                                                                                                 </t>
  </si>
  <si>
    <t>393,39</t>
  </si>
  <si>
    <t xml:space="preserve">QUADRO DE DISTRIBUICAO COM BARRAMENTO TRIFASICO, DE SOBREPOR, EM CHAPA DE ACO GALVANIZADO, PARA 30 DISJUNTORES DIN, 100 A                                                                                                                                                                                                                                                                                                                                                                                 </t>
  </si>
  <si>
    <t>573,31</t>
  </si>
  <si>
    <t xml:space="preserve">QUADRO DE DISTRIBUICAO COM BARRAMENTO TRIFASICO, DE SOBREPOR, EM CHAPA DE ACO GALVANIZADO, PARA 36 DISJUNTORES DIN, 100 A                                                                                                                                                                                                                                                                                                                                                                                 </t>
  </si>
  <si>
    <t>708,04</t>
  </si>
  <si>
    <t xml:space="preserve">QUADRO DE DISTRIBUICAO COM BARRAMENTO TRIFASICO, DE SOBREPOR, EM CHAPA DE ACO GALVANIZADO, PARA *42* DISJUNTORES DIN, 100 A                                                                                                                                                                                                                                                                                                                                                                               </t>
  </si>
  <si>
    <t>948,23</t>
  </si>
  <si>
    <t xml:space="preserve">QUADRO DE DISTRIBUICAO COM BARRAMENTO TRIFASICO, DE SOBREPOR, EM CHAPA DE ACO GALVANIZADO, PARA 48 DISJUNTORES DIN, 100 A                                                                                                                                                                                                                                                                                                                                                                                 </t>
  </si>
  <si>
    <t>851,08</t>
  </si>
  <si>
    <t xml:space="preserve">QUADRO DE DISTRIBUICAO COM BARRAMENTO TRIFASICO, DE EMBUTIR, EM CHAPA DE ACO GALVANIZADO, PARA 36 DISJUNTORES DIN, 100 A                                                                                                                                                                                                                                                                                                                                                                                  </t>
  </si>
  <si>
    <t>556,77</t>
  </si>
  <si>
    <t xml:space="preserve">QUADRO DE DISTRIBUICAO COM BARRAMENTO TRIFASICO, DE EMBUTIR, EM CHAPA DE ACO GALVANIZADO, PARA 48 DISJUNTORES DIN, 100 A                                                                                                                                                                                                                                                                                                                                                                                  </t>
  </si>
  <si>
    <t>951,35</t>
  </si>
  <si>
    <t xml:space="preserve">CAIXA DE PASSAGEM METALICA DE SOBREPOR COM TAMPA PARAFUSADA, DIMENSOES 20 X 20 X 10 CM                                                                                                                                                                                                                                                                                                                                                                                                                    </t>
  </si>
  <si>
    <t xml:space="preserve">CAIXA DE PASSAGEM METALICA DE SOBREPOR COM TAMPA PARAFUSADA, DIMENSOES 30 X 30 X 10 CM                                                                                                                                                                                                                                                                                                                                                                                                                    </t>
  </si>
  <si>
    <t>57,82</t>
  </si>
  <si>
    <t xml:space="preserve">CAIXA DE PASSAGEM METALICA DE SOBREPOR COM TAMPA PARAFUSADA, DIMENSOES 40 X 40 X 15 CM                                                                                                                                                                                                                                                                                                                                                                                                                    </t>
  </si>
  <si>
    <t>92,93</t>
  </si>
  <si>
    <t xml:space="preserve">CAIXA DE PASSAGEM METALICA DE SOBREPOR COM TAMPA PARAFUSADA, DIMENSOES 50 X 50 X 15 CM                                                                                                                                                                                                                                                                                                                                                                                                                    </t>
  </si>
  <si>
    <t>139,00</t>
  </si>
  <si>
    <t xml:space="preserve">CAIXA DE PASSAGEM METALICA DE SOBREPOR COM TAMPA PARAFUSADA, DIMENSOES 60 X 60 X 20 CM                                                                                                                                                                                                                                                                                                                                                                                                                    </t>
  </si>
  <si>
    <t>185,51</t>
  </si>
  <si>
    <t xml:space="preserve">CAIXA DE PASSAGEM METALICA DE SOBREPOR COM TAMPA PARAFUSADA, DIMENSOES 70 X 70 X 20 CM                                                                                                                                                                                                                                                                                                                                                                                                                    </t>
  </si>
  <si>
    <t>224,20</t>
  </si>
  <si>
    <t xml:space="preserve">CAIXA DE PASSAGEM METALICA DE SOBREPOR COM TAMPA PARAFUSADA, DIMENSOES 80 X 80 X 20 CM                                                                                                                                                                                                                                                                                                                                                                                                                    </t>
  </si>
  <si>
    <t>284,16</t>
  </si>
  <si>
    <t xml:space="preserve">QUADRO DE DISTRIBUICAO, SEM BARRAMENTO, EM PVC, DE EMBUTIR, PARA 3 DISJUNTORES NEMA OU 4 DISJUNTORES DIN                                                                                                                                                                                                                                                                                                                                                                                                  </t>
  </si>
  <si>
    <t>35,56</t>
  </si>
  <si>
    <t xml:space="preserve">QUADRO DE DISTRIBUICAO, SEM BARRAMENTO, EM PVC, DE EMBUTIR, PARA 6 DISJUNTORES NEMA OU 8 DISJUNTORES DIN                                                                                                                                                                                                                                                                                                                                                                                                  </t>
  </si>
  <si>
    <t>56,19</t>
  </si>
  <si>
    <t xml:space="preserve">QUADRO DE DISTRIBUICAO, SEM BARRAMENTO, EM PVC, DE EMBUTIR, PARA 12 DISJUNTORES NEMA OU 16 DISJUNTORES DIN                                                                                                                                                                                                                                                                                                                                                                                                </t>
  </si>
  <si>
    <t>83,79</t>
  </si>
  <si>
    <t xml:space="preserve">QUADRO DE DISTRIBUICAO, SEM BARRAMENTO, EM PVC, DE EMBUTIR, PARA 18 DISJUNTORES NEMA OU 24 DISJUNTORES DIN                                                                                                                                                                                                                                                                                                                                                                                                </t>
  </si>
  <si>
    <t>131,53</t>
  </si>
  <si>
    <t xml:space="preserve">QUADRO DE DISTRIBUICAO, SEM BARRAMENTO, EM PVC, DE EMBUTIR, PARA 27 DISJUNTORES NEMA OU 36 DISJUNTORES DIN                                                                                                                                                                                                                                                                                                                                                                                                </t>
  </si>
  <si>
    <t>225,61</t>
  </si>
  <si>
    <t xml:space="preserve">QUADRO DE DISTRIBUICAO, SEM BARRAMENTO, EM PVC, DE SOBREPOR, PARA 3 DISJUNTORES NEMA OU 4 DISJUNTORES DIN                                                                                                                                                                                                                                                                                                                                                                                                 </t>
  </si>
  <si>
    <t xml:space="preserve">QUADRO DE DISTRIBUICAO, SEM BARRAMENTO, EM PVC, DE SOBREPOR, PARA 6 DISJUNTORES NEMA OU 8 DISJUNTORES DIN                                                                                                                                                                                                                                                                                                                                                                                                 </t>
  </si>
  <si>
    <t>70,62</t>
  </si>
  <si>
    <t xml:space="preserve">QUADRO DE DISTRIBUICAO, SEM BARRAMENTO, EM PVC, DE SOBREPOR, PARA 12 DISJUNTORES NEMA OU 16 DISJUNTORES DIN                                                                                                                                                                                                                                                                                                                                                                                               </t>
  </si>
  <si>
    <t>118,65</t>
  </si>
  <si>
    <t xml:space="preserve">QUADRO DE DISTRIBUICAO, SEM BARRAMENTO, EM PVC, DE SOBREPOR, PARA 18 DISJUNTORES NEMA OU 24 DISJUNTORES DIN                                                                                                                                                                                                                                                                                                                                                                                               </t>
  </si>
  <si>
    <t xml:space="preserve">QUADRO DE DISTRIBUICAO, SEM BARRAMENTO, EM PVC, DE SOBREPOR, PARA 27 DISJUNTORES NEMA OU 36 DISJUNTORES DIN                                                                                                                                                                                                                                                                                                                                                                                               </t>
  </si>
  <si>
    <t>242,62</t>
  </si>
  <si>
    <t xml:space="preserve">QUADRO DE DISTRIBUICAO, EM PVC, DE EMBUTIR, COM BARRAMENTO TERRA / NEUTRO, PARA 6 DISJUNTORES NEMA OU 8 DISJUNTORES DIN                                                                                                                                                                                                                                                                                                                                                                                   </t>
  </si>
  <si>
    <t>80,89</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</si>
  <si>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</si>
  <si>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</si>
  <si>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255,24</t>
  </si>
  <si>
    <t xml:space="preserve">QUADRO DE DISTRIBUICAO, EM PVC, DE EMBUTIR, COM BARRAMENTO TERRA / NEUTRO, PARA 27 DISJUNTORES NEMA OU 36 DISJUNTORES DIN                                                                                                                                                                                                                                                                                                                                                                                 </t>
  </si>
  <si>
    <t>553,17</t>
  </si>
  <si>
    <t xml:space="preserve">CAIXA PARA MEDIDOR MONOFASICO, EM POLICARBONATO / TERMOPLASTICO, PARA ALOJAR 1 DISJUNTOR (PADRAO DA CONCESSIONARIA LOCAL)                                                                                                                                                                                                                                                                                                                                                                                 </t>
  </si>
  <si>
    <t>75,69</t>
  </si>
  <si>
    <t xml:space="preserve">CAIXA PARA MEDIDOR POLIFASICO, EM POLICARBONATO / TERMOPLASTICO, PARA ALOJAR 1 DISJUNTOR (PADRAO DA CONCESSIONARIA LOCAL)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</si>
  <si>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</si>
  <si>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</si>
  <si>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</si>
  <si>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MAQUINA TIPO VASO/TANQUE/JATO DE PRESSAO PORTATIL P/ JATEAMENTO, CONTROLE AUTOMATICO E REMOTO, CAMARA DE 1 SAIDA, 280 L, DIAM. *670* MM, BICO JATO CURTO VENTURI 5/16", MANGUEIRA 1" DE 10 M, COMPLETA (VALVULAS POP UP E DOSADORA, FUNDO CONICO ETC)                                                                                                                                                                                                                                                     </t>
  </si>
  <si>
    <t>37.192,38</t>
  </si>
  <si>
    <t xml:space="preserve">AR-CONDICIONADO SPLIT INVERTER, PISO TETO, 24000 BTU/H, QUENTE/FRIO, 60HZ, CLASSIFICACAO ENERGETICA A - SELO PROCEL, GAS HFC, CONTROLE S/FIO                                                                                                                                                                                                                                                                                                                                                              </t>
  </si>
  <si>
    <t>6.158,82</t>
  </si>
  <si>
    <t xml:space="preserve">PROJETOR PNEUMATICO DE ARGAMASSA PARA CHAPISCO E REBOCO COM RECIPIENTE ACOPLADO, TIPO CANEQUNHA, COM VOLUME DE 1,50 L, SEM COMPRESSOR                                                                                                                                                                                                                                                                                                                                                                     </t>
  </si>
  <si>
    <t xml:space="preserve">RODAPE EM POLIESTIRENO, BRANCO, H = *5* CM, E = *1,5* CM                                                                                                                                                                                                                                                                                                                                                                                                                                                  </t>
  </si>
  <si>
    <t>34,96</t>
  </si>
  <si>
    <t xml:space="preserve">GUARNICAO/ALIZAR/VISTA, E = *1,3* CM, L = *7,0* CM, EM POLIESTIRENO, BRANCO (JOGO PARA 1 FACE)                                                                                                                                                                                                                                                                                                                                                                                                            </t>
  </si>
  <si>
    <t>284,98</t>
  </si>
  <si>
    <t xml:space="preserve">GUARNICAO / ALIZAR / VISTA, E = *1,5* CM, L = *5,0* CM, EM POLIESTIRENO, BRANCO (JOGO PARA 1 FACE)                                                                                                                                                                                                                                                                                                                                                                                                        </t>
  </si>
  <si>
    <t>284,37</t>
  </si>
  <si>
    <t xml:space="preserve">LOCACAO DE GRUPO GERADOR DE *260* KVA, DIESEL REBOCAVEL, ACIONAMENTO MANUAL                                                                                                                                                                                                                                                                                                                                                                                                                               </t>
  </si>
  <si>
    <t xml:space="preserve">GUARNICAO/ALIZAR/VISTA, E = *1,3* CM, L = *5,0* CM HASTE REGULAVEL = *35* MM, EM MDF/PVC WOOD/ POLIESTIRENO OU MADEIRA LAMINADA, PRIMER BRANCO (JOGO PARA 1 FACE)                                                                                                                                                                                                                                                                                                                                         </t>
  </si>
  <si>
    <t>249,87</t>
  </si>
  <si>
    <t xml:space="preserve">BATENTE/PORTAL/ADUELA/MARCO, EM MDF/PVC WOOD/POLIESTIRENO OU MADEIRA LAMINADA, L = *9,0* CM COM GUARNICAO REGULAVEL 2 FACES = *35* MM, PRIMER                                                                                                                                                                                                                                                                                                                                                             </t>
  </si>
  <si>
    <t>363,34</t>
  </si>
  <si>
    <t xml:space="preserve">TUBO / MANGUEIRA PRETA EM POLIETILENO, LINHA PESADA OU REFORCADA, TIPO ESPAGUETE, PARA INJECAO DE CALDA DE CIMENTO, D = 1/2", ESPESSURA 1,5 MM                                                                                                                                                                                                                                                                                                                                                            </t>
  </si>
  <si>
    <t xml:space="preserve">CONCRETO USINADO BOMBEAVEL, CLASSE DE RESISTENCIA C20, COM BRITA 0 E 1, SLUMP = 190 +/- 20 MM, COM BOMBEAMENTO (DISPONIBILIZACAO DE BOMBA), SEM O LANCAMENTO (NBR 8953)                                                                                                                                                                                                                                                                                                                                   </t>
  </si>
  <si>
    <t>629,13</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</si>
  <si>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</si>
  <si>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</si>
  <si>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92,74</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</si>
  <si>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</si>
  <si>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</si>
  <si>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</si>
  <si>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</si>
  <si>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23,24</t>
  </si>
  <si>
    <t xml:space="preserve">LUVA PASSANTE DE COBRE (REF 601) SEM ANEL DE SOLDA, BOLSA 42 MM                                                                                                                                                                                                                                                                                                                                                                                                                                           </t>
  </si>
  <si>
    <t xml:space="preserve">LUVA PASSANTE DE COBRE (REF 601) SEM ANEL DE SOLDA, BOLSA 54 MM                                                                                                                                                                                                                                                                                                                                                                                                                                           </t>
  </si>
  <si>
    <t>54,98</t>
  </si>
  <si>
    <t xml:space="preserve">LUVA PASSANTE DE COBRE (REF 601) SEM ANEL DE SOLDA, BOLSA 66 MM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</si>
  <si>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</si>
  <si>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</si>
  <si>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</si>
  <si>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</si>
  <si>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CURVA DE TRANSPOSICAO BRONZE/LATAO (REF 736) SEM ANEL DE SOLDA, BOLSA X BOLSA, 15 MM                                                                                                                                                                                                                                                                                                                                                                                                                      </t>
  </si>
  <si>
    <t xml:space="preserve">CURVA DE TRANSPOSICAO BRONZE/LATAO (REF 736) SEM ANEL DE SOLDA, BOLSA X BOLSA, 22 MM                                                                                                                                                                                                                                                                                                                                                                                                                      </t>
  </si>
  <si>
    <t>38,40</t>
  </si>
  <si>
    <t xml:space="preserve">CURVA DE TRANSPOSICAO BRONZE/LATAO (REF 736) SEM ANEL DE SOLDA, BOLSA X BOLSA, 28 MM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</si>
  <si>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</si>
  <si>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</si>
  <si>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</si>
  <si>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JUNTA DE EXPANSAO DE COBRE (REF 900), PONTA X PONTA, 15 MM                                                                                                                                                                                                                                                                                                                                                                                                                                                </t>
  </si>
  <si>
    <t>421,16</t>
  </si>
  <si>
    <t xml:space="preserve">JUNTA DE EXPANSAO DE COBRE (REF 900), PONTA X PONTA, 22 MM                                                                                                                                                                                                                                                                                                                                                                                                                                                </t>
  </si>
  <si>
    <t>488,53</t>
  </si>
  <si>
    <t xml:space="preserve">JUNTA DE EXPANSAO DE COBRE (REF 900), PONTA X PONTA, 28 MM                                                                                                                                                                                                                                                                                                                                                                                                                                                </t>
  </si>
  <si>
    <t>536,58</t>
  </si>
  <si>
    <t xml:space="preserve">JUNTA DE EXPANSAO BRONZE/LATAO (REF 900), PONTA X PONTA, 35 MM                                                                                                                                                                                                                                                                                                                                                                                                                                            </t>
  </si>
  <si>
    <t>614,15</t>
  </si>
  <si>
    <t xml:space="preserve">JUNTA DE EXPANSAO BRONZE/LATAO (REF 900), PONTA X PONTA, 42 MM                                                                                                                                                                                                                                                                                                                                                                                                                                            </t>
  </si>
  <si>
    <t>768,91</t>
  </si>
  <si>
    <t xml:space="preserve">JUNTA DE EXPANSAO BRONZE/LATAO (REF 900), PONTA X PONTA, 54 MM                                                                                                                                                                                                                                                                                                                                                                                                                                            </t>
  </si>
  <si>
    <t>1.066,44</t>
  </si>
  <si>
    <t xml:space="preserve">JUNTA DE EXPANSAO BRONZE/LATAO (REF 900), PONTA X PONTA, 66 MM                                                                                                                                                                                                                                                                                                                                                                                                                                            </t>
  </si>
  <si>
    <t>1.408,60</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</si>
  <si>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</si>
  <si>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</si>
  <si>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</si>
  <si>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</si>
  <si>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</si>
  <si>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</si>
  <si>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107,80</t>
  </si>
  <si>
    <t xml:space="preserve">CURVA 45 GRAUS DE COBRE (REF 606) SEM ANEL DE SOLDA, BOLSA X BOLSA, 66 MM                                                                                                                                                                                                                                                                                                                                                                                                                                 </t>
  </si>
  <si>
    <t>256,21</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</si>
  <si>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</si>
  <si>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</si>
  <si>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</si>
  <si>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</si>
  <si>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</si>
  <si>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46,38</t>
  </si>
  <si>
    <t xml:space="preserve">BUCHA DE REDUCAO DE COBRE (REF 600-2) SEM ANEL DE SOLDA, PONTA X BOLSA, 66 X 54 MM                                                                                                                                                                                                                                                                                                                                                                                                                        </t>
  </si>
  <si>
    <t>144,59</t>
  </si>
  <si>
    <t xml:space="preserve">TE DUPLA CURVA BRONZE/LATAO (REF 764) SEM ANEL DE SOLDA, ROSCA F X BOLSA X ROSCA F, 1/2" X 15 X 1/2"                                                                                                                                                                                                                                                                                                                                                                                                      </t>
  </si>
  <si>
    <t>47,96</t>
  </si>
  <si>
    <t xml:space="preserve">TE DUPLA CURVA BRONZE/LATAO (REF 764) SEM ANEL DE SOLDA, ROSCA F X BOLSA X ROSCA F, 3/4" X 22 X 3/4"                                                                                                                                                                                                                                                                                                                                                                                                      </t>
  </si>
  <si>
    <t xml:space="preserve">PASTA PARA SOLDA DE TUBOS E CONEXOES DE COBRE (EMBALAGEM COM 250 G)                                                                                                                                                                                                                                                                                                                                                                                                                                       </t>
  </si>
  <si>
    <t>50,40</t>
  </si>
  <si>
    <t xml:space="preserve">SOLDA EM VARETA FOSCOPER, D = *2,5* MM X COMPRIMENTO 500 MM                                                                                                                                                                                                                                                                                                                                                                                                                                               </t>
  </si>
  <si>
    <t>238,28</t>
  </si>
  <si>
    <t xml:space="preserve">BOMBA TRIPLEX, PARA INJECAO DE CALDA DE CIMENTO, VAZAO MAXIMA DE *100* LITROS/MINUTO, PRESSAO MAXIMA DE *70* BAR, POTENCIA DE 15 CV                                                                                                                                                                                                                                                                                                                                                                       </t>
  </si>
  <si>
    <t xml:space="preserve">MISTURADOR DUPLO HORIZONTAL DE ALTA TURBULENCIA, CAPACIDADE / VOLUME 2 X 500 LITROS, MOTORES ELETRICOS MINIMO 5 CV CADA, PARA NATA CIMENTO, ARGAMASSA E OUTROS                                                                                                                                                                                                                                                                                                                                            </t>
  </si>
  <si>
    <t xml:space="preserve">BUCHA DE REDUCAO EM ALUMINIO, COM ROSCA, DE 3/4" X 1/2",  PARA ELETRODUTO                                                                                                                                                                                                                                                                                                                                                                                                                                 </t>
  </si>
  <si>
    <t xml:space="preserve">BOMBA CENTRIFUGA MONOESTAGIO COM MOTOR ELETRICO MONOFASICO, POTENCIA 15 HP, DIAMETRO DO ROTOR *173* MM, HM/Q = *30* MCA / *90* M3/H A *45* MCA / *55* M3/H                                                                                                                                                                                                                                                                                                                                                </t>
  </si>
  <si>
    <t>16.741,81</t>
  </si>
  <si>
    <t xml:space="preserve">SILICONE ACETICO USO GERAL INCOLOR 280 G                                                                                                                                                                                                                                                                                                                                                                                                                                                                  </t>
  </si>
  <si>
    <t xml:space="preserve">POLIESTIRENO EXPANDIDO/EPS (ISOPOR), TIPO 2F, BLOCO                                                                                                                                                                                                                                                                                                                                                                                                                                                       </t>
  </si>
  <si>
    <t>346,25</t>
  </si>
  <si>
    <t xml:space="preserve">VERGALHAO ZINCADO ROSCA TOTAL, 1/4" (6,3 MM)                                                                                                                                                                                                                                                                                                                                                                                                                                                              </t>
  </si>
  <si>
    <t xml:space="preserve">PORCA ZINCADA, SEXTAVADA, DIAMETRO 1/4"                                                                                                                                                                                                                                                                                                                                                                                                                                                                   </t>
  </si>
  <si>
    <t xml:space="preserve">SERRA CIRCULAR DE BANCADA, MODELO PICA-PAU, DIAMETRO DE 350 MM. CARACTERISTICAS DO MOTOR: TRIFASICO, POTENCIA DE 5 HP, FREQUENCIA DE 60 HZ                                                                                                                                                                                                                                                                                                                                                                </t>
  </si>
  <si>
    <t>4.801,87</t>
  </si>
  <si>
    <t xml:space="preserve">VIGA DE ESCORAMAENTO H20, DE MADEIRA, PESO DE 5,00 A 5,20 KG/M, COM EXTREMIDADES PLASTICAS                                                                                                                                                                                                                                                                                                                                                                                                                </t>
  </si>
  <si>
    <t xml:space="preserve">LOCACAO DE APRUMADOR METALICO DE PILAR, COM ALTURA E ANGULO REGULAVEIS, EXTENSAO DE *1,50* A *2,80* M                                                                                                                                                                                                                                                                                                                                                                                                     </t>
  </si>
  <si>
    <t xml:space="preserve">LOCACAO DE VIGA SANDUICHE METALICA VAZADA PARA TRAVAMENTO DE PILARES, ALTURA DE *8* CM, LARGURA DE *6* CM E EXTENSAO DE 2 M                                                                                                                                                                                                                                                                                                                                                                               </t>
  </si>
  <si>
    <t xml:space="preserve">LOCACAO DE BARRA DE ANCORAGEM DE 0,80 A 1,20 M DE EXTENSAO, COM ROSCA DE 5/8", INCLUINDO PORCA E FLANGE                                                                                                                                                                                                                                                                                                                                                                                                   </t>
  </si>
  <si>
    <t xml:space="preserve">LOCACAO DE FORMA PLASTICA PARA LAJE NERVURADA, DIMENSOES *60* X *60* X *16* CM                                                                                                                                                                                                                                                                                                                                                                                                                            </t>
  </si>
  <si>
    <t xml:space="preserve">LOCACAO DE TORRE METALICA COMPLETA PARA UMA CARGA DE 8 TF (80 KN) E PE DIREITO DE 6 M, INCLUINDO MODULOS, DIAGONAIS, SAPATAS E FORCADOS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</si>
  <si>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</si>
  <si>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</si>
  <si>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PREGO DE ACO POLIDO COM CABECA DUPLA 17 X 27 (2 1/2 X 11)                                                                                                                                                                                                                                                                                                                                                                                                                                                 </t>
  </si>
  <si>
    <t xml:space="preserve">TORNEIRA PLASTICA DE BOIA CONVENCIONAL PARA CAIXA DE AGUA, AGUA FRIA, 3/4 ", COM HASTE METALICA E COM TORNEIRA E BALAO PLASTICOS (PADRAO POPULAR)                                                                                                                                                                                                                                                                                                                                                         </t>
  </si>
  <si>
    <t xml:space="preserve">ASSENTADOR DE MANILHAS (HORISTA)                                                                                                                                                                                                                                                                                                                                                                                                                                                                          </t>
  </si>
  <si>
    <t xml:space="preserve">TUBO DE CONCRETO ARMADO PARA AGUAS PLUVIAIS, CLASSE PA-1, COM ENCAIXE PONTA E BOLSA, DIAMETRO NOMINAL DE 300 MM                                                                                                                                                                                                                                                                                                                                                                                           </t>
  </si>
  <si>
    <t>114,49</t>
  </si>
  <si>
    <t xml:space="preserve">TUBO DE CONCRETO ARMADO PARA ESGOTO SANITARIO, CLASSE EA-2, COM ENCAIXE PONTA E BOLSA, COM JUNTA ELASTICA, DIAMETRO NOMINAL DE 300 MM                                                                                                                                                                                                                                                                                                                                                                     </t>
  </si>
  <si>
    <t>204,83</t>
  </si>
  <si>
    <t xml:space="preserve">LOCACAO DE CRUZETA, SIMPLES, PARA ESCORA METALICA, COMPRIMENTO ENTRE 50 A 60 CM, PARA ESCORA DE 1,80 A 3,20 METROS E TUBO EXTERNO ATE 48 MM DE DIAMETRO                                                                                                                                                                                                                                                                                                                                                   </t>
  </si>
  <si>
    <t xml:space="preserve">ANEL DE VEDACAO/JUNTA ELASTICA, H = *16* MM, PARA TUBO DE CONCRETO, DN 300 MM                                                                                                                                                                                                                                                                                                                                                                                                                             </t>
  </si>
  <si>
    <t xml:space="preserve">ANEL DE VEDACAO/JUNTA ELASTICA, H = *16* MM, PARA TUBO DE CONCRETO, DN 400 MM                                                                                                                                                                                                                                                                                                                                                                                                                             </t>
  </si>
  <si>
    <t>26,34</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</si>
  <si>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</si>
  <si>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</si>
  <si>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</si>
  <si>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</si>
  <si>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</si>
  <si>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</si>
  <si>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91,21</t>
  </si>
  <si>
    <t xml:space="preserve">LUVA EM ACO CARBONO, SOLDAVEL, PRESSAO 3.000 LBS, DN 1/2"                                                                                                                                                                                                                                                                                                                                                                                                                                                 </t>
  </si>
  <si>
    <t xml:space="preserve">LUVA DE REDUCAO EM ACO CARBONO, COM ENCAIXE PARA SOLDA DN SW, PRESSAO 3.000 LBS, 3/4" X 1/2"                                                                                                                                                                                                                                                                                                                                                                                                              </t>
  </si>
  <si>
    <t xml:space="preserve">NIPLE SEXTAVADO EM ACO CARBONO, COM ROSCA BSP, PRESSAO 3.000 LBS, DN 1/2"                                                                                                                                                                                                                                                                                                                                                                                                                                 </t>
  </si>
  <si>
    <t xml:space="preserve">LUVA EM ACO CARBONO, SOLDAVEL, PRESSAO 3.000 LBS, DN 3/4"                                                                                                                                                                                                                                                                                                                                                                                                                                                 </t>
  </si>
  <si>
    <t xml:space="preserve">LUVA DE REDUCAO EM ACO CARBONO, COM ENCAIXE PARA SOLDA DN SW, PRESSAO 3.000 LBS, DN 1" X 3/4"                                                                                                                                                                                                                                                                                                                                                                                                             </t>
  </si>
  <si>
    <t xml:space="preserve">NIPLE SEXTAVADO EM ACO CARBONO, COM ROSCA BSP, PRESSAO 3.000 LBS, DN 3/4"                                                                                                                                                                                                                                                                                                                                                                                                                                 </t>
  </si>
  <si>
    <t xml:space="preserve">LUVA EM ACO CARBONO, SOLDAVEL, PRESSAO 3.000 LBS, DN 1"                                                                                                                                                                                                                                                                                                                                                                                                                                                   </t>
  </si>
  <si>
    <t xml:space="preserve">LUVA DE REDUCAO EM ACO CARBONO, COM ENCAIXE PARA SOLDA DN SW, PRESSAO 3.000 LBS, DN 1 1/4" X 1"                                                                                                                                                                                                                                                                                                                                                                                                           </t>
  </si>
  <si>
    <t xml:space="preserve">NIPLE SEXTAVADO EM ACO CARBONO, COM ROSCA BSP, PRESSAO 3.000 LBS, DN 1"                                                                                                                                                                                                                                                                                                                                                                                                                                   </t>
  </si>
  <si>
    <t xml:space="preserve">LUVA EM ACO CARBONO, SOLDAVEL, PRESSAO 3.000 LBS, DN 1 1/4"                                                                                                                                                                                                                                                                                                                                                                                                                                               </t>
  </si>
  <si>
    <t xml:space="preserve">LUVA DE REDUCAO EM ACO CARBONO, COM ENCAIXE PARA SOLDA DN SW, PRESSAO 3.000 LBS, DN 1 1/2" X 1 1/4"                                                                                                                                                                                                                                                                                                                                                                                                       </t>
  </si>
  <si>
    <t xml:space="preserve">NIPLE SEXTAVADO EM ACO CARBONO, COM ROSCA BSP, PRESSAO 3.000 LBS, DN 1 1/4"                                                                                                                                                                                                                                                                                                                                                                                                                               </t>
  </si>
  <si>
    <t xml:space="preserve">LUVA EM ACO CARBONO, SOLDAVEL, PRESSAO 3.000 LBS, DN 1 1/2"                                                                                                                                                                                                                                                                                                                                                                                                                                               </t>
  </si>
  <si>
    <t xml:space="preserve">LUVA DE REDUCAO EM ACO CARBONO, COM ENCAIXE PARA SOLDA DN SW, PRESSAO 3.000 LBS, DN 2" X 1 1/2"                                                                                                                                                                                                                                                                                                                                                                                                           </t>
  </si>
  <si>
    <t xml:space="preserve">NIPLE SEXTAVADO EM ACO CARBONO, COM ROSCA BSP, PRESSAO 3.000 LBS, DN 1 1/2"                                                                                                                                                                                                                                                                                                                                                                                                                               </t>
  </si>
  <si>
    <t xml:space="preserve">LUVA EM ACO CARBONO, SOLDAVEL, PRESSAO 3.000 LBS, DN 2"                                                                                                                                                                                                                                                                                                                                                                                                                                                   </t>
  </si>
  <si>
    <t xml:space="preserve">LUVA DE REDUCAO EM ACO CARBONO, COM ENCAIXE PARA SOLDA DN SW, PRESSAO 3.000 LBS, DN 2 1/2" X 2"                                                                                                                                                                                                                                                                                                                                                                                                           </t>
  </si>
  <si>
    <t xml:space="preserve">NIPLE SEXTAVADO EM ACO CARBONO, COM ROSCA BSP, PRESSAO 3.000 LBS, DN 2"                                                                                                                                                                                                                                                                                                                                                                                                                                   </t>
  </si>
  <si>
    <t xml:space="preserve">LUVA EM ACO CARBONO, SOLDAVEL, PRESSAO 3.000 LBS, DN 2 1/2"                                                                                                                                                                                                                                                                                                                                                                                                                                               </t>
  </si>
  <si>
    <t xml:space="preserve">LUVA DE REDUCAO EM ACO CARBONO, COM ENCAIXE PARA SOLDA DN SW, PRESSAO 3.000 LBS, DN 3" X 2 1/2"                                                                                                                                                                                                                                                                                                                                                                                                           </t>
  </si>
  <si>
    <t xml:space="preserve">NIPLE SEXTAVADO EM ACO CARBONO, COM ROSCA BSP, PRESSAO 3.000 LBS, DN 2 1/2"                                                                                                                                                                                                                                                                                                                                                                                                                               </t>
  </si>
  <si>
    <t xml:space="preserve">LUVA EM ACO CARBONO, SOLDAVEL, PRESSAO 3.000 LBS, DN 3"                                                                                                                                                                                                                                                                                                                                                                                                                                                   </t>
  </si>
  <si>
    <t xml:space="preserve">CURVA 90 GRAUS EM ACO CARBONO, RAIO CURTO, SOLDAVEL, PRESSAO 3.000 LBS, DN 1/2"                                                                                                                                                                                                                                                                                                                                                                                                                           </t>
  </si>
  <si>
    <t xml:space="preserve">CURVA 45 GRAUS EM ACO CARBONO, SOLDAVEL, PRESSAO 3.000 LBS, DN 1/2"                                                                                                                                                                                                                                                                                                                                                                                                                                       </t>
  </si>
  <si>
    <t xml:space="preserve">CURVA 90 GRAUS EM ACO CARBONO, RAIO CURTO, SOLDAVEL, PRESSAO 3.000 LBS, DN 3/4"                                                                                                                                                                                                                                                                                                                                                                                                                           </t>
  </si>
  <si>
    <t xml:space="preserve">CURVA 45 GRAUS EM ACO CARBONO, SOLDAVEL, PRESSAO 3.000 LBS, DN 3/4"                                                                                                                                                                                                                                                                                                                                                                                                                                       </t>
  </si>
  <si>
    <t xml:space="preserve">CURVA 90 GRAUS EM ACO CARBONO, RAIO CURTO, SOLDAVEL, PRESSAO 3.000 LBS, DN 1"                                                                                                                                                                                                                                                                                                                                                                                                                             </t>
  </si>
  <si>
    <t xml:space="preserve">CURVA 90 GRAUS EM ACO CARBONO, RAIO CURTO, SOLDAVEL, PRESSAO 3.000 LBS, DN 1 1/4"                                                                                                                                                                                                                                                                                                                                                                                                                         </t>
  </si>
  <si>
    <t xml:space="preserve">CURVA 45 GRAUS EM ACO CARBONO, SOLDAVEL, PRESSAO 3.000 LBS, DN 1 1/4"                                                                                                                                                                                                                                                                                                                                                                                                                                     </t>
  </si>
  <si>
    <t xml:space="preserve">CURVA 90 GRAUS EM ACO CARBONO, RAIO CURTO, SOLDAVEL, PRESSAO 3.000 LBS, DN 1 1/2"                                                                                                                                                                                                                                                                                                                                                                                                                         </t>
  </si>
  <si>
    <t xml:space="preserve">CURVA 45 GRAUS EM ACO CARBONO, SOLDAVEL, PRESSAO 3.000 LBS, DN 1 1/2"                                                                                                                                                                                                                                                                                                                                                                                                                                     </t>
  </si>
  <si>
    <t xml:space="preserve">CURVA 90 GRAUS EM ACO CARBONO, RAIO CURTO, SOLDAVEL, PRESSAO 3.000 LBS, DN 2"                                                                                                                                                                                                                                                                                                                                                                                                                             </t>
  </si>
  <si>
    <t xml:space="preserve">CURVA 45 GRAUS EM ACO CARBONO, SOLDAVEL, PRESSAO 3.000 LBS, DN 2"                                                                                                                                                                                                                                                                                                                                                                                                                                         </t>
  </si>
  <si>
    <t xml:space="preserve">CURVA 45 GRAUS EM ACO CARBONO, SOLDAVEL, PRESSAO 3.000 LBS, DN 2 1/2"                                                                                                                                                                                                                                                                                                                                                                                                                                     </t>
  </si>
  <si>
    <t xml:space="preserve">CURVA 90 GRAUS EM ACO CARBONO, RAIO CURTO, SOLDAVEL, PRESSAO 3.000 LBS, DN 3"                                                                                                                                                                                                                                                                                                                                                                                                                             </t>
  </si>
  <si>
    <t xml:space="preserve">CURVA 45 GRAUS EM ACO CARBONO, SOLDAVEL, PRESSAO 3.000 LBS, DN 3"                                                                                                                                                                                                                                                                                                                                                                                                                                         </t>
  </si>
  <si>
    <t xml:space="preserve">TE 90 GRAUS EM ACO CARBONO, SOLDAVEL, PRESSAO 3.000 LBS, DN 1/2"                                                                                                                                                                                                                                                                                                                                                                                                                                          </t>
  </si>
  <si>
    <t xml:space="preserve">TE 90 GRAUS EM ACO CARBONO, SOLDAVEL, PRESSAO 3.000 LBS, DN 3/4"                                                                                                                                                                                                                                                                                                                                                                                                                                          </t>
  </si>
  <si>
    <t xml:space="preserve">TE 90 GRAUS EM ACO CARBONO, SOLDAVEL, PRESSAO 3.000 LBS, DN 1"                                                                                                                                                                                                                                                                                                                                                                                                                                            </t>
  </si>
  <si>
    <t xml:space="preserve">TE 90 GRAUS EM ACO CARBONO, SOLDAVEL, PRESSAO 3.000 LBS, DN 1 1/4"                                                                                                                                                                                                                                                                                                                                                                                                                                        </t>
  </si>
  <si>
    <t xml:space="preserve">TE 90 GRAUS EM ACO CARBONO, SOLDAVEL, PRESSAO 3.000 LBS, DN 1 1/2"                                                                                                                                                                                                                                                                                                                                                                                                                                        </t>
  </si>
  <si>
    <t xml:space="preserve">TE 90 GRAUS EM ACO CARBONO, SOLDAVEL, PRESSAO 3.000 LBS, DN 2"                                                                                                                                                                                                                                                                                                                                                                                                                                            </t>
  </si>
  <si>
    <t xml:space="preserve">TE 90 GRAUS EM ACO CARBONO, SOLDAVEL, PRESSAO 3.000 LBS, DN 2 1/2"                                                                                                                                                                                                                                                                                                                                                                                                                                        </t>
  </si>
  <si>
    <t xml:space="preserve">TE 90 GRAUS EM ACO CARBONO, SOLDAVEL, PRESSAO 3.000 LBS, DN 3"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</si>
  <si>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</si>
  <si>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</si>
  <si>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</si>
  <si>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MAQUINA TRANSFORMADORA MONOFASICA PARA SOLDA ELETRICA, TENSAO DE 220 V, FREQUENCIA DE 60 HZ, FAIXA DE CORRENTE ENTRE 80 A (+/- 10 A) E 250 A, POTENCIA ENTRE 14,00 KVA E 15,0 KVA, CICLO DE TRABALHO ENTRE 10% E 20% A 250 A                                                                                                                                                                                                                                                                              </t>
  </si>
  <si>
    <t xml:space="preserve">PERFURATRIZ MANUAL, TORQUE MAXIMO 55 KGF.M, POTENCIA 5 CV, COM DIAMETRO MAXIMO 8 1/2" (INCLUI SUPORTE/CHASSI TIPO MESA)                                                                                                                                                                                                                                                                                                                                                                                   </t>
  </si>
  <si>
    <t>72.393,01</t>
  </si>
  <si>
    <t xml:space="preserve">CURVA 180 GRAUS, DE PVC RIGIDO ROSCAVEL, DE 1 1/4", PARA ELETRODUTO                                                                                                                                                                                                                                                                                                                                                                                                                                       </t>
  </si>
  <si>
    <t xml:space="preserve">CURVA 180 GRAUS, DE PVC RIGIDO ROSCAVEL, DE 1/2", PARA ELETRODUTO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</si>
  <si>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</si>
  <si>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</si>
  <si>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</si>
  <si>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CURVA 90 GRAUS RANHURADA EM FERRO FUNDIDO, DN 50 MM (2")                                                                                                                                                                                                                                                                                                                                                                                                                                                  </t>
  </si>
  <si>
    <t xml:space="preserve">CURVA 45 GRAUS RANHURADA EM FERRO FUNDIDO, DN 50 MM (2")                                                                                                                                                                                                                                                                                                                                                                                                                                                  </t>
  </si>
  <si>
    <t xml:space="preserve">CURVA 90 GRAUS RANHURADA EM FERRO FUNDIDO, DN 65 MM (2 1/2")                                                                                                                                                                                                                                                                                                                                                                                                                                              </t>
  </si>
  <si>
    <t>27,10</t>
  </si>
  <si>
    <t xml:space="preserve">CURVA 45 GRAUS RANHURADA EM FERRO FUNDIDO, DN 65 MM (2 1/2")                                                                                                                                                                                                                                                                                                                                                                                                                                              </t>
  </si>
  <si>
    <t>24,20</t>
  </si>
  <si>
    <t xml:space="preserve">CURVA 90 GRAUS RANHURADA EM FERRO FUNDIDO, DN 80 MM (3")                                                                                                                                                                                                                                                                                                                                                                                                                                                  </t>
  </si>
  <si>
    <t xml:space="preserve">CURVA 45 GRAUS RANHURADA EM FERRO FUNDIDO, DN 80 MM (3")                                                                                                                                                                                                                                                                                                                                                                                                                                                  </t>
  </si>
  <si>
    <t xml:space="preserve">TE RANHURADO EM FERRO FUNDIDO, DN 50 (2")                                                                                                                                                                                                                                                                                                                                                                                                                                                                 </t>
  </si>
  <si>
    <t>31,15</t>
  </si>
  <si>
    <t xml:space="preserve">TE RANHURADO EM FERRO FUNDIDO, DN 65 (2 1/2")                                                                                                                                                                                                                                                                                                                                                                                                                                                             </t>
  </si>
  <si>
    <t xml:space="preserve">TE RANHURADO EM FERRO FUNDIDO, DN 80 (3")                                                                                                                                                                                                                                                                                                                                                                                                                                                                 </t>
  </si>
  <si>
    <t xml:space="preserve">CURVA 90 GRAUS EM ACO CARBONO, RAIO CURTO, SOLDAVEL, PRESSAO 3.000 LBS, DN 2 1/2"                                                                                                                                                                                                                                                                                                                                                                                                                         </t>
  </si>
  <si>
    <t xml:space="preserve">CURVA 45 GRAUS EM ACO CARBONO, SOLDAVEL, PRESSAO 3.000 LBS, DN 1"                                                                                                                                                                                                                                                                                                                                                                                                                                         </t>
  </si>
  <si>
    <t xml:space="preserve">CHAPA DE ACO CARBONO LAMINADO A QUENTE, QUALIDADE ESTRUTURAL, BITOLA 3/16", E =4,75 MM (37,29 KG/M2)                                                                                                                                                                                                                                                                                                                                                                                                      </t>
  </si>
  <si>
    <t xml:space="preserve">CHAPA DE ACO GROSSA, SAE 1020, BITOLA 1/4", E = 6,35 MM (49,85 KG/M2)                                                                                                                                                                                                                                                                                                                                                                                                                                     </t>
  </si>
  <si>
    <t xml:space="preserve">ESPACADOR/SEPARADOR DE CORDOALHA TIPO DISCO 12 FUROS DE 14 MM, PARA TIRANTES                                                                                                                                                                                                                                                                                                                                                                                                                              </t>
  </si>
  <si>
    <t xml:space="preserve">PERFURATRIZ SOBRE ESTEIRA, TORQUE MAXIMO DE 600 KGF, POTENCIA ENTRE 50 E 60 HP, DIAMETRO MAXIMO DE 10"                                                                                                                                                                                                                                                                                                                                                                                                    </t>
  </si>
  <si>
    <t>820.000,00</t>
  </si>
  <si>
    <t xml:space="preserve">GABIAO TIPO CAIXA, MALHA HEXAGONAL 8 X 10 CM (ZN/AL), FIO DE 2,7 MM, DIMENSOES 5,0 X 1,0 X 1,0 M (C X L X A)                                                                                                                                                                                                                                                                                                                                                                                              </t>
  </si>
  <si>
    <t>332,24</t>
  </si>
  <si>
    <t xml:space="preserve">GABIAO TIPO CAIXA, MALHA HEXAGONAL 8 X 10 CM (ZN/AL), FIO DE 2,7 MM, DIMENSOES 2,0 X 1,0 X 1,0 M (C X L X A)                                                                                                                                                                                                                                                                                                                                                                                              </t>
  </si>
  <si>
    <t>266,45</t>
  </si>
  <si>
    <t xml:space="preserve">GABIAO TIPO CAIXA PARA SOLO REFORCADO, MALHA HEXAGONAL 8 X 10 CM (ZN/AL REVESTIDO COM POLIMERO), FIO 2,7 MM, DIMENSOES 2,0 X 1,0 X 0,5 M, COM CAUDA DE 4,0 M                                                                                                                                                                                                                                                                                                                                              </t>
  </si>
  <si>
    <t>595,89</t>
  </si>
  <si>
    <t xml:space="preserve">GABIAO TIPO CAIXA PARA SOLO REFORCADO, MALHA HEXAGONAL 8 X 10 CM (ZN/AL REVESTIDO COM POLIMERO), FIO 2,7 MM, DIMENSOES 2,0 X 1,0 X 1,0 M, COM CAUDA DE 4,0 M                                                                                                                                                                                                                                                                                                                                              </t>
  </si>
  <si>
    <t>380,44</t>
  </si>
  <si>
    <t xml:space="preserve">GABIAO TIPO CAIXA TRAPEZOIDAL, MALHA HEXAGONAL 10 X 12 CM (ZN/AL REVESTIDO COM POLIMERO) FIO 2,7 MM, FACE COM 65 GRAUS, COM GEOSSINTETICO, DIMENSOES 2,0 X 1,5 X 1,0 M (C X L X A)                                                                                                                                                                                                                                                                                                                        </t>
  </si>
  <si>
    <t>319,82</t>
  </si>
  <si>
    <t xml:space="preserve">GABIAO MANTA (COLCHAO) MALHA HEXAGONAL 6 X 8 CM (ZN/AL REVESTIDO COM POLIMERO), FIO 2,0 MM, DIMENSOES 5,0 X 2,0 X 0,17 M (C X L X A)                                                                                                                                                                                                                                                                                                                                                                      </t>
  </si>
  <si>
    <t>119,70</t>
  </si>
  <si>
    <t xml:space="preserve">GABIAO MANTA (COLCHAO) MALHA HEXAGONAL 6 X 8 CM (ZN/AL REVESTIDO COM POLIMERO), FIO 2,0 MM, DIMENSOES 5,0 X 2,0 X 0,30 M (C X L X A)                                                                                                                                                                                                                                                                                                                                                                      </t>
  </si>
  <si>
    <t>142,06</t>
  </si>
  <si>
    <t xml:space="preserve">GABIAO MANTA (COLCHAO) MALHA HEXAGONAL 6 X 8 CM (ZN/AL REVESTIDO COM POLIMERO), FIO 2,0 MM, DIMENSOES 5,0 X 2,0 X 0,23 M (C X L X A)                                                                                                                                                                                                                                                                                                                                                                      </t>
  </si>
  <si>
    <t>129,51</t>
  </si>
  <si>
    <t xml:space="preserve">BLOQUETE/PISO DE CONCRETO - MODELO PISOGRAMA/CONCREGRAMA/PAVI-GRADE/GRAMEIRO, DIMENSOES APROXIMADAS DE *60 X 45* CM E ESPESSURA DE 8 CM (+/- 1 CM), COR NATURAL                                                                                                                                                                                                                                                                                                                                           </t>
  </si>
  <si>
    <t>124,90</t>
  </si>
  <si>
    <t xml:space="preserve">BLOQUETE/PISO DE CONCRETO - MODELO PISOGRAMA/CONCREGRAMA 2 FUROS, DIMENSOES APROX. DE *35 X 15* CM E ESPESSURA DE 7 CM (+/- 1 CM), COR NATURAL                                                                                                                                                                                                                                                                                                                                                            </t>
  </si>
  <si>
    <t>55,51</t>
  </si>
  <si>
    <t xml:space="preserve">CORTADEIRA HIDRAULICA DE VERGALHAO, PARA ACO DE DIAMETRO ATE 50 MM, MOTOR ELETRICO TRIFASICO, POTENCIA DE 5,5 HP A 7,5 HP                                                                                                                                                                                                                                                                                                                                                                                 </t>
  </si>
  <si>
    <t>90.209,45</t>
  </si>
  <si>
    <t xml:space="preserve">DOBRADEIRA ELETROMECANICA DE VERGALHAO, PARA ACO DE DIAMETRO ATE 1 1/2", MOTOR ELETRICO TRIFASICO, POTENCIA DE 3 HP ATE 5 HP                                                                                                                                                                                                                                                                                                                                                                              </t>
  </si>
  <si>
    <t>95.607,50</t>
  </si>
  <si>
    <t xml:space="preserve">BLOQUETE/PISO INTERTRAVADO DE CONCRETO - MODELO ONDA/16 FACES/RETANGULAR/TIJOLINHO/PAVER/HOLANDES/PARALELEPIPEDO, *20 X 10* CM, E = 10 CM, RESISTENCIA DE 35 MPA, COR NATURAL                                                                                                                                                                                                                                                                                                                             </t>
  </si>
  <si>
    <t>78,06</t>
  </si>
  <si>
    <t xml:space="preserve">GUINCHO DE ALAVANCA MANUAL, CAPACIDADE DE 1,6 T, COM 20 M DE CABO DE ACO (AQUISICAO)                                                                                                                                                                                                                                                                                                                                                                                                                      </t>
  </si>
  <si>
    <t>1.730,23</t>
  </si>
  <si>
    <t xml:space="preserve">BLOQUETE/PISO INTERTRAVADO DE CONCRETO - MODELO ONDA/16 FACES/RETANGULAR/TIJOLINHO/PAVER/HOLANDES/PARALELEPIPEDO, *20 X 10* CM, E = 10 CM, RESISTENCIA DE 50 MPA, COR NATURAL                                                                                                                                                                                                                                                                                                                             </t>
  </si>
  <si>
    <t xml:space="preserve">PERFIL "U" SIMPLES, EM CHAPA DOBRADA DE ACO LAMINADO, E = 2,65 MM, H = 75 MM, L = 40 MM (3,04 KG/M)                                                                                                                                                                                                                                                                                                                                                                                                       </t>
  </si>
  <si>
    <t xml:space="preserve">PARAFUSO ZINCADO, AUTOBROCANTE, FLANGEADO, 4,2 MM X 19 MM                                                                                                                                                                                                                                                                                                                                                                                                                                                 </t>
  </si>
  <si>
    <t xml:space="preserve">PARAFUSO, COMUM, ASTM A307, SEXTAVADO, DIAMETRO 1/2" (12,7 MM), COMPRIMENTO 1" (25,4 MM)                                                                                                                                                                                                                                                                                                                                                                                                                  </t>
  </si>
  <si>
    <t xml:space="preserve">PARAFUSO, AUTOATARRAXANTE, CABECA CHATA, FENDA SIMPLES, EM ACO ZINCADO, 1/4" (6,35 MM) X 25 MM                                                                                                                                                                                                                                                                                                                                                                                                            </t>
  </si>
  <si>
    <t xml:space="preserve">AGREGADO RECICLADO, TIPO RACHAO RECICLADO CINZA, CLASSE A                                                                                                                                                                                                                                                                                                                                                                                                                                                 </t>
  </si>
  <si>
    <t>54,00</t>
  </si>
  <si>
    <t xml:space="preserve">PREGO DE ACO POLIDO COM CABECA 22 X 48 (4 1/4 X 5)                                                                                                                                                                                                                                                                                                                                                                                                                                                        </t>
  </si>
  <si>
    <t xml:space="preserve">PERFIL "U" SIMPLES, EM CHAPA DOBRADA DE ACO LAMINADO, E = 3 MM, H = 125 MM, L = 50 MM (5,07 KG/M)                                                                                                                                                                                                                                                                                                                                                                                                         </t>
  </si>
  <si>
    <t xml:space="preserve">CANOPLA ACABAMENTO CROMADO PARA INSTALACAO DE SPRINKLER, SOB FORRO, 15 MM                                                                                                                                                                                                                                                                                                                                                                                                                                 </t>
  </si>
  <si>
    <t xml:space="preserve">CHAPA PARA EMENDA DE VIGA, EM ACO GROSSO, QUALIDADE ESTRUTURAL, BITOLA 3/16 ", E= 4,75 MM, 4 FUROS, LARGURA 45 MM, COMPRIMENTO 500 MM                                                                                                                                                                                                                                                                                                                                                                     </t>
  </si>
  <si>
    <t>95,76</t>
  </si>
  <si>
    <t xml:space="preserve">TUBO ACO CARBONO SEM COSTURA 1 1/2", E= *3,68 MM, SCHEDULE 40, 4,05 KG/M                                                                                                                                                                                                                                                                                                                                                                                                                                  </t>
  </si>
  <si>
    <t xml:space="preserve">TUBO ACO GALVANIZADO COM COSTURA, CLASSE MEDIA, DN 1", E = 3,38 MM, PESO 2,50 KG/M (NBR 5580)                                                                                                                                                                                                                                                                                                                                                                                                             </t>
  </si>
  <si>
    <t xml:space="preserve">ESCAVADEIRA HIDRAULICA SOBRE ESTEIRA, COM GARRA GIRATORIA DE MANDIBULAS, PESO OPERACIONAL ENTRE 22,00 E 25,50 TON, POTENCIA LIQUIDA ENTRE 150 E 160 HP                                                                                                                                                                                                                                                                                                                                                    </t>
  </si>
  <si>
    <t>938.024,00</t>
  </si>
  <si>
    <t xml:space="preserve">ESCAVADEIRA HIDRAULICA SOBRE ESTEIRAS, CAPACIDADE DA CACAMBA ENTRE 1,20 E 1,50 M3, PESO OPERACIONAL ENTRE 20,00 E 22,00 TON, POTENCIA LIQUIDA ENTRE 150 E 155 HP, EQUIPADA COM CLAMSHELL                                                                                                                                                                                                                                                                                                                  </t>
  </si>
  <si>
    <t>903.024,00</t>
  </si>
  <si>
    <t xml:space="preserve">MAQUINA DEMARCADORA DE FAIXA DE TRAFEGO A FRIO, AUTOPROPELIDA, MOTOR DIESEL 38 HP                                                                                                                                                                                                                                                                                                                                                                                                                         </t>
  </si>
  <si>
    <t xml:space="preserve">PISO INDUSTRIAL EM CONCRETO ARMADO DE ACABAMENTO POLIDO, ESPESSURA 12 CM (CIMENTO QUEIMADO) (INCLUSO EXECUCAO)                                                                                                                                                                                                                                                                                                                                                                                            </t>
  </si>
  <si>
    <t>141,12</t>
  </si>
  <si>
    <t xml:space="preserve">PISO EPOXI AUTONIVELANTE, ESPESSURA *4* MM (INCLUSO EXECUCAO)                                                                                                                                                                                                                                                                                                                                                                                                                                             </t>
  </si>
  <si>
    <t>172,80</t>
  </si>
  <si>
    <t xml:space="preserve">PISO EPOXI MULTILAYER, ESPESSURA *2* MM (INCLUSO EXECUCAO)                                                                                                                                                                                                                                                                                                                                                                                                                                                </t>
  </si>
  <si>
    <t>100,65</t>
  </si>
  <si>
    <t xml:space="preserve">PISO FULGET (GRANITO LAVADO) EM PLACAS DE *40 X 40* CM, E = 2,0 CM (SEM COLOCACAO)                                                                                                                                                                                                                                                                                                                                                                                                                        </t>
  </si>
  <si>
    <t>129,60</t>
  </si>
  <si>
    <t xml:space="preserve">PISO FULGET (GRANITO LAVADO) EM PLACAS DE *75 X 75* CM, E = 2,0 CM (SEM COLOCACAO)                                                                                                                                                                                                                                                                                                                                                                                                                        </t>
  </si>
  <si>
    <t>239,04</t>
  </si>
  <si>
    <t xml:space="preserve">PISO FULGET (GRANITO LAVADO) MOLDADO IN LOCO (INCLUSO EXECUCAO)                                                                                                                                                                                                                                                                                                                                                                                                                                           </t>
  </si>
  <si>
    <t>128,16</t>
  </si>
  <si>
    <t xml:space="preserve">PISO KORODUR (INCLUSO EXECUCAO)                                                                                                                                                                                                                                                                                                                                                                                                                                                                           </t>
  </si>
  <si>
    <t xml:space="preserve">PISO URETANO, VERSAO REVESTIMENTO AUTONIVELANTE, ESPESSURA VARIAVEL DE 3 A 4 MM (INCLUSO EXECUCAO)                                                                                                                                                                                                                                                                                                                                                                                                        </t>
  </si>
  <si>
    <t>167,76</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</si>
  <si>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</si>
  <si>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</si>
  <si>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</si>
  <si>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BASCULANTE EM MADEIRA PINUS/ EUCALIPTO/ TAUARI/ VIROLA OU EQUIVALENTE DA REGIAO, *60 X 60*, CAIXA DO BATENTE/ MARCO E = *10* CM, 2 BASCULAS PARA VIDRO, COM FERRAGENS (SEM VIDRO, SEM GUARNICAO/ALIZAR E SEM ACABAMENTO)                                                                                                                                                                                                                                                                           </t>
  </si>
  <si>
    <t xml:space="preserve">PERFIL CARTOLA DE ACO GALVANIZADO, *20 X 30 X 10* MM, E = 0,8 MM                                                                                                                                                                                                                                                                                                                                                                                                                                          </t>
  </si>
  <si>
    <t xml:space="preserve">PLACA/PISO DE CONCRETO POROSO/ PAVIMENTO PERMEAVEL/BLOCO DRENANTE DE CONCRETO, *40 X 40* CM, E = 6 CM, COR NATURAL                                                                                                                                                                                                                                                                                                                                                                                        </t>
  </si>
  <si>
    <t>91,07</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</si>
  <si>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</si>
  <si>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</si>
  <si>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</si>
  <si>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MARTELO DEMOLIDOR ELETRICO, COM POTENCIA DE 2.000 W, FREQUENCIA DE 1.000 IMPACTOS POR MINUTO, FORCA DE IMPACTO ENTRE 60 E 65 J, PESO DE 30 KG                                                                                                                                                                                                                                                                                                                                                             </t>
  </si>
  <si>
    <t>10.750,00</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</si>
  <si>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</si>
  <si>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118,15</t>
  </si>
  <si>
    <t xml:space="preserve">TELHA DE CONCRETO TIPO CLASSICA, COR CINZA, COMPRIMENTO DE *42* CM, RENDIMENTO DE *10* TELHAS/M2                                                                                                                                                                                                                                                                                                                                                                                                          </t>
  </si>
  <si>
    <t xml:space="preserve">CUMEEIRA PARA TELHA DE CONCRETO, PARA 2 AGUAS DE TELHADO, COR CINZA, RENDIMENTO DE *3* TELHAS/M                                                                                                                                                                                                                                                                                                                                                                                                           </t>
  </si>
  <si>
    <t xml:space="preserve">CALHA QUADRADA DE CHAPA DE ACO GALVANIZADA NUM 24, CORTE 33 CM                                                                                                                                                                                                                                                                                                                                                                                                                                            </t>
  </si>
  <si>
    <t>34,04</t>
  </si>
  <si>
    <t xml:space="preserve">CALHA QUADRADA DE CHAPA DE ACO GALVANIZADA NUM 24, CORTE 50 CM                                                                                                                                                                                                                                                                                                                                                                                                                                            </t>
  </si>
  <si>
    <t>44,34</t>
  </si>
  <si>
    <t xml:space="preserve">CALHA QUADRADA DE CHAPA DE ACO GALVANIZADA NUM 24, CORTE 100 CM                                                                                                                                                                                                                                                                                                                                                                                                                                           </t>
  </si>
  <si>
    <t>86,74</t>
  </si>
  <si>
    <t xml:space="preserve">PERFURATRIZ MANUAL, TORQUE MAXIMO 83 N.M, POTENCIA 5 CV, COM DIAMETRO MAXIMO 4" (NAO INCLUI SUPORTE / CHASSI)                                                                                                                                                                                                                                                                                                                                                                                             </t>
  </si>
  <si>
    <t>10.432,57</t>
  </si>
  <si>
    <t xml:space="preserve">PERFURATRIZ MANUAL, TORQUE MAXIMO 83 N.M, POTENCIA 5 CV, COM DIAMETRO MAXIMO 4", PARA SOLO GRAMPEADO (INCLUI SUPORTE OU CHASSI TIPO MESA)                                                                                                                                                                                                                                                                                                                                                                 </t>
  </si>
  <si>
    <t>32.658,50</t>
  </si>
  <si>
    <t xml:space="preserve">DESENHISTA PROJETISTA (MENSALISTA)                                                                                                                                                                                                                                                                                                                                                                                                                                                                        </t>
  </si>
  <si>
    <t xml:space="preserve">ALMOXARIFE (MENSALISTA)                                                                                                                                                                                                                                                                                                                                                                                                                                                                                   </t>
  </si>
  <si>
    <t xml:space="preserve">APONTADOR OU APROPRIADOR DE MAO DE OBRA (MENSALISTA)                                                                                                                                                                                                                                                                                                                                                                                                                                                      </t>
  </si>
  <si>
    <t xml:space="preserve">ENGENHEIRO CIVIL DE OBRA JUNIOR (MENSALISTA)                                                                                                                                                                                                                                                                                                                                                                                                                                                              </t>
  </si>
  <si>
    <t xml:space="preserve">AUXILIAR DE ESCRITORIO (MENSALISTA)                                                                                                                                                                                                                                                                                                                                                                                                                                                                       </t>
  </si>
  <si>
    <t xml:space="preserve">ENGENHEIRO CIVIL DE OBRA PLENO (MENSALISTA)                                                                                                                                                                                                                                                                                                                                                                                                                                                               </t>
  </si>
  <si>
    <t xml:space="preserve">ENGENHEIRO CIVIL DE OBRA SENIOR (MENSALISTA)                                                                                                                                                                                                                                                                                                                                                                                                                                                              </t>
  </si>
  <si>
    <t xml:space="preserve">ARQUITETO JUNIOR (MENSALISTA)                                                                                                                                                                                                                                                                                                                                                                                                                                                                             </t>
  </si>
  <si>
    <t xml:space="preserve">ARQUITETO PLENO (MENSALISTA)                                                                                                                                                                                                                                                                                                                                                                                                                                                                              </t>
  </si>
  <si>
    <t xml:space="preserve">ARQUITETO SENIOR (MENSALISTA)                                                                                                                                                                                                                                                                                                                                                                                                                                                                             </t>
  </si>
  <si>
    <t xml:space="preserve">ENCARREGADO GERAL DE OBRAS (MENSALISTA)                                                                                                                                                                                                                                                                                                                                                                                                                                                                   </t>
  </si>
  <si>
    <t xml:space="preserve">MESTRE DE OBRAS (MENSALISTA)                                                                                                                                                                                                                                                                                                                                                                                                                                                                              </t>
  </si>
  <si>
    <t xml:space="preserve">TOPOGRAFO (MENSALISTA)                                                                                                                                                                                                                                                                                                                                                                                                                                                                                    </t>
  </si>
  <si>
    <t xml:space="preserve">PARAFUSO, ASTM A307 - GRAU A, SEXTAVADO, ZINCADO, DIAMETRO 3/8" (9,52 MM), COMPRIMENTO 1" (25,4 MM)                                                                                                                                                                                                                                                                                                                                                                                                       </t>
  </si>
  <si>
    <t xml:space="preserve">TRANSPORTE - MENSALISTA (COLETADO CAIXA - ENCARGOS COMPLEMENTARES)                                                                                                                                                                                                                                                                                                                                                                                                                                        </t>
  </si>
  <si>
    <t xml:space="preserve">ALIMENTACAO - MENSALISTA (COLETADO CAIXA - ENCARGOS COMPLEMENTARES)                                                                                                                                                                                                                                                                                                                                                                                                                                       </t>
  </si>
  <si>
    <t>355,72</t>
  </si>
  <si>
    <t xml:space="preserve">EXAMES - MENSALISTA (COLETADO CAIXA - ENCARGOS COMPLEMENTARES)                                                                                                                                                                                                                                                                                                                                                                                                                                            </t>
  </si>
  <si>
    <t>252,08</t>
  </si>
  <si>
    <t xml:space="preserve">SEGURO - MENSALISTA (COLETADO CAIXA - ENCARGOS COMPLEMENTARES)                                                                                                                                                                                                                                                                                                                                                                                                                                            </t>
  </si>
  <si>
    <t>7,31</t>
  </si>
  <si>
    <t xml:space="preserve">RUFO INTERNO/EXTERNO DE CHAPA DE ACO GALVANIZADA NUM 24, CORTE 25 CM                                                                                                                                                                                                                                                                                                                                                                                                                                      </t>
  </si>
  <si>
    <t xml:space="preserve">AJUDANTE DE SERRALHEIRO (MENSALISTA)                                                                                                                                                                                                                                                                                                                                                                                                                                                                      </t>
  </si>
  <si>
    <t xml:space="preserve">SERRALHEIRO (MENSALISTA)                                                                                                                                                                                                                                                                                                                                                                                                                                                                                  </t>
  </si>
  <si>
    <t xml:space="preserve">ARMADOR (MENSALISTA)                                                                                                                                                                                                                                                                                                                                                                                                                                                                                      </t>
  </si>
  <si>
    <t xml:space="preserve">AJUDANTE DE ARMADOR (MENSALISTA)                                                                                                                                                                                                                                                                                                                                                                                                                                                                          </t>
  </si>
  <si>
    <t xml:space="preserve">CARPINTEIRO AUXILIAR (MENSALISTA)                                                                                                                                                                                                                                                                                                                                                                                                                                                                         </t>
  </si>
  <si>
    <t xml:space="preserve">CARPINTEIRO DE FORMAS OU OFICIAL (MENSALISTA)                                                                                                                                                                                                                                                                                                                                                                                                                                                             </t>
  </si>
  <si>
    <t xml:space="preserve">CARPINTEIRO DE ESQUADRIAS (MENSALISTA)                                                                                                                                                                                                                                                                                                                                                                                                                                                                    </t>
  </si>
  <si>
    <t xml:space="preserve">MARCENEIRO (MENSALISTA)                                                                                                                                                                                                                                                                                                                                                                                                                                                                                   </t>
  </si>
  <si>
    <t xml:space="preserve">ELETRICISTA (MENSALISTA)                                                                                                                                                                                                                                                                                                                                                                                                                                                                                  </t>
  </si>
  <si>
    <t xml:space="preserve">AJUDANTE DE ELETRICISTA (MENSALISTA)                                                                                                                                                                                                                                                                                                                                                                                                                                                                      </t>
  </si>
  <si>
    <t xml:space="preserve">BLASTER, DINAMITADOR OU CABO DE FOGO (MENSALISTA)                                                                                                                                                                                                                                                                                                                                                                                                                                                         </t>
  </si>
  <si>
    <t xml:space="preserve">MONTADOR DE MAQUINAS (MENSALISTA)                                                                                                                                                                                                                                                                                                                                                                                                                                                                         </t>
  </si>
  <si>
    <t xml:space="preserve">ELETROTECNICO (MENSALISTA)                                                                                                                                                                                                                                                                                                                                                                                                                                                                                </t>
  </si>
  <si>
    <t xml:space="preserve">MONTADOR DE ELETROELETRONICOS (MENSALISTA)                                                                                                                                                                                                                                                                                                                                                                                                                                                                </t>
  </si>
  <si>
    <t xml:space="preserve">MECANICO DE REFRIGERACAO (MENSALISTA)                                                                                                                                                                                                                                                                                                                                                                                                                                                                     </t>
  </si>
  <si>
    <t xml:space="preserve">AUXILIAR DE ENCANADOR OU BOMBEIRO HIDRAULICO (MENSALISTA)                                                                                                                                                                                                                                                                                                                                                                                                                                                 </t>
  </si>
  <si>
    <t xml:space="preserve">ENCANADOR OU BOMBEIRO HIDRAULICO (MENSALISTA)                                                                                                                                                                                                                                                                                                                                                                                                                                                             </t>
  </si>
  <si>
    <t xml:space="preserve">INSTALADOR DE TUBULACOES (TUBOS/EQUIPAMENTOS) (MENSALISTA)                                                                                                                                                                                                                                                                                                                                                                                                                                                </t>
  </si>
  <si>
    <t xml:space="preserve">ASSENTADOR DE MANILHAS (MENSALISTA)                                                                                                                                                                                                                                                                                                                                                                                                                                                                       </t>
  </si>
  <si>
    <t xml:space="preserve">AUXILIAR TECNICO / ASSISTENTE DE ENGENHARIA (MENSALISTA)                                                                                                                                                                                                                                                                                                                                                                                                                                                  </t>
  </si>
  <si>
    <t xml:space="preserve">TECNICO EM SEGURANCA DO TRABALHO (HORISTA)                                                                                                                                                                                                                                                                                                                                                                                                                                                                </t>
  </si>
  <si>
    <t xml:space="preserve">TECNICO EM SEGURANCA DO TRABALHO (MENSALISTA)                                                                                                                                                                                                                                                                                                                                                                                                                                                             </t>
  </si>
  <si>
    <t xml:space="preserve">TECNICO DE EDIFICACOES (HORISTA)                                                                                                                                                                                                                                                                                                                                                                                                                                                                          </t>
  </si>
  <si>
    <t xml:space="preserve">TECNICO DE EDIFICACOES (MENSALISTA)                                                                                                                                                                                                                                                                                                                                                                                                                                                                       </t>
  </si>
  <si>
    <t xml:space="preserve">MECANICO DE EQUIPAMENTOS PESADOS (MENSALISTA)                                                                                                                                                                                                                                                                                                                                                                                                                                                             </t>
  </si>
  <si>
    <t xml:space="preserve">AUXILIAR DE MECANICO (MENSALISTA)                                                                                                                                                                                                                                                                                                                                                                                                                                                                         </t>
  </si>
  <si>
    <t xml:space="preserve">CAVOUQUEIRO OU OPERADOR DE PERFURATRIZ / ROMPEDOR (MENSALISTA)                                                                                                                                                                                                                                                                                                                                                                                                                                            </t>
  </si>
  <si>
    <t xml:space="preserve">MACARIQUEIRO (MENSALISTA)                                                                                                                                                                                                                                                                                                                                                                                                                                                                                 </t>
  </si>
  <si>
    <t xml:space="preserve">OPERADOR DE COMPRESSOR DE AR OU COMPRESSORISTA (MENSALISTA)                                                                                                                                                                                                                                                                                                                                                                                                                                               </t>
  </si>
  <si>
    <t xml:space="preserve">OPERADOR DE JATO ABRASIVO OU JATISTA (MENSALISTA)                                                                                                                                                                                                                                                                                                                                                                                                                                                         </t>
  </si>
  <si>
    <t xml:space="preserve">OPERADOR DE BATE-ESTACAS (MENSALISTA)                                                                                                                                                                                                                                                                                                                                                                                                                                                                     </t>
  </si>
  <si>
    <t xml:space="preserve">OPERADOR DE GUINCHO OU GUINCHEIRO (MENSALISTA)                                                                                                                                                                                                                                                                                                                                                                                                                                                            </t>
  </si>
  <si>
    <t xml:space="preserve">OPERADOR DE MARTELETE OU MARTELETEIRO (MENSALISTA)                                                                                                                                                                                                                                                                                                                                                                                                                                                        </t>
  </si>
  <si>
    <t xml:space="preserve">MONTADOR DE ESTRUTURAS METALICAS (MENSALISTA)                                                                                                                                                                                                                                                                                                                                                                                                                                                             </t>
  </si>
  <si>
    <t xml:space="preserve">AJUDANTE DE ESTRUTURAS METALICAS (MENSALISTA)                                                                                                                                                                                                                                                                                                                                                                                                                                                             </t>
  </si>
  <si>
    <t xml:space="preserve">OPERADOR DE BETONEIRA ESTACIONARIA / MISTURADOR (MENSALISTA)                                                                                                                                                                                                                                                                                                                                                                                                                                              </t>
  </si>
  <si>
    <t xml:space="preserve">OPERADOR DE ESCAVADEIRA (MENSALISTA)                                                                                                                                                                                                                                                                                                                                                                                                                                                                      </t>
  </si>
  <si>
    <t xml:space="preserve">MOTORISTA DE CAMINHAO-CARRETA (MENSALISTA)                                                                                                                                                                                                                                                                                                                                                                                                                                                                </t>
  </si>
  <si>
    <t xml:space="preserve">MOTORISTA DE CARRO DE PASSEIO (MENSALISTA)                                                                                                                                                                                                                                                                                                                                                                                                                                                                </t>
  </si>
  <si>
    <t xml:space="preserve">MOTORISTA OPERADOR DE CAMINHAO COM MUNCK (MENSALISTA)                                                                                                                                                                                                                                                                                                                                                                                                                                                     </t>
  </si>
  <si>
    <t xml:space="preserve">OPERADOR DE MAQUINAS E TRATORES DIVERSOS - TERRAPLANAGEM (MENSALISTA)                                                                                                                                                                                                                                                                                                                                                                                                                                     </t>
  </si>
  <si>
    <t xml:space="preserve">OPERADOR DE USINA DE ASFALTO, DE SOLOS OU DE CONCRETO (MENSALISTA)                                                                                                                                                                                                                                                                                                                                                                                                                                        </t>
  </si>
  <si>
    <t xml:space="preserve">OPERADOR DE ROLO COMPACTADOR (MENSALISTA)                                                                                                                                                                                                                                                                                                                                                                                                                                                                 </t>
  </si>
  <si>
    <t xml:space="preserve">OPERADOR DE MOTONIVELADORA (MENSALISTA)                                                                                                                                                                                                                                                                                                                                                                                                                                                                   </t>
  </si>
  <si>
    <t xml:space="preserve">OPERADOR DE MOTO SCRAPER (MENSALISTA)                                                                                                                                                                                                                                                                                                                                                                                                                                                                     </t>
  </si>
  <si>
    <t xml:space="preserve">OPERADOR DE BETONEIRA (CAMINHAO) (MENSALISTA)                                                                                                                                                                                                                                                                                                                                                                                                                                                             </t>
  </si>
  <si>
    <t xml:space="preserve">OPERADOR DE PA CARREGADEIRA (MENSALISTA)                                                                                                                                                                                                                                                                                                                                                                                                                                                                  </t>
  </si>
  <si>
    <t xml:space="preserve">OPERADOR DE GUINDASTE (MENSALISTA)                                                                                                                                                                                                                                                                                                                                                                                                                                                                        </t>
  </si>
  <si>
    <t xml:space="preserve">MOTORISTA DE CAMINHAO-BASCULANTE (MENSALISTA)                                                                                                                                                                                                                                                                                                                                                                                                                                                             </t>
  </si>
  <si>
    <t xml:space="preserve">OPERADOR DE PAVIMENTADORA / MESA VIBROACABADORA (MENSALISTA)                                                                                                                                                                                                                                                                                                                                                                                                                                              </t>
  </si>
  <si>
    <t xml:space="preserve">OPERADOR DE DEMARCADORA DE FAIXAS DE TRAFEGO (MENSALISTA)                                                                                                                                                                                                                                                                                                                                                                                                                                                 </t>
  </si>
  <si>
    <t xml:space="preserve">PEDREIRO (MENSALISTA)                                                                                                                                                                                                                                                                                                                                                                                                                                                                                     </t>
  </si>
  <si>
    <t xml:space="preserve">PASTILHEIRO (MENSALISTA)                                                                                                                                                                                                                                                                                                                                                                                                                                                                                  </t>
  </si>
  <si>
    <t xml:space="preserve">MARMORISTA / GRANITEIRO (MENSALISTA)                                                                                                                                                                                                                                                                                                                                                                                                                                                                      </t>
  </si>
  <si>
    <t xml:space="preserve">CALCETEIRO / RASTELEIRO (MENSALISTA)                                                                                                                                                                                                                                                                                                                                                                                                                                                                      </t>
  </si>
  <si>
    <t xml:space="preserve">AZULEJISTA OU LADRILHEIRO (MENSALISTA)                                                                                                                                                                                                                                                                                                                                                                                                                                                                    </t>
  </si>
  <si>
    <t xml:space="preserve">AUXILIAR DE SERVICOS GERAIS (MENSALISTA)                                                                                                                                                                                                                                                                                                                                                                                                                                                                  </t>
  </si>
  <si>
    <t xml:space="preserve">AUXILIAR DE PEDREIRO (MENSALISTA)                                                                                                                                                                                                                                                                                                                                                                                                                                                                         </t>
  </si>
  <si>
    <t xml:space="preserve">VIDRACEIRO (MENSALISTA)                                                                                                                                                                                                                                                                                                                                                                                                                                                                                   </t>
  </si>
  <si>
    <t xml:space="preserve">GESSEIRO (MENSALISTA)                                                                                                                                                                                                                                                                                                                                                                                                                                                                                     </t>
  </si>
  <si>
    <t xml:space="preserve">IMPERMEABILIZADOR (MENSALISTA)                                                                                                                                                                                                                                                                                                                                                                                                                                                                            </t>
  </si>
  <si>
    <t xml:space="preserve">JARDINEIRO (MENSALISTA)                                                                                                                                                                                                                                                                                                                                                                                                                                                                                   </t>
  </si>
  <si>
    <t xml:space="preserve">AUXILIAR DE AZULEJISTA (MENSALISTA)                                                                                                                                                                                                                                                                                                                                                                                                                                                                       </t>
  </si>
  <si>
    <t xml:space="preserve">PINTOR (MENSALISTA)                                                                                                                                                                                                                                                                                                                                                                                                                                                                                       </t>
  </si>
  <si>
    <t xml:space="preserve">PINTOR PARA TINTA EPOXI (MENSALISTA)                                                                                                                                                                                                                                                                                                                                                                                                                                                                      </t>
  </si>
  <si>
    <t xml:space="preserve">PINTOR DE LETREIROS (MENSALISTA)                                                                                                                                                                                                                                                                                                                                                                                                                                                                          </t>
  </si>
  <si>
    <t xml:space="preserve">AJUDANTE DE PINTOR (MENSALISTA)                                                                                                                                                                                                                                                                                                                                                                                                                                                                           </t>
  </si>
  <si>
    <t xml:space="preserve">SERVENTE DE OBRAS (MENSALISTA)                                                                                                                                                                                                                                                                                                                                                                                                                                                                            </t>
  </si>
  <si>
    <t xml:space="preserve">AJUDANTE ESPECIALIZADO (MENSALISTA)                                                                                                                                                                                                                                                                                                                                                                                                                                                                       </t>
  </si>
  <si>
    <t xml:space="preserve">AJUDANTE DE OPERACAO EM GERAL (MENSALISTA)                                                                                                                                                                                                                                                                                                                                                                                                                                                                </t>
  </si>
  <si>
    <t xml:space="preserve">SOLDADOR (MENSALISTA)                                                                                                                                                                                                                                                                                                                                                                                                                                                                                     </t>
  </si>
  <si>
    <t xml:space="preserve">SOLDADOR ELETRICO (PARA SOLDA A SER TESTADA COM RAIOS "X") (MENSALISTA)                                                                                                                                                                                                                                                                                                                                                                                                                                   </t>
  </si>
  <si>
    <t xml:space="preserve">TECNICO EM LABORATORIO E CAMPO DE CONSTRUCAO CIVIL (MENSALISTA)                                                                                                                                                                                                                                                                                                                                                                                                                                           </t>
  </si>
  <si>
    <t xml:space="preserve">AUXILIAR DE LABORATORISTA DE SOLOS E DE CONCRETO (MENSALISTA)                                                                                                                                                                                                                                                                                                                                                                                                                                             </t>
  </si>
  <si>
    <t xml:space="preserve">POCEIRO / ESCAVADOR DE VALAS E TUBULOES (MENSALISTA)                                                                                                                                                                                                                                                                                                                                                                                                                                                      </t>
  </si>
  <si>
    <t xml:space="preserve">TECNICO EM SONDAGEM (MENSALISTA)                                                                                                                                                                                                                                                                                                                                                                                                                                                                          </t>
  </si>
  <si>
    <t xml:space="preserve">AUXILIAR DE TOPOGRAFO (MENSALISTA)                                                                                                                                                                                                                                                                                                                                                                                                                                                                        </t>
  </si>
  <si>
    <t xml:space="preserve">NIVELADOR (MENSALISTA)                                                                                                                                                                                                                                                                                                                                                                                                                                                                                    </t>
  </si>
  <si>
    <t xml:space="preserve">VIGIA DIURNO (MENSALISTA)                                                                                                                                                                                                                                                                                                                                                                                                                                                                                 </t>
  </si>
  <si>
    <t xml:space="preserve">TELHADOR / TELHADISTA (MENSALISTA)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</si>
  <si>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</si>
  <si>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</si>
  <si>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</si>
  <si>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</si>
  <si>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</si>
  <si>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</si>
  <si>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</si>
  <si>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</si>
  <si>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</si>
  <si>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</si>
  <si>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</si>
  <si>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</si>
  <si>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</si>
  <si>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</si>
  <si>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</si>
  <si>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DUPLO T, EXTENSAO DE 8,00 M, RESISTENCIA DE 150 DAN, TIPO D                                                                                                                                                                                                                                                                                                                                                                                                             </t>
  </si>
  <si>
    <t xml:space="preserve">POSTE DE CONCRETO ARMADO DE SECAO DUPLO T, EXTENSAO DE 9,00 M, RESISTENCIA DE 150 DAN, TIPO D                                                                                                                                                                                                                                                                                                                                                                                                             </t>
  </si>
  <si>
    <t xml:space="preserve">POSTE DE CONCRETO ARMADO DE SECAO DUPLO T, EXTENSAO DE 9,00 M, RESISTENCIA DE 600 DAN, TIPO B                                                                                                                                                                                                                                                                                                                                                                                                             </t>
  </si>
  <si>
    <t xml:space="preserve">POSTE DE CONCRETO ARMADO DE SECAO DUPLO T, EXTENSAO DE 9,00 M, RESISTENCIA DE 1000 DAN, TIPO B-1,5                                                                                                                                                                                                                                                                                                                                                                                                        </t>
  </si>
  <si>
    <t xml:space="preserve">POSTE DE CONCRETO ARMADO DE SECAO DUPLO T, EXTENSAO DE 10,00 M, RESISTENCIA DE 150 DAN, TIPO D                                                                                                                                                                                                                                                                                                                                                                                                            </t>
  </si>
  <si>
    <t xml:space="preserve">POSTE DE CONCRETO ARMADO DE SECAO DUPLO T, EXTENSAO DE 10,00 M, RESISTENCIA DE 600 DAN, TIPO B                                                                                                                                                                                                                                                                                                                                                                                                            </t>
  </si>
  <si>
    <t xml:space="preserve">POSTE DE CONCRETO ARMADO DE SECAO DUPLO T, EXTENSAO DE 10,00 M, RESISTENCIA DE 1000 DAN, TIPO B-1,5                                                                                                                                                                                                                                                                                                                                                                                                       </t>
  </si>
  <si>
    <t xml:space="preserve">POSTE DE CONCRETO ARMADO DE SECAO DUPLO T, EXTENSAO DE 11,00 M, RESISTENCIA DE 150 DAN, TIPO D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</si>
  <si>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</si>
  <si>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</si>
  <si>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11,00 M, RESISTENCIA DE 1000 DAN, TIPO B-1,5                                                                                                                                                                                                                                                                                                                                                                                                       </t>
  </si>
  <si>
    <t xml:space="preserve">POSTE DE CONCRETO ARMADO DE SECAO DUPLO T, EXTENSAO DE 11,00 M, RESISTENCIA DE 1500 DAN, TIPO B-3,0                                                                                                                                                                                                                                                                                                                                                                                                       </t>
  </si>
  <si>
    <t xml:space="preserve">POSTE DE CONCRETO ARMADO DE SECAO DUPLO T, EXTENSAO DE 11,00 M, RESISTENCIA DE 2000 DAN, TIPO B-4,5                                                                                                                                                                                                                                                                                                                                                                                                       </t>
  </si>
  <si>
    <t xml:space="preserve">POSTE DE CONCRETO ARMADO DE SECAO DUPLO T, EXTENSAO DE 12,00 M, RESISTENCIA DE 150 DAN, TIPO D                                                                                                                                                                                                                                                                                                                                                                                                            </t>
  </si>
  <si>
    <t xml:space="preserve">POSTE DE CONCRETO ARMADO DE SECAO DUPLO T, EXTENSAO DE 12,00 M, RESISTENCIA DE 600 DAN, TIPO B                                                                                                                                                                                                                                                                                                                                                                                                            </t>
  </si>
  <si>
    <t xml:space="preserve">POSTE DE CONCRETO ARMADO DE SECAO DUPLO T, EXTENSAO DE 12,00 M, RESISTENCIA DE 1000 DAN, TIPO B-1,5                                                                                                                                                                                                                                                                                                                                                                                                       </t>
  </si>
  <si>
    <t xml:space="preserve">POSTE DE CONCRETO ARMADO DE SECAO DUPLO T, EXTENSAO DE 12,00 M, RESISTENCIA DE 1500 DAN, TIPO B-3,0                                                                                                                                                                                                                                                                                                                                                                                                       </t>
  </si>
  <si>
    <t xml:space="preserve">POSTE DE CONCRETO ARMADO DE SECAO DUPLO T, EXTENSAO DE 12,00 M, RESISTENCIA DE 3000 DAN, TIPO B-6,0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</si>
  <si>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</si>
  <si>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</si>
  <si>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</si>
  <si>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</si>
  <si>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</si>
  <si>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15,00 M, RESISTENCIA DE 1500 DAN, TIPO B-3,0                                                                                                                                                                                                                                                                                                                                                                                                       </t>
  </si>
  <si>
    <t xml:space="preserve">POSTE DE CONCRETO ARMADO DE SECAO DUPLO T, EXTENSAO DE 15,00 M, RESISTENCIA DE 2000 DAN, TIPO B-4,5                                                                                                                                                                                                                                                                                                                                                                                                       </t>
  </si>
  <si>
    <t xml:space="preserve">MEMBRANA IMPERMEABILIZANTE A BASE DE POLIUREIA, BICOMPONENTE, APLICACAO A FRIO                                                                                                                                                                                                                                                                                                                                                                                                                            </t>
  </si>
  <si>
    <t>78,43</t>
  </si>
  <si>
    <t xml:space="preserve">BLOCO CONCRETO CELULAR AUTOCLAVADO 7,5 X 30 X 60 CM (E X A X C)                                                                                                                                                                                                                                                                                                                                                                                                                                           </t>
  </si>
  <si>
    <t>65,09</t>
  </si>
  <si>
    <t xml:space="preserve">BLOCO CONCRETO CELULAR AUTOCLAVADO 12,5 X 30 X 60 CM (E X A X C)                                                                                                                                                                                                                                                                                                                                                                                                                                          </t>
  </si>
  <si>
    <t>110,13</t>
  </si>
  <si>
    <t xml:space="preserve">MASTRO TELESCOPICO DE 4 METROS (3 M X DN= 2" + 1 M X DN= 1 1/2")                                                                                                                                                                                                                                                                                                                                                                                                                                          </t>
  </si>
  <si>
    <t>418,02</t>
  </si>
  <si>
    <t xml:space="preserve">MASTRO TELESCOPICO GALVANIZADO 5 METROS (3 M X DN= 2" + 2 M X DN= 1 1/2")                                                                                                                                                                                                                                                                                                                                                                                                                                 </t>
  </si>
  <si>
    <t>437,93</t>
  </si>
  <si>
    <t xml:space="preserve">MASTRO TELESCOPICO GALVANIZADO 6 METROS (3 M X DN= 2" + 3 M X DN= 1 1/2")                                                                                                                                                                                                                                                                                                                                                                                                                                 </t>
  </si>
  <si>
    <t>423,89</t>
  </si>
  <si>
    <t xml:space="preserve">MASTRO TELESCOPICO GALVANIZADO 7 METROS (6 M X DN= 2" + 1 M X DN= 1 1/2")                                                                                                                                                                                                                                                                                                                                                                                                                                 </t>
  </si>
  <si>
    <t>575,34</t>
  </si>
  <si>
    <t xml:space="preserve">MASTRO TELESCOPICO GALVANIZADO 9 METROS (6 M X DN= 2" + 3 M X DN= 1 1/2")                                                                                                                                                                                                                                                                                                                                                                                                                                 </t>
  </si>
  <si>
    <t>715,94</t>
  </si>
  <si>
    <t xml:space="preserve">MASTRO SIMPLES GALVANIZADO DIAMETRO NOMINAL 1 1/2"                                                                                                                                                                                                                                                                                                                                                                                                                                                        </t>
  </si>
  <si>
    <t xml:space="preserve">MASTRO SIMPLES GALVANIZADO DIAMETRO NOMINAL 2"                                                                                                                                                                                                                                                                                                                                                                                                                                                            </t>
  </si>
  <si>
    <t>62,83</t>
  </si>
  <si>
    <t xml:space="preserve">CAPTOR FRANKLIN (4 PONTAS), EM LATAO CROMADO, H = 300 MM, DUAS DESCIDAS                                                                                                                                                                                                                                                                                                                                                                                                                                   </t>
  </si>
  <si>
    <t xml:space="preserve">CAPTOR FRANKLIN (4 PONTAS), EM LATAO CROMADO, H = 300 MM, UMA DESCIDA                                                                                                                                                                                                                                                                                                                                                                                                                                     </t>
  </si>
  <si>
    <t>68,12</t>
  </si>
  <si>
    <t xml:space="preserve">CAPTOR FRANKLIN (4 PONTAS), EM LATAO CROMADO, H = 350 MM, DUAS DESCIDAS                                                                                                                                                                                                                                                                                                                                                                                                                                   </t>
  </si>
  <si>
    <t xml:space="preserve">CAPTOR FRANKLIN (4 PONTAS), EM LATAO CROMADO, H=350 MM, UMA DESCIDA                                                                                                                                                                                                                                                                                                                                                                                                                                       </t>
  </si>
  <si>
    <t>118,56</t>
  </si>
  <si>
    <t xml:space="preserve">MINICAPTORES DE INSERCAO, EM ACO GALVANIZADO A FOGO, H=300 MM X DN=10 MM                                                                                                                                                                                                                                                                                                                                                                                                                                  </t>
  </si>
  <si>
    <t>24,65</t>
  </si>
  <si>
    <t xml:space="preserve">MINICAPTORES DE INSERCAO, EM ACO GALVANIZADO A FOGO, H=600,MM X DN=10,MM                                                                                                                                                                                                                                                                                                                                                                                                                                  </t>
  </si>
  <si>
    <t xml:space="preserve">MINICAPTOR, EM ACO GALVANIZADO A FOGO,AÂ  FIXACAO COM ROSCA SOBERBA OU MECANICA, H=300 MM X DN=10 MM                                                                                                                                                                                                                                                                                                                                                                                                      </t>
  </si>
  <si>
    <t xml:space="preserve">MINICAPTOR, EM ACO GALVANIZADO A FOGO, FIXACAO COM ROSCA SOBERBA OU MECANICA, H=600 MM X DN=10 MM                                                                                                                                                                                                                                                                                                                                                                                                         </t>
  </si>
  <si>
    <t xml:space="preserve">MINICAPTOR, EM ACO GALVANIZADO A FOGO,AÂ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</si>
  <si>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</si>
  <si>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</si>
  <si>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</si>
  <si>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POSTES METALICOS AUTOPORTANTES, CONICO OU TELESCOPICO, PARA SPDA, ALTURA 10 METROS LIVRES                                                                                                                                                                                                                                                                                                                                                                                                                 </t>
  </si>
  <si>
    <t>1.553,60</t>
  </si>
  <si>
    <t xml:space="preserve">POSTES METALICOS AUTOPORTANTES, CONICO OU TELESCOPICO, PARA SPDA, ALTURA 12 METROS LIVRES                                                                                                                                                                                                                                                                                                                                                                                                                 </t>
  </si>
  <si>
    <t>2.168,90</t>
  </si>
  <si>
    <t xml:space="preserve">POSTES METALICOS AUTOPORTANTES, CONICO OU TELESCOPICO, PARA SPDA, ALTURA 15 METROS LIVRES                                                                                                                                                                                                                                                                                                                                                                                                                 </t>
  </si>
  <si>
    <t>3.025,45</t>
  </si>
  <si>
    <t xml:space="preserve">POSTES METALICOS AUTOPORTANTES, CONICO OU TELESCOPICO, PARA SPDA, ALTURA 20 METROS LIVRES                                                                                                                                                                                                                                                                                                                                                                                                                 </t>
  </si>
  <si>
    <t>4.125,04</t>
  </si>
  <si>
    <t xml:space="preserve">CAIXA DE INSPECAO PARA ATERRAMENTO OU OUTRO USO, EM PVC, DN = 300 X *300* MM                                                                                                                                                                                                                                                                                                                                                                                                                              </t>
  </si>
  <si>
    <t>71,31</t>
  </si>
  <si>
    <t xml:space="preserve">CAIXA DE INSPECAO PARA ATERRAMENTO OU OUTRO USO, EM PVC, DN = 300 X 250 MM                                                                                                                                                                                                                                                                                                                                                                                                                                </t>
  </si>
  <si>
    <t>60,84</t>
  </si>
  <si>
    <t xml:space="preserve">CAIXA DE INSPECAO PARA ATERRAMENTO OU OUTRO USO, EM PVC, DN = 300 X 600 MM                                                                                                                                                                                                                                                                                                                                                                                                                                </t>
  </si>
  <si>
    <t>133,23</t>
  </si>
  <si>
    <t xml:space="preserve">CAIXA DE INSPECAO PARA ATERRAMENTO OU OUTRO USO, EM PVC, DN = 250 X 250 MM                                                                                                                                                                                                                                                                                                                                                                                                                                </t>
  </si>
  <si>
    <t>44,64</t>
  </si>
  <si>
    <t xml:space="preserve">ANEL DE CONCRETO ARMADO COM FUNDO, PARA FOSSA E POCO 1,50 X *0,50* M                                                                                                                                                                                                                                                                                                                                                                                                                                      </t>
  </si>
  <si>
    <t>771,72</t>
  </si>
  <si>
    <t xml:space="preserve">ANEL DE CONCRETO ARMADO COM FUNDO, PARA FOSSA E POCO 2,00 X *0,50* M                                                                                                                                                                                                                                                                                                                                                                                                                                      </t>
  </si>
  <si>
    <t>1.216,38</t>
  </si>
  <si>
    <t xml:space="preserve">ANEL DE CONCRETO ARMADO COM FUNDO, PARA FOSSA E POCO 2,50 X *0,50* M                                                                                                                                                                                                                                                                                                                                                                                                                                      </t>
  </si>
  <si>
    <t>1.707,98</t>
  </si>
  <si>
    <t xml:space="preserve">TAMPA DE CONCRETO ARMADO PARA FOSSA, D = *0,90* M, E = 0,05 M                                                                                                                                                                                                                                                                                                                                                                                                                                             </t>
  </si>
  <si>
    <t xml:space="preserve">TAMPA DE CONCRETO ARMADO PARA FOSSA, D = *1,10* M, E = 0,05 M                                                                                                                                                                                                                                                                                                                                                                                                                                             </t>
  </si>
  <si>
    <t xml:space="preserve">TAMPA DE CONCRETO ARMADO PARA FOSSA, D = *1,35* M, E = 0,05 M                                                                                                                                                                                                                                                                                                                                                                                                                                             </t>
  </si>
  <si>
    <t>256,51</t>
  </si>
  <si>
    <t xml:space="preserve">TAMPA DE CONCRETO ARMADO PARA FOSSA, D = 1,50 M, E = 0,05 M                                                                                                                                                                                                                                                                                                                                                                                                                                               </t>
  </si>
  <si>
    <t>383,26</t>
  </si>
  <si>
    <t xml:space="preserve">TAMPA DE CONCRETO ARMADO PARA FOSSA, D = 2,00 M, E = 0,05 M                                                                                                                                                                                                                                                                                                                                                                                                                                               </t>
  </si>
  <si>
    <t>762,07</t>
  </si>
  <si>
    <t xml:space="preserve">TAMPA DE CONCRETO ARMADO PARA FOSSA, D = 2,50 M, E = 0,05 M                                                                                                                                                                                                                                                                                                                                                                                                                                               </t>
  </si>
  <si>
    <t>1.402,94</t>
  </si>
  <si>
    <t xml:space="preserve">TAMPA DE CONCRETO ARMADO PARA POCO, COM FURO E TAMPINHA, D = *0,90* M, E = 0,05 M                                                                                                                                                                                                                                                                                                                                                                                                                         </t>
  </si>
  <si>
    <t>159,66</t>
  </si>
  <si>
    <t xml:space="preserve">TAMPA DE CONCRETO ARMADO PARA POCO, COM FURO E TAMPINHA, D = *1,10* M, E = 0,05 M                                                                                                                                                                                                                                                                                                                                                                                                                         </t>
  </si>
  <si>
    <t>201,68</t>
  </si>
  <si>
    <t xml:space="preserve">TAMPA DE CONCRETO ARMADO PARA POCO, COM FURO E TAMPINHA, D = *1,35* M, E = 0,05 M                                                                                                                                                                                                                                                                                                                                                                                                                         </t>
  </si>
  <si>
    <t>349,78</t>
  </si>
  <si>
    <t xml:space="preserve">TAMPA DE CONCRETO ARMADO PARA POCO, COM FURO E TAMPINHA, D = 1,50 M, E = 0,05 M                                                                                                                                                                                                                                                                                                                                                                                                                           </t>
  </si>
  <si>
    <t>537,81</t>
  </si>
  <si>
    <t xml:space="preserve">TAMPA DE CONCRETO ARMADO PARA POCO, COM FURO E TAMPINHA, D = 2,00 M, E = 0,05 M                                                                                                                                                                                                                                                                                                                                                                                                                           </t>
  </si>
  <si>
    <t>1.008,40</t>
  </si>
  <si>
    <t xml:space="preserve">TAMPA DE CONCRETO ARMADO PARA POCO, COM FURO E TAMPINHA, D = 2,50 M, E = 0,05 M                                                                                                                                                                                                                                                                                                                                                                                                                           </t>
  </si>
  <si>
    <t>1.551,47</t>
  </si>
  <si>
    <t xml:space="preserve">CAIXA DE CONCRETO ARMADO PRE-MOLDADO, COM FUNDO E TAMPA, DIMENSOES DE 0,30 X 0,30 X 0,30 M                                                                                                                                                                                                                                                                                                                                                                                                                </t>
  </si>
  <si>
    <t>194,32</t>
  </si>
  <si>
    <t xml:space="preserve">CAIXA DE CONCRETO ARMADO PRE-MOLDADO, COM FUNDO E TAMPA, DIMENSOES DE 0,40 X 0,40 X 0,40 M                                                                                                                                                                                                                                                                                                                                                                                                                </t>
  </si>
  <si>
    <t>357,14</t>
  </si>
  <si>
    <t xml:space="preserve">CAIXA DE CONCRETO ARMADO PRE-MOLDADO, COM FUNDO E TAMPA, DIMENSOES DE 0,60 X 0,60 X 0,50 M                                                                                                                                                                                                                                                                                                                                                                                                                </t>
  </si>
  <si>
    <t>453,78</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</si>
  <si>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</si>
  <si>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</si>
  <si>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</si>
  <si>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503,15</t>
  </si>
  <si>
    <t xml:space="preserve">MEIO-FIO OU GUIA DE CONCRETO PRE-MOLDADO, COMP 1 M, *20 X 12/15* CM (H X L1/L2)                                                                                                                                                                                                                                                                                                                                                                                                                           </t>
  </si>
  <si>
    <t>44,75</t>
  </si>
  <si>
    <t xml:space="preserve">MEIO-FIO OU GUIA DE CONCRETO PRE-MOLDADO, COMP *39* CM, *19 X 6,5/6,5* CM (H X L1/L2)                                                                                                                                                                                                                                                                                                                                                                                                                     </t>
  </si>
  <si>
    <t>19,58</t>
  </si>
  <si>
    <t xml:space="preserve">MEIO-FIO OU GUIA DE CONCRETO PRE-MOLDADO, COMP 80 CM, *25 X 08/08* CM (H X L1/L2)                                                                                                                                                                                                                                                                                                                                                                                                                         </t>
  </si>
  <si>
    <t>30,63</t>
  </si>
  <si>
    <t xml:space="preserve">MEIO-FIO OU GUIA DE CONCRETO PRE MOLDADO, COMP 1 M, *30 X 10/12* CM (H X L1/L2)                                                                                                                                                                                                                                                                                                                                                                                                                           </t>
  </si>
  <si>
    <t xml:space="preserve">MEIO-FIO OU GUIA DE CONCRETO PRE MOLDADO, COMP 80 CM, *30 X 10/10* (H X L1/L2)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</si>
  <si>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</si>
  <si>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8" (200 MM)                                                                                                                                                                                                                                                                                                                                                                      </t>
  </si>
  <si>
    <t xml:space="preserve">TUBO CORRUGADO PEAD, PAREDE DUPLA, INTERNA LISA, JEI, DN/DI 250 MM, PARA SANEAMENTO (DRENAGEM/ESGOTO)                                                                                                                                                                                                                                                                                                                                                                                                     </t>
  </si>
  <si>
    <t xml:space="preserve">TUBO CORRUGADO PEAD, PAREDE DUPLA, INTERNA LISA, JEI, DN/DI 300 MM, PARA SANEAMENTO (DRENAGEM/ESGOTO)                                                                                                                                                                                                                                                                                                                                                                                                     </t>
  </si>
  <si>
    <t>206,69</t>
  </si>
  <si>
    <t xml:space="preserve">TUBO CORRUGADO PEAD, PAREDE DUPLA, INTERNA LISA, JEI, DN/DI *400* MM, PARA SANEAMENTO (DRENAGEM/ESGOTO)                                                                                                                                                                                                                                                                                                                                                                                                   </t>
  </si>
  <si>
    <t>334,99</t>
  </si>
  <si>
    <t xml:space="preserve">TUBO CORRUGADO PEAD, PAREDE DUPLA, INTERNA LISA, JEI, DN/DI 600 MM, PARA SANEAMENTO (DRENAGEM/ESGOTO)                                                                                                                                                                                                                                                                                                                                                                                                     </t>
  </si>
  <si>
    <t>740,42</t>
  </si>
  <si>
    <t xml:space="preserve">TUBO CORRUGADO PEAD, PAREDE DUPLA, INTERNA LISA, JEI, DN/DI *800* MM, PARA SANEAMENTO (DRENAGEM/ESGOTO)                                                                                                                                                                                                                                                                                                                                                                                                   </t>
  </si>
  <si>
    <t>1.204,32</t>
  </si>
  <si>
    <t xml:space="preserve">TUBO CORRUGADO PEAD, PAREDE DUPLA, INTERNA LISA, JEI, DN/DI *1000* MM, PARA SANEAMENTO (DRENAGEM/ESGOTO)                                                                                                                                                                                                                                                                                                                                                                                                  </t>
  </si>
  <si>
    <t>1.855,23</t>
  </si>
  <si>
    <t xml:space="preserve">TUBO CORRUGADO PEAD, PAREDE DUPLA, INTERNA LISA, JEI, DN/DI 1200 MM, PARA SANEAMENTO (DRENAGEM/ESGOTO)                                                                                                                                                                                                                                                                                                                                                                                                    </t>
  </si>
  <si>
    <t>2.564,04</t>
  </si>
  <si>
    <t xml:space="preserve">LOCACAO DE ANDAIME SUSPENSO OU BALANCIM MANUAL, CAPACIDADE DE CARGA TOTAL DE APROXIMADAMENTE 250 KG/M2, PLATAFORMA DE 1,50 M X 0,80 M (C X L), CABO DE 45 M                                                                                                                                                                                                                                                                                                                                               </t>
  </si>
  <si>
    <t xml:space="preserve">TE, PVC PBA, BBB, 90 GRAUS, DN 100 / DE 110 MM, PARA REDE DE AGUA                                                                                                                                                                                                                                                                                                                                                                                                                                         </t>
  </si>
  <si>
    <t>93,75</t>
  </si>
  <si>
    <t xml:space="preserve">MARTELO DEMOLIDOR PNEUMATICO MANUAL, PESO DE 28 KG, COM SILENCIADOR                                                                                                                                                                                                                                                                                                                                                                                                                                       </t>
  </si>
  <si>
    <t>24.508,75</t>
  </si>
  <si>
    <t xml:space="preserve">TUBO COLETOR DE ESGOTO PVC, JEI, DN 200 MM (NBR 7362)                                                                                                                                                                                                                                                                                                                                                                                                                                                     </t>
  </si>
  <si>
    <t>134,46</t>
  </si>
  <si>
    <t xml:space="preserve">TUBO COLETOR DE ESGOTO PVC, JEI, DN 250 MM (NBR 7362)                                                                                                                                                                                                                                                                                                                                                                                                                                                     </t>
  </si>
  <si>
    <t>210,60</t>
  </si>
  <si>
    <t xml:space="preserve">TUBO COLETOR DE ESGOTO PVC, JEI, DN 300 MM (NBR 7362)                                                                                                                                                                                                                                                                                                                                                                                                                                                     </t>
  </si>
  <si>
    <t>324,15</t>
  </si>
  <si>
    <t xml:space="preserve">TUBO COLETOR DE ESGOTO PVC, JEI, DN 350 MM (NBR 7362)                                                                                                                                                                                                                                                                                                                                                                                                                                                     </t>
  </si>
  <si>
    <t>458,10</t>
  </si>
  <si>
    <t xml:space="preserve">TUBO COLETOR DE ESGOTO PVC, JEI, DN 400 MM (NBR 7362)                                                                                                                                                                                                                                                                                                                                                                                                                                                     </t>
  </si>
  <si>
    <t>533,51</t>
  </si>
  <si>
    <t xml:space="preserve">TUBO COLETOR DE ESGOTO, PVC, JEI, DN 150 MM (NBR 7362)                                                                                                                                                                                                                                                                                                                                                                                                                                                    </t>
  </si>
  <si>
    <t>79,18</t>
  </si>
  <si>
    <t xml:space="preserve">CABO DE ACO GALVANIZADO, DIAMETRO 12,7 MM (1/2"), COM ALMA DE FIBRA 6 X 25 F                                                                                                                                                                                                                                                                                                                                                                                                                              </t>
  </si>
  <si>
    <t>68,35</t>
  </si>
  <si>
    <t xml:space="preserve">CABO DE ACO GALVANIZADO, DIAMETRO 9,53 MM (3/8"), COM ALMA DE FIBRA 6 X 25 F                                                                                                                                                                                                                                                                                                                                                                                                                              </t>
  </si>
  <si>
    <t>67,70</t>
  </si>
  <si>
    <t xml:space="preserve">CABO DE ACO GALVANIZADO, DIAMETRO 12,7 MM (1/2"), COM ALMA DE ACO CABO INDEPENDENTE 6 X 25 F                                                                                                                                                                                                                                                                                                                                                                                                              </t>
  </si>
  <si>
    <t xml:space="preserve">CONCRETO BETUMINOSO USINADO A QUENTE (CBUQ) PARA PAVIMENTACAO ASFALTICA, PADRAO DNIT, PARA BINDER, COM CAP 50/70 - AQUISICAO POSTO USINA                                                                                                                                                                                                                                                                                                                                                                  </t>
  </si>
  <si>
    <t>589,16</t>
  </si>
  <si>
    <t xml:space="preserve">CERA LIQUIDA INCOLOR MULTIPISO                                                                                                                                                                                                                                                                                                                                                                                                                                                                            </t>
  </si>
  <si>
    <t xml:space="preserve">PEITORIL PRE-MOLDADO EM GRANILITE, MARMORITE OU GRANITINA, L = *15* CM                                                                                                                                                                                                                                                                                                                                                                                                                                    </t>
  </si>
  <si>
    <t>78,26</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</si>
  <si>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</si>
  <si>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</si>
  <si>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</si>
  <si>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</si>
  <si>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CAVALO MECANICO TRACAO 4X2, PESO BRUTO TOTAL 16000 KG, CAPACIDADE MAXIMA DE TRACAO *80000* KG, POTENCIA *380* CV (INCLUI CABINE E CHASSI, NAO INCLUI SEMIRREBOQUE)                                                                                                                                                                                                                                                                                                                                        </t>
  </si>
  <si>
    <t>825.000,00</t>
  </si>
  <si>
    <t xml:space="preserve">LUMINARIA DE LED PARA ILUMINACAO PUBLICA, DE 98 W ATE 137 W, INVOLUCRO EM ALUMINIO OU ACO INOX                                                                                                                                                                                                                                                                                                                                                                                                            </t>
  </si>
  <si>
    <t>368,77</t>
  </si>
  <si>
    <t xml:space="preserve">LUMINARIA DE LED PARA ILUMINACAO PUBLICA, DE 33 W ATE 50 W, INVOLUCRO EM ALUMINIO OU ACO INOX                                                                                                                                                                                                                                                                                                                                                                                                             </t>
  </si>
  <si>
    <t>149,72</t>
  </si>
  <si>
    <t xml:space="preserve">LUMINARIA DE LED PARA ILUMINACAO PUBLICA, DE 51 W ATE 67 W, INVOLUCRO EM ALUMINIO OU ACO INOX                                                                                                                                                                                                                                                                                                                                                                                                             </t>
  </si>
  <si>
    <t>276,28</t>
  </si>
  <si>
    <t xml:space="preserve">LUMINARIA DE LED PARA ILUMINACAO PUBLICA, DE 68 W ATE 97 W, INVOLUCRO EM ALUMINIO OU ACO INOX                                                                                                                                                                                                                                                                                                                                                                                                             </t>
  </si>
  <si>
    <t>305,83</t>
  </si>
  <si>
    <t xml:space="preserve">LUMINARIA DE LED PARA ILUMINACAO PUBLICA, DE 138 W ATE 180 W, INVOLUCRO EM ALUMINIO OU ACO INOX                                                                                                                                                                                                                                                                                                                                                                                                           </t>
  </si>
  <si>
    <t>498,20</t>
  </si>
  <si>
    <t xml:space="preserve">LUMINARIA DE LED PARA ILUMINACAO PUBLICA, DE 181 W ATE 239 W, INVOLUCRO EM ALUMINIO OU ACO INOX                                                                                                                                                                                                                                                                                                                                                                                                           </t>
  </si>
  <si>
    <t>578,69</t>
  </si>
  <si>
    <t xml:space="preserve">LUMINARIA DE LED PARA ILUMINACAO PUBLICA, DE 240 W ATE 350 W, INVOLUCRO EM ALUMINIO OU ACO INOX                                                                                                                                                                                                                                                                                                                                                                                                           </t>
  </si>
  <si>
    <t>958,69</t>
  </si>
  <si>
    <t xml:space="preserve">CACAMBA METALICA BASCULANTE COM CAPACIDADE DE 12 M3 (INCLUI MONTAGEM, NAO INCLUI CAMINHAO)                                                                                                                                                                                                                                                                                                                                                                                                                </t>
  </si>
  <si>
    <t>104.256,41</t>
  </si>
  <si>
    <t xml:space="preserve">BACIA SANITARIA (VASO) CONVENCIONAL PARA USO ESPECIFICO (HOSPITAIS, CLINICAS), COM FURO FRONTAL, DE LOUCA BRANCA, SEM ASSENTO                                                                                                                                                                                                                                                                                                                                                                             </t>
  </si>
  <si>
    <t xml:space="preserve">ACO CA-25, 16,0 MM, BARRA DE TRANSFERENCIA                                                                                                                                                                                                                                                                                                                                                                                                                                                                </t>
  </si>
  <si>
    <t xml:space="preserve">ACO CA-25, 20,0 MM, BARRA DE TRANSFERENCIA                                                                                                                                                                                                                                                                                                                                                                                                                                                                </t>
  </si>
  <si>
    <t xml:space="preserve">ACO CA-25, 25,0 MM, BARRA DE TRANSFERENCIA                                                                                                                                                                                                                                                                                                                                                                                                                                                                </t>
  </si>
  <si>
    <t xml:space="preserve">ACO CA-25, 32,0 MM, BARRA DE TRANSFERENCIA                                                                                                                                                                                                                                                                                                                                                                                                                                                                </t>
  </si>
  <si>
    <t>10,18</t>
  </si>
  <si>
    <t xml:space="preserve">TELA DE ACO SOLDADA NERVURADA, CA-60, Q-159, (2,52 KG/M2), DIAMETRO DO FIO = 4,5 MM, LARGURA = 2,45 M, ESPACAMENTO DA MALHA = 10 X 10 CM                                                                                                                                                                                                                                                                                                                                                                  </t>
  </si>
  <si>
    <t>21,82</t>
  </si>
  <si>
    <t xml:space="preserve">TRELICA NERVURADA (ESPACADOR), ALTURA = 120,0 MM, DIAMETRO DOS BANZOS INFERIORES E SUPERIOR = 6,0 MM, DIAMETRO DA DIAGONAL = 4,2 MM                                                                                                                                                                                                                                                                                                                                                                       </t>
  </si>
  <si>
    <t xml:space="preserve">LONA PLASTICA EXTRA FORTE PRETA, E = 200 MICRA                                                                                                                                                                                                                                                                                                                                                                                                                                                            </t>
  </si>
  <si>
    <t xml:space="preserve">AGENTE DE CURA, PROTETOR DA EVAPORACAO DA AGUA DE HIDRATACAO DO CONCRETO                                                                                                                                                                                                                                                                                                                                                                                                                                  </t>
  </si>
  <si>
    <t xml:space="preserve">AR CONDICIONADO SPLIT INVERTER, PISO TETO, 18000 BTU/H, CICLO FRIO, 60HZ, CLASSIFICACAO ENERGETICA A OU B (SELO PROCEL), GAS HFC, CONTROLE S/FIO                                                                                                                                                                                                                                                                                                                                                          </t>
  </si>
  <si>
    <t>10.157,28</t>
  </si>
  <si>
    <t xml:space="preserve">AR CONDICIONADO SPLIT INVERTER, PISO TETO, 24000 BTU/H, CICLO FRIO, 60HZ, CLASSIFICACAO ENERGETICA A OU B (SELO PROCEL), GAS HFC, CONTROLE S/FIO                                                                                                                                                                                                                                                                                                                                                          </t>
  </si>
  <si>
    <t>11.387,14</t>
  </si>
  <si>
    <t xml:space="preserve">AR CONDICIONADO SPLIT INVERTER, PISO TETO, 36000 BTU/H, CICLO FRIO, 60HZ, CLASSIFICACAO ENERGETICA A OU B (SELO PROCEL), GAS HFC, CONTROLE S/FIO                                                                                                                                                                                                                                                                                                                                                          </t>
  </si>
  <si>
    <t>12.865,05</t>
  </si>
  <si>
    <t xml:space="preserve">AR CONDICIONADO SPLIT INVERTER, PISO TETO, 48000 BTU/H, CICLO FRIO, 60HZ, CLASSIFICACAO ENERGETICA A OU B (SELO PROCEL), GAS HFC, CONTROLE S/FIO                                                                                                                                                                                                                                                                                                                                                          </t>
  </si>
  <si>
    <t>17.682,05</t>
  </si>
  <si>
    <t xml:space="preserve">AR CONDICIONADO SPLIT INVERTER, PISO TETO, APRESENTANDO ENTRE 54000 E 58000 BTU/H, CICLO FRIO, 60HZ, CLASSIFICACAO ENERGETICA A OU B (SELO PROCEL), GAS HFC, CONTROLE S/FIO                                                                                                                                                                                                                                                                                                                               </t>
  </si>
  <si>
    <t>21.452,88</t>
  </si>
  <si>
    <t xml:space="preserve">AR CONDICIONADO SPLIT INVERTER, HI-WALL (PAREDE), 18000 BTU/H, CICLO FRIO, 60HZ, CLASSIFICACAO A (SELO PROCEL), GAS HFC, CONTROLE S/FIO                                                                                                                                                                                                                                                                                                                                                                   </t>
  </si>
  <si>
    <t>3.916,58</t>
  </si>
  <si>
    <t xml:space="preserve">AR CONDICIONADO SPLIT INVERTER, HI-WALL (PAREDE), 9000 BTU/H, CICLO FRIO, 60HZ, CLASSIFICACAO A (SELO PROCEL), GAS HFC, CONTROLE S/FIO                                                                                                                                                                                                                                                                                                                                                                    </t>
  </si>
  <si>
    <t>2.356,19</t>
  </si>
  <si>
    <t xml:space="preserve">AR CONDICIONADO SPLIT INVERTER, HI-WALL (PAREDE), 12000 BTU/H, CICLO FRIO, 60HZ, CLASSIFICACAO A (SELO PROCEL), GAS HFC, CONTROLE S/FIO                                                                                                                                                                                                                                                                                                                                                                   </t>
  </si>
  <si>
    <t>2.638,26</t>
  </si>
  <si>
    <t xml:space="preserve">ALONGADOR COM TRES ALTURAS, EM TUBO DE ACO CARBONO, PINTURA NO PROCESSO ELETROSTATICO - EQUIPAMENTO DE GINASTICA PARA ACADEMIA AO AR LIVRE / ACADEMIA DA TERCEIRA IDADE - ATI                                                                                                                                                                                                                                                                                                                             </t>
  </si>
  <si>
    <t xml:space="preserve">ESQUI TRIPLO, EM TUBO DE ACO CARBONO, PINTURA NO PROCESSO ELETROSTATICO - EQUIPAMENTO DE GINASTICA PARA ACADEMIA AO AR LIVRE / ACADEMIA DA TERCEIRA IDADE - ATI                                                                                                                                                                                                                                                                                                                                           </t>
  </si>
  <si>
    <t xml:space="preserve">MULTIEXERCITADOR COM SEIS FUNCOES, EM TUBO DE ACO CARBONO, PINTURA NO PROCESSO ELETROSTATICO - EQUIPAMENTO DE GINASTICA PARA ACADEMIA AO AR LIVRE / ACADEMIA DA TERCEIRA IDADE - ATI                                                                                                                                                                                                                                                                                                                      </t>
  </si>
  <si>
    <t xml:space="preserve">PRESSAO DE PERNAS TRIPLO, EM TUBO DE ACO CARBONO, PINTURA NO PROCESSO ELETROSTATICO - EQUIPAMENTO DE GINASTICA PARA ACADEMIA AO AR LIVRE / ACADEMIA DA TERCEIRA IDADE - ATI                                                                                                                                                                                                                                                                                                                               </t>
  </si>
  <si>
    <t xml:space="preserve">ROTACAO DIAGONAL DUPLA, APARELHO TRIPLO, EM TUBO DE ACO CARBONO, PINTURA NO PROCESSO ELETROSTATICO - EQUIPAMENTO DE GINASTICA PARA ACADEMIA AO AR LIVRE / ACADEMIA DA TERCEIRA IDADE - ATI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</si>
  <si>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</si>
  <si>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</si>
  <si>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</si>
  <si>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SURF DUPLO,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</si>
  <si>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</si>
  <si>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</si>
  <si>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BANCO COM ENCOSTO, 1,60M* DE COMPRIMENTO, EM TUBO DE ACO CARBONO E PINTURA NO PROCESSO ELETROSTATICO - PARA ACADEMIA AO AR LIVRE / ACADEMIA DA TERCEIRA IDADE - ATI                                                                                                                                                                                                                                                                                                                                       </t>
  </si>
  <si>
    <t xml:space="preserve">LIXEIRA DUPLA, COM CAPACIDADE VOLUMETRICA DE 60L*, FABRICADA EM TUBO DE ACO CARBONO, CESTOS EM CHAPA DE ACO E PINTURA NO PROCESSO ELETROSTATICO - PARA ACADEMIA AO AR LIVRE / ACADEMIA DA TERCEIRA IDADE - ATI                                                                                                                                                                                                                                                                                            </t>
  </si>
  <si>
    <t xml:space="preserve">MANTA DE POLIETILENO EXPANDIDO, COM 1 FACE METALIZADA PARA SUBCOBERTURA, E = *5* MM                                                                                                                                                                                                                                                                                                                                                                                                                       </t>
  </si>
  <si>
    <t xml:space="preserve">MANTA ALUMINIZADA NAS DUAS FACES, PARA SUBCOBERTURA,  E = *2* MM                                                                                                                                                                                                                                                                                                                                                                                                                                          </t>
  </si>
  <si>
    <t xml:space="preserve">FITA ADESIVA ALUMINIZADA, PARA INSTALACAO DE MANTAS DE SUBCOBERTURA, L = *5* CM                                                                                                                                                                                                                                                                                                                                                                                                                           </t>
  </si>
  <si>
    <t xml:space="preserve">TUBO ACO CARBONO SEM COSTURA 1", E= *3,38 MM, SCHEDULE 40, *2,50* KG/M                                                                                                                                                                                                                                                                                                                                                                                                                                    </t>
  </si>
  <si>
    <t xml:space="preserve">TUBO ACO CARBONO SEM COSTURA 1 1/4", E= *3,56 MM, SCHEDULE 40, *3,38* KG/M                                                                                                                                                                                                                                                                                                                                                                                                                                </t>
  </si>
  <si>
    <t xml:space="preserve">TUBO ACO CARBONO SEM COSTURA 3", E= *5,49 MM, SCHEDULE 40, *11,28* KG/M                                                                                                                                                                                                                                                                                                                                                                                                                                   </t>
  </si>
  <si>
    <t xml:space="preserve">TUBO ACO CARBONO SEM COSTURA 5", E= *6,55 MM, SCHEDULE 40, *21,75* KG/M                                                                                                                                                                                                                                                                                                                                                                                                                                   </t>
  </si>
  <si>
    <t xml:space="preserve">CAP, PVC, JE, OCRE, DN 150 MM (CONEXAO PARA TUBO COLETOR DE ESGOTO)                                                                                                                                                                                                                                                                                                                                                                                                                                       </t>
  </si>
  <si>
    <t>65,64</t>
  </si>
  <si>
    <t xml:space="preserve">CAP, PVC, JE, OCRE, DN 200 MM (CONEXAO PARA TUBO COLETOR DE ESGOTO)                                                                                                                                                                                                                                                                                                                                                                                                                                       </t>
  </si>
  <si>
    <t>72,30</t>
  </si>
  <si>
    <t xml:space="preserve">CURVA PVC, BB, JE, 45 GRAUS, DN 250 MM, PARA TUBO CORRUGADO E/OU LISO, REDE COLETORA ESGOTO                                                                                                                                                                                                                                                                                                                                                                                                               </t>
  </si>
  <si>
    <t>430,48</t>
  </si>
  <si>
    <t xml:space="preserve">CURVA PVC, BB, JE, 90 GRAUS, DN 250 MM, PARA TUBO CORRUGADO E/OU LISO, REDE COLETORA ESGOTO                                                                                                                                                                                                                                                                                                                                                                                                               </t>
  </si>
  <si>
    <t>576,08</t>
  </si>
  <si>
    <t xml:space="preserve">CURVA PVC, BB, JE, 90 GRAUS, DN 200 MM, PARA TUBO CORRUGADO E/OU LISO, REDE COLETORA ESGOTO                                                                                                                                                                                                                                                                                                                                                                                                               </t>
  </si>
  <si>
    <t xml:space="preserve">JUNCAO, PVC, 45 GRAUS, JE, BBB, DN 150 MM, PARA TUBO CORRUGADO E/OU LISO, REDE COLETORA DE ESGOTO                                                                                                                                                                                                                                                                                                                                                                                                         </t>
  </si>
  <si>
    <t>148,96</t>
  </si>
  <si>
    <t xml:space="preserve">SELIM PVC, COM TRAVA, JE, 90 GRAUS, DN 125 X 100 MM OU 150 X 100 MM, PARA REDE COLETORA ESGOTO                                                                                                                                                                                                                                                                                                                                                                                                            </t>
  </si>
  <si>
    <t>32,47</t>
  </si>
  <si>
    <t xml:space="preserve">ACO CA-25, 6,3 MM OU 8,0 MM, VERGALHAO                                                                                                                                                                                                                                                                                                                                                                                                                                                                    </t>
  </si>
  <si>
    <t xml:space="preserve">ACO CA-25, 10,0 MM, OU 12,5 MM, OU 16,0 MM, OU 20,0 MM, OU 25,0 MM, VERGALHAO                                                                                                                                                                                                                                                                                                                                                                                                                             </t>
  </si>
  <si>
    <t xml:space="preserve">ACO CA-50, 12,5 MM OU 16,0 MM, VERGALHAO                                                                                                                                                                                                                                                                                                                                                                                                                                                                  </t>
  </si>
  <si>
    <t xml:space="preserve">ACO CA-50, 20,0 MM OU 25,0 MM, VERGALHAO                                                                                                                                                                                                                                                                                                                                                                                                                                                                  </t>
  </si>
  <si>
    <t xml:space="preserve">ACO CA-50, 32,0 MM, VERGALHAO                                                                                                                                                                                                                                                                                                                                                                                                                                                                             </t>
  </si>
  <si>
    <t xml:space="preserve">ACO CA-50, 10,0 MM, OU 12,5 MM, OU 16,0 MM, OU 20,0 MM, DOBRADO E CORTADO                                                                                                                                                                                                                                                                                                                                                                                                                                 </t>
  </si>
  <si>
    <t xml:space="preserve">ACO CA-60, 4,2 MM, OU 5,0 MM, OU 6,0 MM, OU 7,0 MM, VERGALHAO                                                                                                                                                                                                                                                                                                                                                                                                                                             </t>
  </si>
  <si>
    <t xml:space="preserve">ACO CA-60, 8,0 MM OU 9,5 MM, VERGALHAO                                                                                                                                                                                                                                                                                                                                                                                                                                                                    </t>
  </si>
  <si>
    <t xml:space="preserve">ACO CA-60, 4,2 MM OU 5,0 MM, DOBRADO E CORTADO                                                                                                                                                                                                                                                                                                                                                                                                                                                            </t>
  </si>
  <si>
    <t xml:space="preserve">ACO CA-60, 6,0 MM OU 7,0 MM, DOBRADO E CORTADO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</si>
  <si>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</si>
  <si>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PERFIL "I" OU "W" EM ACO LAMINADO, QUAISQUER DIMENSOES                                                                                                                                                                                                                                                                                                                                                                                                                                                    </t>
  </si>
  <si>
    <t xml:space="preserve">PERFIL "U" ENRIJECIDO, EM CHAPA DOBRADA DE ACO LAMINADO, E = 3,75 MM, H = 200 MM, L = 75 MM (9,94 KG/M)                                                                                                                                                                                                                                                                                                                                                                                                   </t>
  </si>
  <si>
    <t xml:space="preserve">CENTRO DE MEDICAO AGRUPADA, EM POLICARBONATO / PVC, COM 4 MEDIDORES E PROTECAO GERAL (INCLUI BARRAMENTO, DISJUNTORES E ACESSORIOS DE FIXACAO) (PADRAO CONCESSIONARIA LOCAL)                                                                                                                                                                                                                                                                                                                               </t>
  </si>
  <si>
    <t>1.407,20</t>
  </si>
  <si>
    <t xml:space="preserve">CENTRO DE MEDICAO AGRUPADA, EM POLICARBONATO / PVC, COM 8 MEDIDORES E PROTECAO GERAL (INCLUI BARRAMENTO, DISJUNTORES E ACESSORIOS DE FIXACAO) (PADRAO CONCESSIONARIA LOCAL)                                                                                                                                                                                                                                                                                                                               </t>
  </si>
  <si>
    <t>3.105,55</t>
  </si>
  <si>
    <t xml:space="preserve">CENTRO DE MEDICAO AGRUPADA, EM POLICARBONATO / PVC, COM 12 MEDIDORES E PROTECAO GERAL (INCLUI BARRAMENTO, DISJUNTORES E ACESSORIOS DE FIXACAO) (PADRAO CONCESSIONARIA LOCAL)                                                                                                                                                                                                                                                                                                                              </t>
  </si>
  <si>
    <t>6.055,83</t>
  </si>
  <si>
    <t xml:space="preserve">CENTRO DE MEDICAO AGRUPADA, EM POLICARBONATO / PVC, COM 16 MEDIDORES E PROTECAO GERAL (INCLUI BARRAMENTO, DISJUNTORES E ACESSORIOS DE FIXACAO) (PADRAO CONCESSIONARIA LOCAL)                                                                                                                                                                                                                                                                                                                              </t>
  </si>
  <si>
    <t>8.074,44</t>
  </si>
  <si>
    <t xml:space="preserve">CAIXA DE DERIVACAO PARA MEDIDOR DE ENERGIA, COM BARRAMENTO POLIFASICO, EM POLICARBONATO / TERMOPLASTICO - MODULO (PADRAO CONCESSIONARIA LOCAL)                                                                                                                                                                                                                                                                                                                                                            </t>
  </si>
  <si>
    <t>259,89</t>
  </si>
  <si>
    <t xml:space="preserve">CAIXA DE DERIVACAO PARA MEDIDOR DE ENERGIA, COM BARRAMENTO MONOFASICO, EM POLICARBONATO / TERMOPLASTICO - MODULO (PADRAO CONCESSIONARIA LOCAL)                                                                                                                                                                                                                                                                                                                                                            </t>
  </si>
  <si>
    <t>244,56</t>
  </si>
  <si>
    <t xml:space="preserve">CAIXA MODULAR PARA MEDIDOR DE ENERGIA AGRUPADA, EM POLICARBONATO / TERMOPLASTICO, COM SUPORTE PARA DISJUNTOR (PADRAO DA CONCESSIONARIA LOCAL)                                                                                                                                                                                                                                                                                                                                                             </t>
  </si>
  <si>
    <t>144,99</t>
  </si>
  <si>
    <t xml:space="preserve">CAIXA DE PASSAGEM ELETRICA DE PAREDE, DE EMBUTIR, EM TERMOPLASTICO / PVC, COM TAMPA APARAFUSADA, DIMENSOES 400 X 400 X *120* MM                                                                                                                                                                                                                                                                                                                                                                           </t>
  </si>
  <si>
    <t>220,02</t>
  </si>
  <si>
    <t xml:space="preserve">CAIXA DE PASSAGEM ELETRICA DE PAREDE, DE SOBREPOR, EM TERMOPLASTICO / PVC, COM TAMPA APARAFUSADA, DIMENSOES, 150 X 150 X *100* MM                                                                                                                                                                                                                                                                                                                                                                         </t>
  </si>
  <si>
    <t>44,15</t>
  </si>
  <si>
    <t xml:space="preserve">CAIXA DE PASSAGEM ELETRICA DE PAREDE, DE SOBREPOR, EM TERMOPLASTICO / PVC, COM TAMPA APARAFUSA, DIMENSOES 200 X 200 X *100* MM                                                                                                                                                                                                                                                                                                                                                                            </t>
  </si>
  <si>
    <t>74,53</t>
  </si>
  <si>
    <t xml:space="preserve">QUADRO DE DISTRIBUICAO, EM PVC, DE EMBUTIR, COM BARRAMENTO TERRA / NEUTRO, PARA 48 DISJUNTORES DIN                                                                                                                                                                                                                                                                                                                                                                                                        </t>
  </si>
  <si>
    <t>432,46</t>
  </si>
  <si>
    <t xml:space="preserve">CAIXA DE PASSAGEM ELETRICA DE PAREDE, DE SOBREPOR, EM PVC, COM TAMPA APARAFUSADA, DIMENSOES 300 X 300 X *100* MM                                                                                                                                                                                                                                                                                                                                                                                          </t>
  </si>
  <si>
    <t>133,79</t>
  </si>
  <si>
    <t xml:space="preserve">CAIXA DE PASSAGEM ELETRICA DE PAREDE, DE SOBREPOR, EM PVC, COM TAMPA APARAFUSADA, DIMENSOES, 400 X 400 X *120* MM                                                                                                                                                                                                                                                                                                                                                                                         </t>
  </si>
  <si>
    <t>197,00</t>
  </si>
  <si>
    <t xml:space="preserve">CAIXA DE PASSAGEM ELETRICA, PARA PISO, EM PVC, DIMENSOES DE 3/4" A 4"                                                                                                                                                                                                                                                                                                                                                                                                                                     </t>
  </si>
  <si>
    <t>522,31</t>
  </si>
  <si>
    <t xml:space="preserve">CHAPA DE ACO CARBONO GALVANIZADA, PERFURADA (GRADE FUROS) E = 1,5 MM, DIAMETRO DO FURO = 9,52 MM (FUROS ALTERNADOS HORIZ.)                                                                                                                                                                                                                                                                                                                                                                                </t>
  </si>
  <si>
    <t>34,33</t>
  </si>
  <si>
    <t xml:space="preserve">CHAPA DE ACO GALVANIZADA BITOLA GSG 24, E = 0,64 (5,12 KG/M2)                                                                                                                                                                                                                                                                                                                                                                                                                                             </t>
  </si>
  <si>
    <t>11,36</t>
  </si>
  <si>
    <t xml:space="preserve">CHAPA EM ACO GALVANIZADO PARA STEEL DECK, COM NERVURAS TRAPEZOIDAIS, LARGURA UTIL DE 915 MM E ESPESSURA DE 0,95 MM                                                                                                                                                                                                                                                                                                                                                                                        </t>
  </si>
  <si>
    <t>87,20</t>
  </si>
  <si>
    <t xml:space="preserve">CHAPA EM ACO GALVANIZADO PARA STEEL DECK, COM NERVURAS TRAPEZOIDAIS, LARGURA UTIL DE 915 MM E ESPESSURA DE 1,25 MM                                                                                                                                                                                                                                                                                                                                                                                        </t>
  </si>
  <si>
    <t>113,09</t>
  </si>
  <si>
    <t xml:space="preserve">CHAPA EM ACO GALVANIZADO PARA STEEL DECK, COM NERVURAS TRAPEZOIDAIS, LARGURA UTIL DE 915 MM E ESPESSURA DE 0,80 MM                                                                                                                                                                                                                                                                                                                                                                                        </t>
  </si>
  <si>
    <t>74,68</t>
  </si>
  <si>
    <t xml:space="preserve">TELA DE ACO SOLDADA NERVURADA, CA-60, Q-283 (4,48 KG/M2), DIAMETRO DO FIO = 6,0 MM, LARGURA = 2,45 X 6,00 M DE COMPRIMENTO, ESPACAMENTO DA MALHA = 10 X 10 CM                                                                                                                                                                                                                                                                                                                                             </t>
  </si>
  <si>
    <t>39,08</t>
  </si>
  <si>
    <t xml:space="preserve">ARAME GALVANIZADO 12 BWG, D = 2,76 MM (0,048 KG/M) OU 14 BWG, D = 2,11 MM (0,026 KG/M)                                                                                                                                                                                                                                                                                                                                                                                                                    </t>
  </si>
  <si>
    <t xml:space="preserve">ARAME GALVANIZADO 6 BWG, D = 5,16 MM (0,157 KG/M), OU 8 BWG, D = 4,19 MM (0,101 KG/M), OU 10 BWG, D = 3,40 MM (0,0713 KG/M)                                                                                                                                                                                                                                                                                                                                                                               </t>
  </si>
  <si>
    <t>24,86</t>
  </si>
  <si>
    <t xml:space="preserve">ARAME RECOZIDO 16 BWG, D = 1,65 MM (0,016 KG/M) OU 18 BWG, D = 1,25 MM (0,01 KG/M)                                                                                                                                                                                                                                                                                                                                                                                                                        </t>
  </si>
  <si>
    <t xml:space="preserve">SELANTE MONOCOMPONENTE A BASE DE SILICONE DE BAIXO MODULO, PARA JUNTAS DE PAVIMENTACAO                                                                                                                                                                                                                                                                                                                                                                                                                    </t>
  </si>
  <si>
    <t>139,42</t>
  </si>
  <si>
    <t xml:space="preserve">SELANTE ACRILICO PARA TRATAMENTO / ACABAMENTO SUPERFICIAL DE CONCRETO ESTAMPADO, APARENTE, PEDRAS E OUTROS                                                                                                                                                                                                                                                                                                                                                                                                </t>
  </si>
  <si>
    <t xml:space="preserve">DESMOLDANTE PARA CONCRETO ESTAMPADO                                                                                                                                                                                                                                                                                                                                                                                                                                                                       </t>
  </si>
  <si>
    <t>33,44</t>
  </si>
  <si>
    <t xml:space="preserve">ENDURECEDOR MINERAL DE BASE CIMENTICIA PARA PISO DE CONCRETO                                                                                                                                                                                                                                                                                                                                                                                                                                              </t>
  </si>
  <si>
    <t xml:space="preserve">MEMBRANA IMPERMEABILIZANTE ACRILICA MONOCOMPONENTE                                                                                                                                                                                                                                                                                                                                                                                                                                                        </t>
  </si>
  <si>
    <t xml:space="preserve">MEMBRANA IMPERMEABILIZANTE A BASE DE POLIURETANO                                                                                                                                                                                                                                                                                                                                                                                                                                                          </t>
  </si>
  <si>
    <t>53,23</t>
  </si>
  <si>
    <t xml:space="preserve">AR CONDICIONADO SPLIT INVERTER, HI-WALL (PAREDE), 24000 BTU/H, CICLO FRIO, 60HZ, CLASSIFICACAO A (SELO PROCEL), GAS HFC, CONTROLE S/FIO                                                                                                                                                                                                                                                                                                                                                                   </t>
  </si>
  <si>
    <t>5.413,09</t>
  </si>
  <si>
    <t xml:space="preserve">AR CONDICIONADO SPLIT ON/OFF, PISO TETO, 18.000 BTU/H, CICLO FRIO, 60HZ, CLASSIFICACAO ENERGETICA C - SELO PROCEL, GAS HFC, CONTROLE S/FIO                                                                                                                                                                                                                                                                                                                                                                </t>
  </si>
  <si>
    <t>5.675,94</t>
  </si>
  <si>
    <t xml:space="preserve">AR CONDICIONADO SPLIT ON/OFF, PISO TETO, 24.000 BTU/H, CICLO FRIO, 60HZ, CLASSIFICACAO ENERGETICA C - SELO PROCEL, GAS HFC, CONTROLE S/FIO                                                                                                                                                                                                                                                                                                                                                                </t>
  </si>
  <si>
    <t>5.986,97</t>
  </si>
  <si>
    <t xml:space="preserve">AR CONDICIONADO SPLIT ON/OFF, PISO TETO, 36.000 BTU/H, CICLO FRIO, 60HZ, CLASSIFICACAO ENERGETICA C - SELO PROCEL, GAS HFC, CONTROLE S/FIO                                                                                                                                                                                                                                                                                                                                                                </t>
  </si>
  <si>
    <t>7.944,76</t>
  </si>
  <si>
    <t xml:space="preserve">AR CONDICIONADO SPLIT ON/OFF, PISO TETO, 48.000 BTU/H, CICLO FRIO, 60HZ, CLASSIFICACAO ENERGETICA C - SELO PROCEL, GAS HFC, CONTROLE S/FIO                                                                                                                                                                                                                                                                                                                                                                </t>
  </si>
  <si>
    <t>9.626,13</t>
  </si>
  <si>
    <t xml:space="preserve">AR CONDICIONADO SPLIT ON/OFF, PISO TETO, 60.000 BTU/H, CICLO FRIO, 60HZ, CLASSIFICACAO ENERGETICA C - SELO PROCEL, GAS HFC, CONTROLE S/FIO                                                                                                                                                                                                                                                                                                                                                                </t>
  </si>
  <si>
    <t>10.827,80</t>
  </si>
  <si>
    <t xml:space="preserve">AR CONDICIONADO SPLIT ON/OFF, HI-WALL (PAREDE), 12000 BTUS/H, CICLO FRIO, 60 HZ, CLASSIFICACAO ENERGETICA A - SELO PROCEL, GAS HFC, CONTROLE S/ FIO                                                                                                                                                                                                                                                                                                                                                       </t>
  </si>
  <si>
    <t>2.117,37</t>
  </si>
  <si>
    <t xml:space="preserve">AR CONDICIONADO SPLIT ON/OFF, HI-WALL (PAREDE), 18000 BTUS/H, CICLO FRIO, 60 HZ, CLASSIFICACAO ENERGETICA A - SELO PROCEL, GAS HFC, CONTROLE S/ FIO                                                                                                                                                                                                                                                                                                                                                       </t>
  </si>
  <si>
    <t>3.046,62</t>
  </si>
  <si>
    <t xml:space="preserve">AR CONDICIONADO SPLIT ON/OFF, HI-WALL (PAREDE), 24000 BTUS/H, CICLO FRIO, 60 HZ, CLASSIFICACAO ENERGETICA A - SELO PROCEL, GAS HFC, CONTROLE S/ FIO                                                                                                                                                                                                                                                                                                                                                       </t>
  </si>
  <si>
    <t>3.990,80</t>
  </si>
  <si>
    <t xml:space="preserve">AR CONDICIONADO SPLIT ON/OFF, HI-WALL (PAREDE), 9000 BTUS/H, CICLO FRIO, 60 HZ, CLASSIFICACAO ENERGETICA A - SELO PROCEL, GAS HFC, CONTROLE S/ FIO                                                                                                                                                                                                                                                                                                                                                        </t>
  </si>
  <si>
    <t>1.813,89</t>
  </si>
  <si>
    <t xml:space="preserve">AR CONDICIONADO SPLIT ON/OFF, CASSETE (TETO), FRIO 4 VIAS 18000 BTUS/H, CLASSIFICACAO ENERGETICA C - SELO PROCEL, GAS HFC, CONTROLE S/ FIO                                                                                                                                                                                                                                                                                                                                                                </t>
  </si>
  <si>
    <t>6.226,10</t>
  </si>
  <si>
    <t xml:space="preserve">AR CONDICIONADO SPLIT ON/OFF, CASSETE (TETO), FRIO 4 VIAS 24000 BTUS/H, CLASSIFICACAO ENERGETICA C - SELO PROCEL, GAS HFC, CONTROLE S/ FIO                                                                                                                                                                                                                                                                                                                                                                </t>
  </si>
  <si>
    <t>7.716,36</t>
  </si>
  <si>
    <t xml:space="preserve">AR CONDICIONADO SPLIT ON/OFF, CASSETE (TETO), FRIO 4 VIAS 36000 BTUS/H, CLASSIFICACAO ENERGETICA C - SELO PROCEL, GAS HFC, CONTROLE S/ FIO                                                                                                                                                                                                                                                                                                                                                                </t>
  </si>
  <si>
    <t>11.466,33</t>
  </si>
  <si>
    <t xml:space="preserve">AR CONDICIONADO SPLIT ON/OFF, CASSETE (TETO), FRIO 4 VIAS 48000 BTUS/H, CLASSIFICACAO ENERGETICA C - SELO PROCEL, GAS HFC, CONTROLE S/ FIO                                                                                                                                                                                                                                                                                                                                                                </t>
  </si>
  <si>
    <t>11.886,49</t>
  </si>
  <si>
    <t xml:space="preserve">AR CONDICIONADO SPLIT ON/OFF, CASSETE (TETO), FRIO 4 VIAS 60000 BTUS/H, CLASSIFICACAO ENERGETICA C - SELO PROCEL, GAS HFC, CONTROLE S/ FIO                                                                                                                                                                                                                                                                                                                                                                </t>
  </si>
  <si>
    <t>13.640,62</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</si>
  <si>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</si>
  <si>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41,75</t>
  </si>
  <si>
    <t xml:space="preserve">CONCRETO USINADO BOMBEAVEL, CLASSE DE RESISTENCIA C30, COM BRITA 0 E 1, SLUMP = 220 +/- 30 MM, EXCLUI SERVICO DE BOMBEAMENTO (NBR 8953)                                                                                                                                                                                                                                                                                                                                                                   </t>
  </si>
  <si>
    <t>657,61</t>
  </si>
  <si>
    <t xml:space="preserve">BENTONITA, ARGILA CONSTITUIDA POR  MONTMORILONITA                                                                                                                                                                                                                                                                                                                                                                                                                                                         </t>
  </si>
  <si>
    <t xml:space="preserve">MEIO-FIO OU GUIA DE CONCRETO PRE-MOLDADO, TIPO CHAPEU PARA BOCA DE LOBO,  DIMENSOES *1,20* X 0,15 X 0,30 M                                                                                                                                                                                                                                                                                                                                                                                                </t>
  </si>
  <si>
    <t xml:space="preserve">TUBO DE REVESTIMENTO, EM ACO, CORPO SCHEDULE 40, PONTEIRA SCHEDULE 80, ROSQUEAVEL E SEGMENTADO PARA PERFURACAO, DIAMETRO 12" (320 MM)                                                                                                                                                                                                                                                                                                                                                                     </t>
  </si>
  <si>
    <t xml:space="preserve">ANEL EM CONCRETO ARMADO, LISO, PARA POCOS DE INSPECAO, SEM FUNDO, DIAMETRO INTERNO DE 0,60 M E ALTURA DE 0,20 M                                                                                                                                                                                                                                                                                                                                                                                           </t>
  </si>
  <si>
    <t>88,23</t>
  </si>
  <si>
    <t xml:space="preserve">ANEL EM CONCRETO ARMADO, LISO, PARA FOSSAS SEPTICAS E SUMIDOUROS, COM FUNDO, DIAMETRO INTERNO DE 1,20 M E ALTURA DE 0,50 M                                                                                                                                                                                                                                                                                                                                                                                </t>
  </si>
  <si>
    <t>646,57</t>
  </si>
  <si>
    <t xml:space="preserve">ANEL EM CONCRETO ARMADO, PERFURADO, PARA FOSSAS SEPTICAS E SUMIDOUROS, SEM FUNDO, DIAMETRO INTERNO DE 1,20 M E ALTURA DE 0,50 M                                                                                                                                                                                                                                                                                                                                                                           </t>
  </si>
  <si>
    <t>283,61</t>
  </si>
  <si>
    <t xml:space="preserve">ANEL EM CONCRETO ARMADO, LISO, PARA FOSSAS SEPTICAS E SUMIDOUROS, COM FUNDO, DIAMETRO INTERNO DE 3,00 M E ALTURA DE 0,50 M                                                                                                                                                                                                                                                                                                                                                                                </t>
  </si>
  <si>
    <t>2.230,04</t>
  </si>
  <si>
    <t xml:space="preserve">TAMPA DE CONCRETO ARMADO PARA FOSSA SEPTICA, DIAMETRO NOMINAL DE 3,00 M E ESPESSURA MINIMA DE 100 MM                                                                                                                                                                                                                                                                                                                                                                                                      </t>
  </si>
  <si>
    <t>2.026,26</t>
  </si>
  <si>
    <t xml:space="preserve">TAMPA DE CONCRETO ARMADO PARA POCO DE INSPECAO, COM FURO E TAMPINHA, DIAMETRO NOMINAL DE 3,00 M E ESPESSURA MINIMA DE 100 MM                                                                                                                                                                                                                                                                                                                                                                              </t>
  </si>
  <si>
    <t>2.464,28</t>
  </si>
  <si>
    <t xml:space="preserve">CAIXA DE CONCRETO ARMADO PRE-MOLDADO, SEM FUNDO, QUADRADA, DIMENSOES DE 0,30 X 0,30 X 0,30 M                                                                                                                                                                                                                                                                                                                                                                                                              </t>
  </si>
  <si>
    <t xml:space="preserve">CAIXA DE CONCRETO ARMADO PRE-MOLDADO, SEM FUNDO, QUADRADA, DIMENSOES DE 0,40 X 0,40 X 0,40 M                                                                                                                                                                                                                                                                                                                                                                                                              </t>
  </si>
  <si>
    <t>167,01</t>
  </si>
  <si>
    <t xml:space="preserve">CAIXA DE CONCRETO ARMADO PRE-MOLDADO, SEM FUNDO, QUADRADA, DIMENSOES DE 0,60 X 0,60 X 0,50 M                                                                                                                                                                                                                                                                                                                                                                                                              </t>
  </si>
  <si>
    <t>323,52</t>
  </si>
  <si>
    <t xml:space="preserve">CAIXA DE CONCRETO ARMADO PRE-MOLDADO, SEM FUNDO, QUADRADA, DIMENSOES DE 0,80 X 0,80 X 0,50 M                                                                                                                                                                                                                                                                                                                                                                                                              </t>
  </si>
  <si>
    <t>672,26</t>
  </si>
  <si>
    <t xml:space="preserve">CAIXA DE CONCRETO ARMADO PRE-MOLDADO, SEM FUNDO, QUADRADA, DIMENSOES DE 1,00 X 1,00 X 0,50 M                                                                                                                                                                                                                                                                                                                                                                                                              </t>
  </si>
  <si>
    <t>1.059,87</t>
  </si>
  <si>
    <t xml:space="preserve">CAIXA DE CONCRETO ARMADO PRE-MOLDADO, COM FUNDO E SEM TAMPA, DIMENSOES DE 0,30 X 0,30 X 0,30 M                                                                                                                                                                                                                                                                                                                                                                                                            </t>
  </si>
  <si>
    <t xml:space="preserve">CAIXA DE CONCRETO ARMADO PRE-MOLDADO, COM FUNDO E SEM TAMPA, DIMENSOES DE 0,40 X 0,40 X 0,40 M                                                                                                                                                                                                                                                                                                                                                                                                            </t>
  </si>
  <si>
    <t>231,09</t>
  </si>
  <si>
    <t xml:space="preserve">CAIXA DE CONCRETO ARMADO PRE-MOLDADO, COM FUNDO E SEM TAMPA, DIMENSOES DE 0,60 X 0,60 X 0,50 M                                                                                                                                                                                                                                                                                                                                                                                                            </t>
  </si>
  <si>
    <t xml:space="preserve">CAIXA DE CONCRETO ARMADO PRE-MOLDADO, COM FUNDO E SEM TAMPA, DIMENSOES DE 0,80 X 0,80 X 0,50 M                                                                                                                                                                                                                                                                                                                                                                                                            </t>
  </si>
  <si>
    <t>733,19</t>
  </si>
  <si>
    <t xml:space="preserve">CAIXA DE CONCRETO ARMADO PRE-MOLDADO, COM FUNDO E SEM TAMPA, DIMENSOES DE 1,00 X 1,00 X 0,50 M                                                                                                                                                                                                                                                                                                                                                                                                            </t>
  </si>
  <si>
    <t>1.313,02</t>
  </si>
  <si>
    <t xml:space="preserve">CAIXA PRE-MOLDADA PARA BOCA DE LOBO, EM CONCRETO ARMADO, COM FCK DE 25 MPA, COM DIMENSOES 1,10 X 0,65 X 1,00 M (COMPRIMENTO X LARGURA X ALTURA)                                                                                                                                                                                                                                                                                                                                                           </t>
  </si>
  <si>
    <t>588,23</t>
  </si>
  <si>
    <t xml:space="preserve">CONJUNTO PRE-MOLDADO COMPOSTO POR GRELHA (0,99 X 0,45 M), QUADRO (1,10 X 0,52 M) E CANTONEIRA (1,10 X 0,35 M), EM CONCRETO ARMADO, COM FCK DE 21 MPA                                                                                                                                                                                                                                                                                                                                                      </t>
  </si>
  <si>
    <t>507,35</t>
  </si>
  <si>
    <t xml:space="preserve">ANEL EM CONCRETO ARMADO, LISO, PARA POCOS DE INSPECAO, COM FUNDO, DIAMETRO INTERNO DE 0,60 M E ALTURA DE 0,50 M                                                                                                                                                                                                                                                                                                                                                                                           </t>
  </si>
  <si>
    <t>189,07</t>
  </si>
  <si>
    <t xml:space="preserve">ANEL EM CONCRETO ARMADO, LISO, PARA POCOS DE VISITAS, POCOS DE INSPECAO, FOSSAS SEPTICAS E SUMIDOUROS, COM FUNDO, DIAMETRO INTERNO DE 0,80 M E ALTURA DE 0,50 M                                                                                                                                                                                                                                                                                                                                           </t>
  </si>
  <si>
    <t>252,10</t>
  </si>
  <si>
    <t xml:space="preserve">ANEL EM CONCRETO ARMADO, LISO, PARA POCOS DE VISITAS, POCOS DE INSPECAO, FOSSAS SEPTICAS E SUMIDOUROS, COM FUNDO, DIAMETRO INTERNO DE 1,00 M E ALTURA DE 0,50 M                                                                                                                                                                                                                                                                                                                                           </t>
  </si>
  <si>
    <t>330,88</t>
  </si>
  <si>
    <t xml:space="preserve">ANEL EM CONCRETO ARMADO, LISO, PARA POCOS DE VISITA, POCOS DE INSPECAO, FOSSAS SEPTICAS E SUMIDOUROS, COM FUNDO, DIAMETRO INTERNO DE 1,20 M E ALTURA DE 0,75 M                                                                                                                                                                                                                                                                                                                                            </t>
  </si>
  <si>
    <t>456,93</t>
  </si>
  <si>
    <t xml:space="preserve">ANEL EM CONCRETO ARMADO, LISO, PARA, POCOS DE VISITA, POCOS DE INSPECAO, FOSSAS SEPTICAS E SUMIDOUROS, COM FUNDO, DIAMETRO INTERNO DE 1,50 M E ALTURA DE 1,00 M                                                                                                                                                                                                                                                                                                                                           </t>
  </si>
  <si>
    <t>630,25</t>
  </si>
  <si>
    <t xml:space="preserve">ANEL EM CONCRETO ARMADO, PERFURADO, PARA FOSSAS SEPTICAS E SUMIDOUROS, SEM FUNDO, DIAMETRO INTERNO DE 2,00 M E ALTURA DE 0,50 M                                                                                                                                                                                                                                                                                                                                                                           </t>
  </si>
  <si>
    <t>598,73</t>
  </si>
  <si>
    <t xml:space="preserve">ANEL EM CONCRETO ARMADO, PERFURADO, PARA FOSSAS SEPTICAS E SUMIDOUROS, SEM FUNDO, DIAMETRO INTERNO DE 2,50 M E ALTURA DE 0,50 M                                                                                                                                                                                                                                                                                                                                                                           </t>
  </si>
  <si>
    <t>735,29</t>
  </si>
  <si>
    <t xml:space="preserve">ANEL EM CONCRETO ARMADO, PERFURADO, PARA FOSSAS SEPTICAS E SUMIDOUROS, SEM FUNDO, DIAMETRO INTERNO DE 3,00 M E ALTURA DE 0,50 M                                                                                                                                                                                                                                                                                                                                                                           </t>
  </si>
  <si>
    <t>1.029,41</t>
  </si>
  <si>
    <t xml:space="preserve">FERRAMENTAS - FAMILIA ALMOXARIFE - HORISTA (ENCARGOS COMPLEMENTARES - COLETADO CAIXA)                                                                                                                                                                                                                                                                                                                                                                                                                     </t>
  </si>
  <si>
    <t xml:space="preserve">FERRAMENTAS - FAMILIA CARPINTEIRO DE FORMAS - HORISTA (ENCARGOS COMPLEMENTARES - COLETADO CAIXA)                                                                                                                                                                                                                                                                                                                                                                                                          </t>
  </si>
  <si>
    <t xml:space="preserve">FERRAMENTAS - FAMILIA ELETRICISTA - HORISTA (ENCARGOS COMPLEMENTARES - COLETADO CAIXA)                                                                                                                                                                                                                                                                                                                                                                                                                    </t>
  </si>
  <si>
    <t xml:space="preserve">FERRAMENTAS - FAMILIA ENCANADOR - HORISTA (ENCARGOS COMPLEMENTARES - COLETADO CAIXA)                                                                                                                                                                                                                                                                                                                                                                                                                      </t>
  </si>
  <si>
    <t xml:space="preserve">FERRAMENTAS - FAMILIA ENGENHEIRO CIVIL - HORISTA (ENCARGOS COMPLEMENTARES - COLETADO CAIXA)                                                                                                                                                                                                                                                                                                                                                                                                               </t>
  </si>
  <si>
    <t xml:space="preserve">FERRAMENTAS - FAMILIA ENCARREGADO GERAL - HORISTA (ENCARGOS COMPLEMENTARES - COLETADO CAIXA)                                                                                                                                                                                                                                                                                                                                                                                                              </t>
  </si>
  <si>
    <t xml:space="preserve">FERRAMENTAS - FAMILIA OPERADOR ESCAVADEIRA - HORISTA (ENCARGOS COMPLEMENTARES - COLETADO CAIXA)                                                                                                                                                                                                                                                                                                                                                                                                           </t>
  </si>
  <si>
    <t xml:space="preserve">FERRAMENTAS - FAMILIA PEDREIRO - HORISTA (ENCARGOS COMPLEMENTARES - COLETADO CAIXA)                                                                                                                                                                                                                                                                                                                                                                                                                       </t>
  </si>
  <si>
    <t xml:space="preserve">FERRAMENTAS - FAMILIA PINTOR - HORISTA (ENCARGOS COMPLEMENTARES - COLETADO CAIXA)                                                                                                                                                                                                                                                                                                                                                                                                                         </t>
  </si>
  <si>
    <t xml:space="preserve">FERRAMENTAS - FAMILIA SERVENTE - HORISTA (ENCARGOS COMPLEMENTARES - COLETADO CAIXA)                                                                                                                                                                                                                                                                                                                                                                                                                       </t>
  </si>
  <si>
    <t xml:space="preserve">FERRAMENTAS - FAMILIA SOLDADOR - HORISTA (ENCARGOS COMPLEMENTARES - COLETADO CAIXA)                                                                                                                                                                                                                                                                                                                                                                                                                       </t>
  </si>
  <si>
    <t xml:space="preserve">FERRAMENTAS - FAMILIA TOPOGRAFO - HORISTA (ENCARGOS COMPLEMENTARES - COLETADO CAIXA)                                                                                                                                                                                                                                                                                                                                                                                                                      </t>
  </si>
  <si>
    <t xml:space="preserve">FERRAMENTAS - FAMILIA ALMOXARIFE - MENSALISTA (ENCARGOS COMPLEMENTARES - COLETADO CAIXA)                                                                                                                                                                                                                                                                                                                                                                                                                  </t>
  </si>
  <si>
    <t xml:space="preserve">FERRAMENTAS - FAMILIA CARPINTEIRO DE FORMAS - MENSALISTA (ENCARGOS COMPLEMENTARES - COLETADO CAIXA)                                                                                                                                                                                                                                                                                                                                                                                                       </t>
  </si>
  <si>
    <t>92,26</t>
  </si>
  <si>
    <t xml:space="preserve">FERRAMENTAS - FAMILIA ELETRICISTA - MENSALISTA (ENCARGOS COMPLEMENTARES - COLETADO CAIXA)                                                                                                                                                                                                                                                                                                                                                                                                                 </t>
  </si>
  <si>
    <t>159,73</t>
  </si>
  <si>
    <t xml:space="preserve">FERRAMENTAS - FAMILIA ENCANADOR - MENSALISTA (ENCARGOS COMPLEMENTARES - COLETADO CAIXA)                                                                                                                                                                                                                                                                                                                                                                                                                   </t>
  </si>
  <si>
    <t xml:space="preserve">FERRAMENTAS - FAMILIA ENGENHEIRO CIVIL - MENSALISTA (ENCARGOS COMPLEMENTARES - COLETADO CAIXA)                                                                                                                                                                                                                                                                                                                                                                                                            </t>
  </si>
  <si>
    <t xml:space="preserve">FERRAMENTAS - FAMILIA ENCARREGADO GERAL - MENSALISTA (ENCARGOS COMPLEMENTARES - COLETADO CAIXA)                                                                                                                                                                                                                                                                                                                                                                                                           </t>
  </si>
  <si>
    <t xml:space="preserve">FERRAMENTAS - FAMILIA OPERADOR ESCAVADEIRA - MENSALISTA (ENCARGOS COMPLEMENTARES - COLETADO CAIXA)                                                                                                                                                                                                                                                                                                                                                                                                        </t>
  </si>
  <si>
    <t xml:space="preserve">FERRAMENTAS - FAMILIA PEDREIRO - MENSALISTA (ENCARGOS COMPLEMENTARES - COLETADO CAIXA)                                                                                                                                                                                                                                                                                                                                                                                                                    </t>
  </si>
  <si>
    <t>155,21</t>
  </si>
  <si>
    <t xml:space="preserve">FERRAMENTAS - FAMILIA PINTOR - MENSALISTA (ENCARGOS COMPLEMENTARES - COLETADO CAIXA)                                                                                                                                                                                                                                                                                                                                                                                                                      </t>
  </si>
  <si>
    <t>371,21</t>
  </si>
  <si>
    <t xml:space="preserve">FERRAMENTAS - FAMILIA SERVENTE - MENSALISTA (ENCARGOS COMPLEMENTARES - COLETADO CAIXA)                                                                                                                                                                                                                                                                                                                                                                                                                    </t>
  </si>
  <si>
    <t>114,72</t>
  </si>
  <si>
    <t xml:space="preserve">FERRAMENTAS - FAMILIA SOLDADOR - MENSALISTA (ENCARGOS COMPLEMENTARES - COLETADO CAIXA)                                                                                                                                                                                                                                                                                                                                                                                                                    </t>
  </si>
  <si>
    <t>232,31</t>
  </si>
  <si>
    <t xml:space="preserve">FERRAMENTAS - FAMILIA TOPOGRAFO - MENSALISTA (ENCARGOS COMPLEMENTARES - COLETADO CAIXA)                                                                                                                                                                                                                                                                                                                                                                                                                   </t>
  </si>
  <si>
    <t xml:space="preserve">EPI - FAMILIA ALMOXARIFE - HORISTA (ENCARGOS COMPLEMENTARES - COLETADO CAIXA)                                                                                                                                                                                                                                                                                                                                                                                                                             </t>
  </si>
  <si>
    <t xml:space="preserve">EPI - FAMILIA CARPINTEIRO DE FORMAS - HORISTA (ENCARGOS COMPLEMENTARES - COLETADO CAIXA)                                                                                                                                                                                                                                                                                                                                                                                                                  </t>
  </si>
  <si>
    <t xml:space="preserve">EPI - FAMILIA ELETRICISTA - HORISTA (ENCARGOS COMPLEMENTARES - COLETADO CAIXA)                                                                                                                                                                                                                                                                                                                                                                                                                            </t>
  </si>
  <si>
    <t>1,20</t>
  </si>
  <si>
    <t xml:space="preserve">EPI - FAMILIA ENCANADOR - HORISTA (ENCARGOS COMPLEMENTARES - COLETADO CAIXA)                                                                                                                                                                                                                                                                                                                                                                                                                              </t>
  </si>
  <si>
    <t xml:space="preserve">EPI - FAMILIA ENGENHEIRO CIVIL - HORISTA (ENCARGOS COMPLEMENTARES - COLETADO CAIXA)                                                                                                                                                                                                                                                                                                                                                                                                                       </t>
  </si>
  <si>
    <t xml:space="preserve">EPI - FAMILIA ENCARREGADO GERAL - HORISTA (ENCARGOS COMPLEMENTARES - COLETADO CAIXA)                                                                                                                                                                                                                                                                                                                                                                                                                      </t>
  </si>
  <si>
    <t xml:space="preserve">EPI - FAMILIA OPERADOR ESCAVADEIRA - HORISTA (ENCARGOS COMPLEMENTARES - COLETADO CAIXA)                                                                                                                                                                                                                                                                                                                                                                                                                   </t>
  </si>
  <si>
    <t xml:space="preserve">EPI - FAMILIA PEDREIRO - HORISTA (ENCARGOS COMPLEMENTARES - COLETADO CAIXA)                                                                                                                                                                                                                                                                                                                                                                                                                               </t>
  </si>
  <si>
    <t xml:space="preserve">EPI - FAMILIA PINTOR - HORISTA (ENCARGOS COMPLEMENTARES - COLETADO CAIXA)                                                                                                                                                                                                                                                                                                                                                                                                                                 </t>
  </si>
  <si>
    <t xml:space="preserve">EPI - FAMILIA SERVENTE - HORISTA (ENCARGOS COMPLEMENTARES - COLETADO CAIXA)                                                                                                                                                                                                                                                                                                                                                                                                                               </t>
  </si>
  <si>
    <t xml:space="preserve">EPI - FAMILIA SOLDADOR - HORISTA (ENCARGOS COMPLEMENTARES - COLETADO CAIXA)                                                                                                                                                                                                                                                                                                                                                                                                                               </t>
  </si>
  <si>
    <t xml:space="preserve">EPI - FAMILIA TOPOGRAFO - HORISTA (ENCARGOS COMPLEMENTARES - COLETADO CAIXA)                                                                                                                                                                                                                                                                                                                                                                                                                              </t>
  </si>
  <si>
    <t xml:space="preserve">EPI - FAMILIA ALMOXARIFE - MENSALISTA (ENCARGOS COMPLEMENTARES - COLETADO CAIXA)                                                                                                                                                                                                                                                                                                                                                                                                                          </t>
  </si>
  <si>
    <t>148,04</t>
  </si>
  <si>
    <t xml:space="preserve">EPI - FAMILIA CARPINTEIRO DE FORMAS - MENSALISTA (ENCARGOS COMPLEMENTARES - COLETADO CAIXA)                                                                                                                                                                                                                                                                                                                                                                                                               </t>
  </si>
  <si>
    <t>269,97</t>
  </si>
  <si>
    <t xml:space="preserve">EPI - FAMILIA ELETRICISTA - MENSALISTA (ENCARGOS COMPLEMENTARES - COLETADO CAIXA)                                                                                                                                                                                                                                                                                                                                                                                                                         </t>
  </si>
  <si>
    <t>226,41</t>
  </si>
  <si>
    <t xml:space="preserve">EPI - FAMILIA ENCANADOR - MENSALISTA (ENCARGOS COMPLEMENTARES - COLETADO CAIXA)                                                                                                                                                                                                                                                                                                                                                                                                                           </t>
  </si>
  <si>
    <t>199,20</t>
  </si>
  <si>
    <t xml:space="preserve">EPI - FAMILIA ENGENHEIRO CIVIL - MENSALISTA (ENCARGOS COMPLEMENTARES - COLETADO CAIXA)                                                                                                                                                                                                                                                                                                                                                                                                                    </t>
  </si>
  <si>
    <t>140,23</t>
  </si>
  <si>
    <t xml:space="preserve">EPI - FAMILIA ENCARREGADO GERAL - MENSALISTA (ENCARGOS COMPLEMENTARES - COLETADO CAIXA)                                                                                                                                                                                                                                                                                                                                                                                                                   </t>
  </si>
  <si>
    <t>236,16</t>
  </si>
  <si>
    <t xml:space="preserve">EPI - FAMILIA OPERADOR ESCAVADEIRA - MENSALISTA (ENCARGOS COMPLEMENTARES - COLETADO CAIXA)                                                                                                                                                                                                                                                                                                                                                                                                                </t>
  </si>
  <si>
    <t>162,97</t>
  </si>
  <si>
    <t xml:space="preserve">EPI - FAMILIA PEDREIRO - MENSALISTA (ENCARGOS COMPLEMENTARES - COLETADO CAIXA)                                                                                                                                                                                                                                                                                                                                                                                                                            </t>
  </si>
  <si>
    <t>233,35</t>
  </si>
  <si>
    <t xml:space="preserve">EPI - FAMILIA PINTOR - MENSALISTA (ENCARGOS COMPLEMENTARES - COLETADO CAIXA)                                                                                                                                                                                                                                                                                                                                                                                                                              </t>
  </si>
  <si>
    <t>325,51</t>
  </si>
  <si>
    <t xml:space="preserve">EPI - FAMILIA SERVENTE - MENSALISTA (ENCARGOS COMPLEMENTARES - COLETADO CAIXA)                                                                                                                                                                                                                                                                                                                                                                                                                            </t>
  </si>
  <si>
    <t>250,24</t>
  </si>
  <si>
    <t xml:space="preserve">EPI - FAMILIA SOLDADOR - MENSALISTA (ENCARGOS COMPLEMENTARES - COLETADO CAIXA)                                                                                                                                                                                                                                                                                                                                                                                                                            </t>
  </si>
  <si>
    <t>337,87</t>
  </si>
  <si>
    <t xml:space="preserve">EPI - FAMILIA TOPOGRAFO - MENSALISTA (ENCARGOS COMPLEMENTARES - COLETADO CAIXA)                                                                                                                                                                                                                                                                                                                                                                                                                           </t>
  </si>
  <si>
    <t>132,94</t>
  </si>
  <si>
    <t xml:space="preserve">LUMINARIA TIPO TARTARUGA A PROVA DE TEMPO, GASES, VAPOR E PO, EM ALUMINIO, COM GRADE, BASE E27, POTENCIA MAXIMA 100 W - REF Y 25/1 (NAO INCLUI LAMPADA)                                                                                                                                                                                                                                                                                                                                                   </t>
  </si>
  <si>
    <t xml:space="preserve">FECHO QUEBRA UNHA, EM LATAO COM ACABAMENTO CROMADO, DE EMBUTIR, COM COMANDO DESLIZANTE, ALTURA DE 22 CM, LARGURA MINIMA DE 1,90 CM E ESPESSURA MINIMA DE 1,90 MM                                                                                                                                                                                                                                                                                                                                          </t>
  </si>
  <si>
    <t>50,10</t>
  </si>
  <si>
    <t xml:space="preserve">FECHO QUEBRA UNHA, EM LATAO COM ACABAMENTO CROMADO, DE EMBUTIR, COM COMANDO DESLIZANTE, ALTURA DE 40 CM, LARGURA MINIMA DE 1,90 CM E ESPESSURA MINIMA DE 1,90 MM                                                                                                                                                                                                                                                                                                                                          </t>
  </si>
  <si>
    <t>87,11</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</si>
  <si>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</si>
  <si>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</si>
  <si>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6", CHAPA COM ESPESSURA MINIMA DE 0,90 MM E LARGURA MINIMA DE 3,80 CM (FECHO SIMPLES)                                                                                                                                                                                                                                                                                                             </t>
  </si>
  <si>
    <t xml:space="preserve">CREMONA RETANGULAR INJETADA LISA, COM CASTANHA / ALCA, EM LATAO, COM ACABAMENTO CROMADO, DE SOBREPOR / EMBUTIR                                                                                                                                                                                                                                                                                                                                                                                            </t>
  </si>
  <si>
    <t xml:space="preserve">CREMONA RETANGULAR INJETADA LISA COM CHAVE, COM CASTANHA / ALCA, EM LATAO, COM ACABAMENTO CROMADO, DE SOBREPOR / EMBUTIR                                                                                                                                                                                                                                                                                                                                                                                  </t>
  </si>
  <si>
    <t>156,01</t>
  </si>
  <si>
    <t xml:space="preserve">VARA FINA PARA CREMONA, EM FERRO ZINCADO BRANCO, COM DIAMETRO DE APROX 10 MM E COMPRIMENTO DE 1,20 M                                                                                                                                                                                                                                                                                                                                                                                                      </t>
  </si>
  <si>
    <t xml:space="preserve">VARA FINA PARA CREMONA, EM FERRO ZINCADO BRANCO, COM DIAMETRO DE APROX 10 MM E COMPRIMENTO DE 1,50 M                                                                                                                                                                                                                                                                                                                                                                                                      </t>
  </si>
  <si>
    <t xml:space="preserve">PUXADOR TIPO ALCA, EM ZAMAC CROMADO, COM COMPRIMENTO DE APROX 150 MM, COM ROSETA PARA PORTAS DE MADEIRAS, INCLUINDO PARAFUSOS                                                                                                                                                                                                                                                                                                                                                                             </t>
  </si>
  <si>
    <t>53,34</t>
  </si>
  <si>
    <t xml:space="preserve">PUXADOR TUBULAR RETO SIMPLES, EM ALUMINIO CROMADO, COM COMPRIMENTO DE APROX 400 MM E DIAMETRO DE 25 MM                                                                                                                                                                                                                                                                                                                                                                                                    </t>
  </si>
  <si>
    <t>72,61</t>
  </si>
  <si>
    <t xml:space="preserve">CADEADO SIMPLES, CORPO EM LATAO MACICO, COM LARGURA DE 50 MM E ALTURA DE APROX 40 MM, HASTE CEMENTADA EM ACO TEMPERADO COM DIAMETRO DE APROX 8,0 MM, INCLUINDO 2 CHAVES                                                                                                                                                                                                                                                                                                                                   </t>
  </si>
  <si>
    <t>43,62</t>
  </si>
  <si>
    <t xml:space="preserve">MOLA HIDRAULICA AEREA, PARA PORTAS DE ATE 850 MM E PESO DE ATE 50 KG, COM CORPO EM ALUMINIO E BRACO EM ACO, SEM BRACO DE PARADA                                                                                                                                                                                                                                                                                                                                                                           </t>
  </si>
  <si>
    <t>126,61</t>
  </si>
  <si>
    <t xml:space="preserve">TRILHO PANTOGRAFICO RETO, EM ALUMINIO, TIPO U, COM DIMENSOES DE *38 X 38* MM PARA PORTA DE CORRER                                                                                                                                                                                                                                                                                                                                                                                                         </t>
  </si>
  <si>
    <t>43,11</t>
  </si>
  <si>
    <t xml:space="preserve">PINO GUIA RETO, EM LATAO, CHAPA COM 3 MM DE ESPESSURA E GUIA COM ROLETE DE 9 MM                                                                                                                                                                                                                                                                                                                                                                                                                           </t>
  </si>
  <si>
    <t>8,80</t>
  </si>
  <si>
    <t xml:space="preserve">FECHADURA ESPELHO PARA PORTA DE BANHEIRO, EM ACO INOX (MAQUINA, TESTA E CONTRA-TESTA) E EM ZAMAC (MACANETA, LINGUETA E TRINCOS) COM ACABAMENTO CROMADO, MAQUINA DE 55 MM, INCLUINDO CHAVE TIPO TRANQUETA (CONJUNTO DE FECHADURAS)                                                                                                                                                                                                                                                                         </t>
  </si>
  <si>
    <t>95,11</t>
  </si>
  <si>
    <t xml:space="preserve">MAQUINA DE 55 MM PARA FECHADURA, PARA PORTA DE BANHEIRO, EM ACO INOX                                                                                                                                                                                                                                                                                                                                                                                                                                      </t>
  </si>
  <si>
    <t xml:space="preserve">MAQUINA DE 40 MM PARA FECHADURA, PARA PORTA INTERNA, EM ACO INOX                                                                                                                                                                                                                                                                                                                                                                                                                                          </t>
  </si>
  <si>
    <t xml:space="preserve">FECHADURA ROSETA REDONDA PARA PORTA INTERNA, EM ACO INOX (MAQUINA, TESTA E CONTRA-TESTA) E EM ZAMAC (MACANETA, LINGUETA E TRINCOS) COM ACABAMENTO CROMADO, MAQUINA DE 40 MM, INCLUINDO CHAVE TIPO INTERNA (CONJUNTO DE FECHADURAS)                                                                                                                                                                                                                                                                        </t>
  </si>
  <si>
    <t xml:space="preserve">FECHADURA ESPELHO PARA PORTA INTERNA, EM ACO INOX (MAQUINA, TESTA E CONTRA-TESTA) E EM ZAMAC (MACANETA, LINGUETA E TRINCOS) COM ACABAMENTO CROMADO, MAQUINA DE 55 MM, INCLUINDO CHAVE TIPO INTERNA                                                                                                                                                                                                                                                                                                        </t>
  </si>
  <si>
    <t>94,71</t>
  </si>
  <si>
    <t xml:space="preserve">FECHADRUA BICO DE PAPAGAIO PARA PORTA DE CORRER EXTERNA, EM ACO INOX COM ACABAMENTO CROMADO, MAQUINA COM 45 MM, INCLUINDO CHAVE TIPO CILINDRO                                                                                                                                                                                                                                                                                                                                                             </t>
  </si>
  <si>
    <t>93,10</t>
  </si>
  <si>
    <t xml:space="preserve">FECHADRUA BICO DE PAPAGAIO PARA PORTA DE CORRER INTERNA, EM ACO INOX COM ACABAMENTO CROMADO, MAQUINA COM 45 MM, INCLUINDO CHAVE TIPO BIPARTIDA                                                                                                                                                                                                                                                                                                                                                            </t>
  </si>
  <si>
    <t>77,07</t>
  </si>
  <si>
    <t xml:space="preserve">TABUA NAO APARELHADA *2,5 X 15* CM, EM MACARANDUBA/MASSARANDUBA, ANGELIM OU EQUIVALENTE DA REGIAO - BRUTA                                                                                                                                                                                                                                                                                                                                                                                                 </t>
  </si>
  <si>
    <t xml:space="preserve">ADITIVO PLASTIFICANTE E ESTABILIZADOR PARA ARGAMASSAS DE ASSENTAMENTO E REBOCO, LIQUIDO E ISENTO DE CLORETOS                                                                                                                                                                                                                                                                                                                                                                                              </t>
  </si>
  <si>
    <t xml:space="preserve">ADITIVO SUPERPLASTIFICANTE DE PEGA NORMAL PARA CONCRETO, LIQUIDO E ISENTO DE CLORETOS                                                                                                                                                                                                                                                                                                                                                                                                                     </t>
  </si>
  <si>
    <t xml:space="preserve">KIT PORTA PRONTA DE MADEIRA, FOLHA PESADA (NBR 15930) DE 900 X 2100 MM, DE 40 MM A 45 MM DE ESPESSURA, COM MARCO EM ACO, NUCLEO SOLIDO, CAPA LISA EM HDF, ACABAMENTO MELAMINICO BRANCO (INCLUI MARCO, ALIZARES, DOBRADICAS E FECHADURA)                                                                                                                                                                                                                                                                   </t>
  </si>
  <si>
    <t>899,45</t>
  </si>
  <si>
    <t xml:space="preserve">TINTA LATEX ACRILICA SUPER PREMIUM, COR BRANCO FOSCO                                                                                                                                                                                                                                                                                                                                                                                                                                                      </t>
  </si>
  <si>
    <t xml:space="preserve">TINTA ESMALTE SINTETICO STANDARD ACETINADO                                                                                                                                                                                                                                                                                                                                                                                                                                                                </t>
  </si>
  <si>
    <t xml:space="preserve">MASSA CORRIDA PARA SUPERFICIES DE AMBIENTES INTERNOS                                                                                                                                                                                                                                                                                                                                                                                                                                                      </t>
  </si>
  <si>
    <t xml:space="preserve">KIT PORTA PRONTA DE MADEIRA, FOLHA PESADA (NBR 15930) DE 800 X 2100 MM, DE 40 MM A 45 MM DE ESPESSURA, COM MARCO EM ACO, NUCLEO SOLIDO, CAPA LISA EM HDF, ACABAMENTO MELAMINICO BRANCO (INCLUI MARCO, ALIZARES, DOBRADICAS E FECHADURA)                                                                                                                                                                                                                                                                   </t>
  </si>
  <si>
    <t>846,54</t>
  </si>
  <si>
    <t xml:space="preserve">TINTA ESMALTE SINTETICO STANDARD BRILHANTE                                                                                                                                                                                                                                                                                                                                                                                                                                                                </t>
  </si>
  <si>
    <t>33,03</t>
  </si>
  <si>
    <t xml:space="preserve">TINTA ESMALTE SINTETICO STANDARD FOSCO                                                                                                                                                                                                                                                                                                                                                                                                                                                                    </t>
  </si>
  <si>
    <t xml:space="preserve">TINTA ESMALTE BASE AGUA PREMIUM ACETINADO                                                                                                                                                                                                                                                                                                                                                                                                                                                                 </t>
  </si>
  <si>
    <t>47,39</t>
  </si>
  <si>
    <t xml:space="preserve">TINTA ESMALTE BASE AGUA PREMIUM BRILHANTE                                                                                                                                                                                                                                                                                                                                                                                                                                                                 </t>
  </si>
  <si>
    <t xml:space="preserve">MASSA ACRILICA PARA SUPERFICIES INTERNAS E EXTERNAS                                                                                                                                                                                                                                                                                                                                                                                                                                                       </t>
  </si>
  <si>
    <t xml:space="preserve">MASSA PARA MADEIRA - INTERIOR E EXTERIOR                                                                                                                                                                                                                                                                                                                                                                                                                                                                  </t>
  </si>
  <si>
    <t xml:space="preserve">FUNDO SINTETICO NIVELADOR BRANCO FOSCO PARA MADEIRA                                                                                                                                                                                                                                                                                                                                                                                                                                                       </t>
  </si>
  <si>
    <t xml:space="preserve">CONTRAMARCO DE ALUMINIO (PERFIL 25) PARA ESQUADRIAS, TIPO CONVENCIONAL / CADEIRINHA, 60 MM (CM-060), INCLUSO CONEXOES, GRAPAS E TRAVAMENTOS                                                                                                                                                                                                                                                                                                                                                               </t>
  </si>
  <si>
    <t xml:space="preserve">PERFIL "U" SIMPLES, EM CHAPA DOBRADA DE ACO LAMINADO, E = 4,75 MM, H = 100 MM, L = 75 MM (8,74 KG/M)                                                                                                                                                                                                                                                                                                                                                                                                      </t>
  </si>
  <si>
    <t xml:space="preserve">CHAPA DE ACO GROSSA, ASTM A36, E = 1" (25,40 MM) 199,18 KG/M2                                                                                                                                                                                                                                                                                                                                                                                                                                             </t>
  </si>
  <si>
    <t>10,33</t>
  </si>
  <si>
    <t xml:space="preserve">CHAPA DE ACO GALVANIZADA BITOLA GSG 20, E = 0,95 MM (7,60 KG/M2)                                                                                                                                                                                                                                                                                                                                                                                                                                          </t>
  </si>
  <si>
    <t xml:space="preserve">CHAPA/PAINEL DE MADEIRA COMPENSADA RESINADA (MADEIRITE RESINADO ROSA) PARA FORMA DE CONCRETO, DE 2200 X 1100 MM, E = 20 MM                                                                                                                                                                                                                                                                                                                                                                                </t>
  </si>
  <si>
    <t>52,89</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</si>
  <si>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</si>
  <si>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6 MM                                                                                                                                                                                                                                                                                                                                                                              </t>
  </si>
  <si>
    <t>30,51</t>
  </si>
  <si>
    <t xml:space="preserve">CHAPA/PAINEL DE MADEIRA COMPENSADA PLASTIFICADA (MADEIRITE PLASTIFICADO) PARA FORMA DE CONCRETO, DE 2200 X 1100 MM, E = 20 MM                                                                                                                                                                                                                                                                                                                                                                             </t>
  </si>
  <si>
    <t>86,95</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</si>
  <si>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</si>
  <si>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6 MM                                                                                                                                                                                                                                                                                                                                                                                 </t>
  </si>
  <si>
    <t xml:space="preserve">PERFIL "U" SIMPLES, EM CHAPA DOBRADA DE ACO LAMINADO, E = 3 MM, H = 200 MM, L = 50 MM (6,83 KG/M)                                                                                                                                                                                                                                                                                                                                                                                                         </t>
  </si>
  <si>
    <t xml:space="preserve">CHAPA/BOBINA LISA EM ALUMINIO, LIGA 1.200 - H14, QUALQUER ESPESSURA, QUALQUER LARGURA                                                                                                                                                                                                                                                                                                                                                                                                                     </t>
  </si>
  <si>
    <t xml:space="preserve">PLACA / CHAPA DE GESSO ACARTONADO, RESISTENTE AO FOGO (RF), COR ROSA, E = 15 MM, 1200 X 2400 MM (L X C)                                                                                                                                                                                                                                                                                                                                                                                                   </t>
  </si>
  <si>
    <t xml:space="preserve">PLACA / CHAPA DE GESSO ACARTONADO, STANDARD (ST), COR BRANCA, E = 15 MM, 1200 X 2400 MM (L X C)                                                                                                                                                                                                                                                                                                                                                                                                           </t>
  </si>
  <si>
    <t xml:space="preserve">PLACA / CHAPA DE GESSO ACARTONADO, RESISTENTE A UMIDADE (RU), COR VERDE, E = 15 MM, 1200 X 2400 MM (L X C)                                                                                                                                                                                                                                                                                                                                                                                                </t>
  </si>
  <si>
    <t xml:space="preserve">TINTA A OLEO BRILHANTE, PARA MADEIRAS E METAIS                                                                                                                                                                                                                                                                                                                                                                                                                                                            </t>
  </si>
  <si>
    <t>30,92</t>
  </si>
  <si>
    <t xml:space="preserve">PORTA DE MADEIRA, FOLHA LEVE (NBR 15930), DE 600 X 2100 MM, E = 35 MM, NUCLEO COLMEIA, CAPA LISA EM HDF, ACABAMENTO MELAMINICO EM PADRAO MADEIRA                                                                                                                                                                                                                                                                                                                                                          </t>
  </si>
  <si>
    <t>222,55</t>
  </si>
  <si>
    <t xml:space="preserve">CABO ELETRONICO CATEGORIA 6A U/UTP 23AWG X 4P                                                                                                                                                                                                                                                                                                                                                                                                                                                             </t>
  </si>
  <si>
    <t xml:space="preserve">CABO COAXIAL RG6 95% DE MALHA                                                                                                                                                                                                                                                                                                                                                                                                                                                                             </t>
  </si>
  <si>
    <t xml:space="preserve">CABO COAXIAL RG11 95% DE MALHA                                                                                                                                                                                                                                                                                                                                                                                                                                                                            </t>
  </si>
  <si>
    <t xml:space="preserve">CABO COAXIAL RG59 95% DE MALHA                                                                                                                                                                                                                                                                                                                                                                                                                                                                            </t>
  </si>
  <si>
    <t xml:space="preserve">RACK DE PISO PARA SERVIDOR, FECHADO, 44U, COM PORTA, 44U X *570* MM                                                                                                                                                                                                                                                                                                                                                                                                                                       </t>
  </si>
  <si>
    <t>2.635,43</t>
  </si>
  <si>
    <t xml:space="preserve">RACK DE PISO PARA SERVIDOR, ABERTO, EM COLUNA, 44U X *570* MM                                                                                                                                                                                                                                                                                                                                                                                                                                             </t>
  </si>
  <si>
    <t>1.295,16</t>
  </si>
  <si>
    <t xml:space="preserve">LUVA DE CORRER PARA TUBO SOLDAVEL, PVC, 40 MM, PARA AGUA FRIA PREDIAL                                                                                                                                                                                                                                                                                                                                                                                                                                     </t>
  </si>
  <si>
    <t xml:space="preserve">CABO DE REDE, PAR TRANCADO U/UTP, 4 PARES, CATEGORIA 5E (CAT 5E), ISOLAMENTO PVC (CMX)                                                                                                                                                                                                                                                                                                                                                                                                                    </t>
  </si>
  <si>
    <t xml:space="preserve">CABO DE REDE, PAR TRANCADO U/UTP, 4 PARES, CATEGORIA 5E (CAT 5E), ISOLAMENTO PVC (CM)                                                                                                                                                                                                                                                                                                                                                                                                                     </t>
  </si>
  <si>
    <t xml:space="preserve">CABO DE REDE, PAR TRANCADO U/UTP, 4 PARES, CATEGORIA 6 (CAT 6), ISOLAMENTO PVC (CM)                                                                                                                                                                                                                                                                                                                                                                                                                       </t>
  </si>
  <si>
    <t xml:space="preserve">CAIXA D'AGUA / RESERVATORIO EM POLIETILENO, 3000 LITROS, COM TAMPA                                                                                                                                                                                                                                                                                                                                                                                                                                        </t>
  </si>
  <si>
    <t>2.070,40</t>
  </si>
  <si>
    <t xml:space="preserve">CAIXA D'AGUA / RESERVATORIO EM POLIESTER REFORCADO COM FIBRA DE VIDRO, 3000 LITROS, COM TAMPA                                                                                                                                                                                                                                                                                                                                                                                                             </t>
  </si>
  <si>
    <t>1.850,89</t>
  </si>
  <si>
    <t xml:space="preserve">CAIXA D'AGUA / RESERVATORIO EM POLIESTER REFORCADO COM FIBRA DE VIDRO, 750 LITROS, COM TAMPA                                                                                                                                                                                                                                                                                                                                                                                                              </t>
  </si>
  <si>
    <t>667,89</t>
  </si>
  <si>
    <t xml:space="preserve">CAIXA D'AGUA / RESERVATORIO EM POLIESTER REFORCADO COM FIBRA DE VIDRO, 7000 LITROS, COM TAMPA                                                                                                                                                                                                                                                                                                                                                                                                             </t>
  </si>
  <si>
    <t>3.554,72</t>
  </si>
  <si>
    <t xml:space="preserve">CAIXA D'AGUA / RESERVATORIO EM POLIESTER REFORCADO COM FIBRA DE VIDRO, 15000 LITROS, COM TAMPA                                                                                                                                                                                                                                                                                                                                                                                                            </t>
  </si>
  <si>
    <t>7.498,43</t>
  </si>
  <si>
    <t xml:space="preserve">CAIXA D'AGUA / RESERVATORIO EM POLIESTER REFORCADO COM FIBRA DE VIDRO, 20000 LITROS, COM TAMPA                                                                                                                                                                                                                                                                                                                                                                                                            </t>
  </si>
  <si>
    <t>11.845,63</t>
  </si>
  <si>
    <t xml:space="preserve">BACIA SANITARIA (VASO) COM CAIXA ACOPLADA, SIFAO OCULTO / CARENADO, DE LOUCA BRANCA (SEM ASSENTO) - PADRAO ALTO                                                                                                                                                                                                                                                                                                                                                                                           </t>
  </si>
  <si>
    <t>558,88</t>
  </si>
  <si>
    <t xml:space="preserve">MICTORIO INDIVIDUAL, SIFONADO, VALVULA EMBUTIDA, DE LOUCA BRANCA, SEM COMPLEMENTOS - PADRAO ALTO                                                                                                                                                                                                                                                                                                                                                                                                          </t>
  </si>
  <si>
    <t>927,81</t>
  </si>
  <si>
    <t xml:space="preserve">TORNEIRA DE MESA PARA LAVATORIO, METALICA CROMADA, COM MISTURADOR MONOCOMANDO, BICA BAIXA (REF 2875)                                                                                                                                                                                                                                                                                                                                                                                                      </t>
  </si>
  <si>
    <t xml:space="preserve">JANELA INTEGRADA VENEZIANA EM ALUMINIO PERFIL 25, 120 X 120 CM (A X L), 2 FLS (2 VIDROS) E VENEZIANA COM ACIONAMENTO MANUAL, SEM BANDEIRA, ACABAMENTO BRILHANTE, BATENTE DE 11,50 A 12,50 CM, COM VIDRO 4 MM, INCLUSO GUARNICAO                                                                                                                                                                                                                                                                           </t>
  </si>
  <si>
    <t>1.513,12</t>
  </si>
  <si>
    <t xml:space="preserve">JANELA VENEZIANA DE CORRER, EM ALUMINIO PERFIL 25, 100 X 120 CM (A X L), 3 FLS (2 VENEZIANAS E 1 VIDRO), SEM BANDEIRA, ACABAMENTO BRANCO OU BRILHANTE, BATENTE DE 8 A 9 CM, COM VIDRO 4 MM, SEM GUARNICAO/ALIZAR                                                                                                                                                                                                                                                                                          </t>
  </si>
  <si>
    <t>542,81</t>
  </si>
  <si>
    <t xml:space="preserve">CAMINHAO TOCO, PESO BRUTO TOTAL 10700 KG, CARGA UTIL MAXIMA 7400 KG, DISTANCIA ENTRE EIXOS 4,00 M, POTENCIA 175 CV (INCLUI CABINE E CHASSI, NAO INCLUI CARROCERIA)                                                                                                                                                                                                                                                                                                                                        </t>
  </si>
  <si>
    <t>452.301,60</t>
  </si>
  <si>
    <t xml:space="preserve">CAMINHAO TOCO, PESO BRUTO TOTAL 13200 KG, CARGA UTIL MAXIMA 9200 KG, DISTANCIA ENTRE EIXOS 3,31 M, POTENCIA 175 CV (INCLUI CABINE E CHASSI, NAO INCLUI CARROCERIA)                                                                                                                                                                                                                                                                                                                                        </t>
  </si>
  <si>
    <t>482.745,00</t>
  </si>
  <si>
    <t xml:space="preserve">CAMINHAO TOCO, PESO BRUTO TOTAL 16000 KG, CARGA UTIL MAXIMA 10830 KG, DISTANCIA ENTRE EIXOS 3,56 M, POTENCIA 226 CV (INCLUI CABINE E CHASSI, NAO INCLUI CARROCERIA)                                                                                                                                                                                                                                                                                                                                       </t>
  </si>
  <si>
    <t>526.235,54</t>
  </si>
  <si>
    <t xml:space="preserve">CAMINHAO TOCO, PESO BRUTO TOTAL 8500 KG, CARGA UTIL MAXIMA 5600 KG, DISTANCIA ENTRE EIXOS 3,40 M, POTENCIA 167 CV (INCLUI CABINE E CHASSI, NAO INCLUI CARROCERIA)                                                                                                                                                                                                                                                                                                                                         </t>
  </si>
  <si>
    <t>433.165,78</t>
  </si>
  <si>
    <t xml:space="preserve">CAMINHAO TRUCADO, PESO BRUTO TOTAL 23000 KG, CARGA UTIL MAXIMA 15460 KG, DISTANCIA ENTRE EIXOS 4,80 M, POTENCIA 286 CV (INCLUI CABINE E CHASSI, NAO INCLUI CARROCERIA)                                                                                                                                                                                                                                                                                                                                    </t>
  </si>
  <si>
    <t>668.014,71</t>
  </si>
  <si>
    <t xml:space="preserve">CAMINHAO TRUCADO, PESO BRUTO TOTAL 23000 KG, CARGA UTIL MAXIMA 16540 KG, DISTANCIA ENTRE EIXOS 4,80 M, POTENCIA 256 CV (INCLUI CABINE E CHASSI, NAO INCLUI CARROCERIA)                                                                                                                                                                                                                                                                                                                                    </t>
  </si>
  <si>
    <t>654.967,56</t>
  </si>
  <si>
    <t xml:space="preserve">PRIMER EPOXI / EPOXIDICO                                                                                                                                                                                                                                                                                                                                                                                                                                                                                  </t>
  </si>
  <si>
    <t>137,98</t>
  </si>
  <si>
    <t xml:space="preserve">TARUGO DELIMITADOR DE PROFUNDIDADE EM ESPUMA DE POLIETILENO DE BAIXA DENSIDADE 10 MM, CINZA                                                                                                                                                                                                                                                                                                                                                                                                               </t>
  </si>
  <si>
    <t xml:space="preserve">PRIMER DE POLIURETANO                                                                                                                                                                                                                                                                                                                                                                                                                                                                                     </t>
  </si>
  <si>
    <t>497,86</t>
  </si>
  <si>
    <t xml:space="preserve">BLOCO DE ENGATE RAPIDO PARA BASTIDOR TIPO M10                                                                                                                                                                                                                                                                                                                                                                                                                                                             </t>
  </si>
  <si>
    <t xml:space="preserve">BASTIDOR PARA BLOCO M10                                                                                                                                                                                                                                                                                                                                                                                                                                                                                   </t>
  </si>
  <si>
    <t xml:space="preserve">CONECTOR / ADAPTADOR F/M, COM INSERTO METALICO, PPR, DN 25 MM X 3/4", PARA AGUA QUENTE E FRIA PREDIAL                                                                                                                                                                                                                                                                                                                                                                                                     </t>
  </si>
  <si>
    <t xml:space="preserve">CONECTOR / ADAPTADOR F/M, COM INSERTO METALICO, PPR, DN 32 MM X 1", PARA AGUA QUENTE E FRIA PREDIAL                                                                                                                                                                                                                                                                                                                                                                                                       </t>
  </si>
  <si>
    <t xml:space="preserve">BUCHA DE REDUCAO, PPR, DN 50 X 25 MM, PARA AGUA QUENTE E FRIA PREDIAL                                                                                                                                                                                                                                                                                                                                                                                                                                     </t>
  </si>
  <si>
    <t xml:space="preserve">TUBO PPR, CLASSE PN 20, SOLDAVEL, DN 32 MM PARA AGUA FRIA OU QUENTE PREDIAL                                                                                                                                                                                                                                                                                                                                                                                                                               </t>
  </si>
  <si>
    <t xml:space="preserve">BUCHA DE REDUCAO, PPR, DN 50 X 32 MM, PARA AGUA QUENTE E FRIA PREDIAL                                                                                                                                                                                                                                                                                                                                                                                                                                     </t>
  </si>
  <si>
    <t xml:space="preserve">CONECTOR, CPVC, SOLDAVEL, 114 MM X 4", PARA AGUA QUENTE                                                                                                                                                                                                                                                                                                                                                                                                                                                   </t>
  </si>
  <si>
    <t>1.454,68</t>
  </si>
  <si>
    <t xml:space="preserve">CONECTOR, CPVC, SOLDAVEL, 54 MM X 2", PARA AGUA QUENTE                                                                                                                                                                                                                                                                                                                                                                                                                                                    </t>
  </si>
  <si>
    <t>84,68</t>
  </si>
  <si>
    <t xml:space="preserve">CONECTOR, CPVC, SOLDAVEL, 73 MM X 2 1/2", PARA AGUA QUENTE                                                                                                                                                                                                                                                                                                                                                                                                                                                </t>
  </si>
  <si>
    <t>326,70</t>
  </si>
  <si>
    <t xml:space="preserve">CONECTOR, CPVC, SOLDAVEL, 89 MM X 3", PARA AGUA QUENTE                                                                                                                                                                                                                                                                                                                                                                                                                                                    </t>
  </si>
  <si>
    <t>474,44</t>
  </si>
  <si>
    <t xml:space="preserve">JOELHO CPVC, SOLDAVEL, 90 GRAUS, 114 MM, PARA AGUA QUENTE                                                                                                                                                                                                                                                                                                                                                                                                                                                 </t>
  </si>
  <si>
    <t xml:space="preserve">LUVA CPVC, SOLDAVEL, 114 MM, PARA AGUA QUENTE PREDIAL                                                                                                                                                                                                                                                                                                                                                                                                                                                     </t>
  </si>
  <si>
    <t>171,38</t>
  </si>
  <si>
    <t xml:space="preserve">TE CPVC, SOLDAVEL, 90 GRAUS, 114 MM, PARA AGUA QUENTE PREDIAL                                                                                                                                                                                                                                                                                                                                                                                                                                             </t>
  </si>
  <si>
    <t>253,17</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</si>
  <si>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</si>
  <si>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</si>
  <si>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</si>
  <si>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</si>
  <si>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52,46</t>
  </si>
  <si>
    <t xml:space="preserve">ADAPTADOR CPVC, ROSCAVEL, COM FLANGES E ANEL DE VEDACAO, 42 MM, CAIXA D'AGUA PARA AGUA QUENTE                                                                                                                                                                                                                                                                                                                                                                                                             </t>
  </si>
  <si>
    <t xml:space="preserve">ADAPTADOR CPVC, ROSCAVEL, COM FLANGES E ANEL DE VEDACAO, 54 MM, CAIXA D'AGUA PARA AGUA QUENTE                                                                                                                                                                                                                                                                                                                                                                                                             </t>
  </si>
  <si>
    <t>82,29</t>
  </si>
  <si>
    <t xml:space="preserve">TUBO CPVC, SOLDAVEL, 114 MM, AGUA QUENTE (NBR 15884)                                                                                                                                                                                                                                                                                                                                                                                                                                                      </t>
  </si>
  <si>
    <t>372,75</t>
  </si>
  <si>
    <t xml:space="preserve">TIL CONDOMINIAL, PVC, DN 100 X 100 MM, PARA REDE COLETORA DE ESGOTO                                                                                                                                                                                                                                                                                                                                                                                                                                       </t>
  </si>
  <si>
    <t>146,55</t>
  </si>
  <si>
    <t xml:space="preserve">BUCHA DE REDUCAO, CPVC, SOLDAVEL, 54 X 35 MM, PARA AGUA QUENTE                                                                                                                                                                                                                                                                                                                                                                                                                                            </t>
  </si>
  <si>
    <t>53,25</t>
  </si>
  <si>
    <t xml:space="preserve">TUBO PVC, RIGIDO, CORRUGADO, PERFURADO DN 100 MM, PARA DRENAGEM, SISTEMA IRRIGACAO                                                                                                                                                                                                                                                                                                                                                                                                                        </t>
  </si>
  <si>
    <t>58,69</t>
  </si>
  <si>
    <t xml:space="preserve">GESSO COLA, EM PO, PARA FIXACAO DE MOLDURAS, SANCAS E BLOCOS DE GESSO                                                                                                                                                                                                                                                                                                                                                                                                                                     </t>
  </si>
  <si>
    <t xml:space="preserve">TIL RADIAL, PVC, JE, BBB, DN 300 X 200 MM, PARA REDE COLETORA DE ESGOTO (NBR 10.569)                                                                                                                                                                                                                                                                                                                                                                                                                      </t>
  </si>
  <si>
    <t>1.532,34</t>
  </si>
  <si>
    <t xml:space="preserve">COLA PARA TUBOS E MANTAS ELASTOMERICAS, A BASE DE SOLVENTE                                                                                                                                                                                                                                                                                                                                                                                                                                                </t>
  </si>
  <si>
    <t>147,93</t>
  </si>
  <si>
    <t xml:space="preserve">DETERGENTE NEUTRO USO GERAL, CONCENTRADO                                                                                                                                                                                                                                                                                                                                                                                                                                                                  </t>
  </si>
  <si>
    <t xml:space="preserve">DESINFETANTE PRONTO USO                                                                                                                                                                                                                                                                                                                                                                                                                                                                                   </t>
  </si>
  <si>
    <t xml:space="preserve">LIMPA VIDROS COM PULVERIZADOR                                                                                                                                                                                                                                                                                                                                                                                                                                                                             </t>
  </si>
  <si>
    <t>70,40</t>
  </si>
  <si>
    <t xml:space="preserve">CABO DE COBRE FLEXIVEL NAO HALOGENADO, SEM EMISSAO DE FUMACA, 750V, SECAO NOMINAL 2,5 MM                                                                                                                                                                                                                                                                                                                                                                                                                  </t>
  </si>
  <si>
    <t xml:space="preserve">CABO DE COBRE FLEXIVEL NAO HALOGENADO, SEM EMISSAO DE FUMACA, 750V, SECAO NOMINAL 6,0 MM                                                                                                                                                                                                                                                                                                                                                                                                                  </t>
  </si>
  <si>
    <t xml:space="preserve">CABO DE COBRE FLEXIVEL NAO HALOGENADO, SEM EMISSAO DE FUMACA, 750V, SECAO NOMINAL 50 MM                                                                                                                                                                                                                                                                                                                                                                                                                   </t>
  </si>
  <si>
    <t xml:space="preserve">CABO DE COBRE FLEXIVEL NAO HALOGENADO, SEM EMISSAO DE FUMACA, 750V, SECAO NOMINAL 120 MM                                                                                                                                                                                                                                                                                                                                                                                                                  </t>
  </si>
  <si>
    <t>102,75</t>
  </si>
  <si>
    <t xml:space="preserve">CABO DE COBRE FLEXIVEL NAO HALOGENADO, SEM EMISSAO DE FUMACA, 750V, SECAO NOMINAL 240 MM                                                                                                                                                                                                                                                                                                                                                                                                                  </t>
  </si>
  <si>
    <t>204,59</t>
  </si>
  <si>
    <t xml:space="preserve">COLA BRANCA BASE PVA                                                                                                                                                                                                                                                                                                                                                                                                                                                                                      </t>
  </si>
  <si>
    <t xml:space="preserve">FITA / CINTA AUTOADESIVA ELASTOMERICA PARA VEDACAO, L= 50 MM, E = 3 MM                                                                                                                                                                                                                                                                                                                                                                                                                                    </t>
  </si>
  <si>
    <t xml:space="preserve">JANELA VENEZIANA DE CORRER, EM ALUMINIO PERFIL 25, 100 X 150 CM (A X L), 6 FLS (4 VENEZIANAS E 2 VIDROS), SEM BANDEIRA, ACABAMENTO BRANCO OU BRILHANTE, BATENTE DE 8 A 9 CM, COM VIDRO 4 MM, SEM GUARNICAO / ALIZAR                                                                                                                                                                                                                                                                                       </t>
  </si>
  <si>
    <t>741,66</t>
  </si>
  <si>
    <t xml:space="preserve">BUCHA DE REDUCAO CPVC, SOLDAVEL, 54 X 28 MM, PARA AGUA QUENTE                                                                                                                                                                                                                                                                                                                                                                                                                                             </t>
  </si>
  <si>
    <t xml:space="preserve">USINA DE ASFALTO, GRAVIMETRICA, CAPACIDADE DE 150 T/H, POTENCIA DE 400  KW                                                                                                                                                                                                                                                                                                                                                                                                                                </t>
  </si>
  <si>
    <t>10.996.119,18</t>
  </si>
  <si>
    <t xml:space="preserve">VIBROACABADORA DE ASFALTO SOBRE ESTEIRAS, LARG. PAVIM. 2,13 M A 4,55 M, POT. 74 KW/ 100 HP, CAP. 400  T/ H                                                                                                                                                                                                                                                                                                                                                                                                </t>
  </si>
  <si>
    <t>1.620.352,66</t>
  </si>
  <si>
    <t xml:space="preserve">PORTA DENTE PARA  FRESADORA                                                                                                                                                                                                                                                                                                                                                                                                                                                                               </t>
  </si>
  <si>
    <t>474,74</t>
  </si>
  <si>
    <t xml:space="preserve">DENTE PARA  FRESADORA                                                                                                                                                                                                                                                                                                                                                                                                                                                                                     </t>
  </si>
  <si>
    <t>50,42</t>
  </si>
  <si>
    <t xml:space="preserve">APOIO DO PORTA DENTE PARA FRESADORA DE  ASFALTO                                                                                                                                                                                                                                                                                                                                                                                                                                                           </t>
  </si>
  <si>
    <t>2.230,19</t>
  </si>
  <si>
    <t xml:space="preserve">GUINDASTE HIDRAULICO AUTOPROPELIDO, COM LANCA TELESCOPICA 40 M, CAPACIDADE MAXIMA 60 T, POTENCIA 260 KW, TRACAO  6 X 6                                                                                                                                                                                                                                                                                                                                                                                    </t>
  </si>
  <si>
    <t>2.419.548,54</t>
  </si>
  <si>
    <t xml:space="preserve">GUINDASTE HIDRAULICO AUTOPROPELIDO, COM LANCA TELESCOPICA 28,80 M, CAPACIDADE MAXIMA 30 T, POTENCIA 97 KW, TRACAO  4 X 4                                                                                                                                                                                                                                                                                                                                                                                  </t>
  </si>
  <si>
    <t>1.258.165,24</t>
  </si>
  <si>
    <t xml:space="preserve">DIVISORIA EM GRANITO, COM DUAS FACES POLIDAS, TIPO ANDORINHA/ QUARTZ/ CASTELO/ CORUMBA OU OUTROS EQUIVALENTES DA REGIAO, E= *3,0* CM                                                                                                                                                                                                                                                                                                                                                                      </t>
  </si>
  <si>
    <t>509,66</t>
  </si>
  <si>
    <t xml:space="preserve">MICROESFERAS DE VIDRO PARA SINALIZACAO HORIZONTAL VIARIA, TIPO II-A (DROP-ON) - NBR  16184                                                                                                                                                                                                                                                                                                                                                                                                                </t>
  </si>
  <si>
    <t>9,99</t>
  </si>
  <si>
    <t xml:space="preserve">MICROESFERAS DE VIDRO PARA SINALIZACAO HORIZONTAL VIARIA, TIPO I-B (PREMIX) - NBR  16184                                                                                                                                                                                                                                                                                                                                                                                                                  </t>
  </si>
  <si>
    <t xml:space="preserve">CALCARIO DOLOMITICO A (POSTO PEDREIRA/FORNECEDOR,  SEM FRETE)                                                                                                                                                                                                                                                                                                                                                                                                                                             </t>
  </si>
  <si>
    <t xml:space="preserve">TARIFA "A" ENTRE 0 E 20M3 FORNECIMENTO D'AGUA                                                                                                                                                                                                                                                                                                                                                                                                                                                             </t>
  </si>
  <si>
    <t xml:space="preserve">GRANALHA DE ACO, ESFERICA (SHOT), PARA JATEAMENTO, PENEIRA 1,19 A 1,00 MM  (SAE S390)                                                                                                                                                                                                                                                                                                                                                                                                                     </t>
  </si>
  <si>
    <t>180,68</t>
  </si>
  <si>
    <t xml:space="preserve">BOMBA TRIPLEX COM MOTOR A DIESEL, NACIONAL, DIAMETRO DE SUCCAO DE 2 1/2"                                                                                                                                                                                                                                                                                                                                                                                                                                  </t>
  </si>
  <si>
    <t>288.029,93</t>
  </si>
  <si>
    <t xml:space="preserve">GUINDASTE HIDRAULICO AUTOPROPELIDO, COM LANCA TELESCOPICA 50 M, CAPACIDADE MAXIMA 100 T, POTENCIA 350 KW,  TRACAO 10 X 6                                                                                                                                                                                                                                                                                                                                                                                  </t>
  </si>
  <si>
    <t>4.113.232,50</t>
  </si>
  <si>
    <t xml:space="preserve">VIBROACABADORA DE ASFALTO SOBRE ESTEIRAS, LARG. PAVIM. MAX. 8,00 M, POT. 100 KW/ 134 HP, CAP.  600 T/ H                                                                                                                                                                                                                                                                                                                                                                                                   </t>
  </si>
  <si>
    <t>3.848.924,78</t>
  </si>
  <si>
    <t xml:space="preserve">BETONEIRA CAPACIDADE NOMINAL 600 L, CAPACIDADE DE MISTURA 440 L, MOTOR A GASOLINA POTENCIA 10 HP, COM  CARREGADOR                                                                                                                                                                                                                                                                                                                                                                                         </t>
  </si>
  <si>
    <t xml:space="preserve">GRUPO GERADOR ESTACIONARIO, SILENCIADO, POTENCIA 180 KVA, MOTOR  DIESEL                                                                                                                                                                                                                                                                                                                                                                                                                                   </t>
  </si>
  <si>
    <t>191.333,08</t>
  </si>
  <si>
    <t xml:space="preserve">GRUPO GERADOR ESTACIONARIO SILENCIADO, POTENCIA 50 KVA, MOTOR  DIESEL                                                                                                                                                                                                                                                                                                                                                                                                                                     </t>
  </si>
  <si>
    <t>104.284,34</t>
  </si>
  <si>
    <t xml:space="preserve">DISCO DE CORTE PARA METAL COM DUAS TELAS 12 X 1/8 X 3/4" (300 X 3,2 X 19,05 MM)                                                                                                                                                                                                                                                                                                                                                                                                                           </t>
  </si>
  <si>
    <t xml:space="preserve">PONTEIRO PARA MARTELO ROMPEDOR, DIAMETRO = *28* MM, COMPRIMENTO = *520* MM, ENCAIXE  SEXTAVADO                                                                                                                                                                                                                                                                                                                                                                                                            </t>
  </si>
  <si>
    <t>145,71</t>
  </si>
  <si>
    <t xml:space="preserve">MONTADOR DE ESTRUTURAS METALICAS HORISTA                                                                                                                                                                                                                                                                                                                                                                                                                                                                  </t>
  </si>
  <si>
    <t xml:space="preserve">AQUECEDOR DE OLEO BPF (FLUIDO) TERMICO, CAPACIDADE DE 300.000  KCAL/H                                                                                                                                                                                                                                                                                                                                                                                                                                     </t>
  </si>
  <si>
    <t xml:space="preserve">AJUDANTE DE ESTRUTURAS METALICAS (HORISTA)                                                                                                                                                                                                                                                                                                                                                                                                                                                                </t>
  </si>
  <si>
    <t xml:space="preserve">OPERADOR DE PAVIMENTADORA / MESA VIBROACABADORA (HORISTA)                                                                                                                                                                                                                                                                                                                                                                                                                                                 </t>
  </si>
  <si>
    <t xml:space="preserve">OPERADOR DE DEMARCADORA DE FAIXAS DE TRAFEGO (HORISTA)                                                                                                                                                                                                                                                                                                                                                                                                                                                    </t>
  </si>
  <si>
    <t xml:space="preserve">JARDINEIRO (HORISTA)                                                                                                                                                                                                                                                                                                                                                                                                                                                                                      </t>
  </si>
  <si>
    <t>15,43</t>
  </si>
  <si>
    <t xml:space="preserve">MANTA TERMOPLASTICA, PEAD, GEOMEMBRANA LISA, E = 0,50 MM (NBR 15352)                                                                                                                                                                                                                                                                                                                                                                                                                                      </t>
  </si>
  <si>
    <t>13,22</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</si>
  <si>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</si>
  <si>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</si>
  <si>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</si>
  <si>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</si>
  <si>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</si>
  <si>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</si>
  <si>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66,03</t>
  </si>
  <si>
    <t xml:space="preserve">MANTA TERMOPLASTICA, PEAD, GEOMEMBRANA TEXTURIZADA EM AMBAS AS FACES, E = 1,50 MM (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</si>
  <si>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</si>
  <si>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</si>
  <si>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</si>
  <si>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</si>
  <si>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28,96</t>
  </si>
  <si>
    <t xml:space="preserve">MANTA TERMOPLASTICA, PEAD, GEOMEMBRANA TEXTURIZADA EM AMBAS AS FACES, E = 2,00 MM ( NBR 15352)                                                                                                                                                                                                                                                                                                                                                                                                            </t>
  </si>
  <si>
    <t>57,93</t>
  </si>
  <si>
    <t xml:space="preserve">MANTA TERMOPLASTICA, PEAD, GEOMEMBRANA TEXTURIZADA EM AMBAS AS FACES, E = 2,50 MM ( NBR 15352)                                                                                                                                                                                                                                                                                                                                                                                                            </t>
  </si>
  <si>
    <t>72,25</t>
  </si>
  <si>
    <t xml:space="preserve">TUBO DE POLIETILENO DE ALTA DENSIDADE, PEAD, PE-80, DE= 315 MM X 28,7 MM PAREDE, (SDR 11 - PN 12,5) PARA REDE DE AGUA OU ESGOTO (NBR 15561)                                                                                                                                                                                                                                                                                                                                                               </t>
  </si>
  <si>
    <t>1.009,03</t>
  </si>
  <si>
    <t xml:space="preserve">TUBO DE POLIETILENO DE ALTA DENSIDADE, PEAD, PE-80, DE= 400 MM X 36,4 MM PAREDE, (SDR 11 - PN 12,5) PARA REDE DE AGUA OU ESGOTO (NBR 15561)                                                                                                                                                                                                                                                                                                                                                               </t>
  </si>
  <si>
    <t>1.625,17</t>
  </si>
  <si>
    <t xml:space="preserve">TUBO DE POLIETILENO DE ALTA DENSIDADE, PEAD, PE-80, DE= 50 MM X 4,6 MM PAREDE, (SDR 11 - PN 12,5) PARA REDE DE AGUA OU ESGOTO ( NBR 15561)                                                                                                                                                                                                                                                                                                                                                                </t>
  </si>
  <si>
    <t>26,22</t>
  </si>
  <si>
    <t xml:space="preserve">TUBO DE POLIETILENO DE ALTA DENSIDADE, PEAD, PE-80, DE= 500 MM X 45,5 MM PAREDE, (SDR 11 - PN 12,5) PARA REDE DE AGUA OU ESGOTO (NBR 15561)                                                                                                                                                                                                                                                                                                                                                               </t>
  </si>
  <si>
    <t>2.853,21</t>
  </si>
  <si>
    <t xml:space="preserve">TUBO DE POLIETILENO DE ALTA DENSIDADE, PEAD, PE-80, DE= 630 MM X 57,3 MM PAREDE (SDR 11 - PN 12,5) PARA REDE DE AGUA OU ESGOTO (NBR 15561)                                                                                                                                                                                                                                                                                                                                                                </t>
  </si>
  <si>
    <t>4.243,52</t>
  </si>
  <si>
    <t xml:space="preserve">TUBO DE POLIETILENO DE ALTA DENSIDADE, PEAD, PE-80, DE= 75 MM X 6,9 MM PAREDE, (SRD 11 - PN 12,5) PARA REDE DE AGUA OU ESGOTO (NBR 15561)                                                                                                                                                                                                                                                                                                                                                                 </t>
  </si>
  <si>
    <t xml:space="preserve">TUBO DE POLIETILENO DE ALTA DENSIDADE, PEAD, PE-80, DE = 900 MM X 34,7 MM PAREDE, (SDR 26 - PN 05) PARA REDE DE AGUA OU ESGOTO (NBR 15561)                                                                                                                                                                                                                                                                                                                                                                </t>
  </si>
  <si>
    <t>4.554,40</t>
  </si>
  <si>
    <t xml:space="preserve">TUBO DE POLIETILENO DE ALTA DENSIDADE, PEAD, PE-80, DE = 110 MM X 10,0 MM PAREDE, (SDR 11 - PN 12,5) PARA REDE DE AGUA OU ESGOTO (NBR 15561)                                                                                                                                                                                                                                                                                                                                                              </t>
  </si>
  <si>
    <t>123,07</t>
  </si>
  <si>
    <t xml:space="preserve">TUBO DE POLIETILENO DE ALTA DENSIDADE, PEAD, PE-80, DE= 730 MM X 34,1 MM PAREDE, (SDR 21 - PN 06) PARA REDE DE AGUA OU ESGOTO (NBR 15561)                                                                                                                                                                                                                                                                                                                                                                 </t>
  </si>
  <si>
    <t>2.128,02</t>
  </si>
  <si>
    <t xml:space="preserve">CIMENTO PORTLAND ESTRUTURAL BRANCO CPB - 32 OU CPB - 40                                                                                                                                                                                                                                                                                                                                                                                                                                                   </t>
  </si>
  <si>
    <t xml:space="preserve">TELA DE ANIAGEM ( JUTA)                                                                                                                                                                                                                                                                                                                                                                                                                                                                                   </t>
  </si>
  <si>
    <t xml:space="preserve">REBOLO ABRASIVO RETO DE USO GERAL GRAO 36, DE 6 X 1" (DIAMETRO X ALTURA)                                                                                                                                                                                                                                                                                                                                                                                                                                  </t>
  </si>
  <si>
    <t>51,76</t>
  </si>
  <si>
    <t xml:space="preserve">DISCO DE CORTE DIAMANTADO SEGMENTADO DIAMETRO DE 180 MM PARA ESMERILHADEIRA 7"                                                                                                                                                                                                                                                                                                                                                                                                                            </t>
  </si>
  <si>
    <t>90,30</t>
  </si>
  <si>
    <t xml:space="preserve">DISCO DE BORRACHA PARA LIXADEIRA RIGIDO 7" COM ARRUELA CENTRAL                                                                                                                                                                                                                                                                                                                                                                                                                                            </t>
  </si>
  <si>
    <t xml:space="preserve">DISCO DE DESBASTE PARA METAL FERROSO EM GERAL, COM TRES TELAS, 9 X 1/4 X 7/8" (228,6 X 6,4 X 22,2 MM)                                                                                                                                                                                                                                                                                                                                                                                                     </t>
  </si>
  <si>
    <t xml:space="preserve">DISCO DE LIXA PARA METAL, DIAMETRO = 180 MM, GRAO  120                                                                                                                                                                                                                                                                                                                                                                                                                                                    </t>
  </si>
  <si>
    <t xml:space="preserve">SERVICO DE BOMBEAMENTO DE CONCRETO COM CONSUMO MINIMO DE 40 M3, (DISPONIBILIZACAO DE BOMBA), SEM O LANCAMENTO                                                                                                                                                                                                                                                                                                                                                                                             </t>
  </si>
  <si>
    <t xml:space="preserve">SILICA ATIVA PARA ADICAO EM CONCRETO E  ARGAMASSA                                                                                                                                                                                                                                                                                                                                                                                                                                                         </t>
  </si>
  <si>
    <t xml:space="preserve">POZOLANA DE CLASSE  C                                                                                                                                                                                                                                                                                                                                                                                                                                                                                     </t>
  </si>
  <si>
    <t>311,69</t>
  </si>
  <si>
    <t xml:space="preserve">ESCOVA CIRCULAR EM ACO LATONADO, 6 X 1" (DIAMETRO X ESPESSURA), FURO DE 1 1/4 ", FIO ONDULADO *0,30* MM                                                                                                                                                                                                                                                                                                                                                                                                   </t>
  </si>
  <si>
    <t>52,47</t>
  </si>
  <si>
    <t xml:space="preserve">FERTILIZANTE NPK -  10:10:10                                                                                                                                                                                                                                                                                                                                                                                                                                                                              </t>
  </si>
  <si>
    <t xml:space="preserve">PISO EM GRANITO, POLIDO, TIPO MARFIM, DALLAS, CARAVELAS OU OUTROS EQUIVALENTES DA REGIAO, FORMATO MENOR OU IGUAL A 3025 CM2, E= *2*CM                                                                                                                                                                                                                                                                                                                                                                     </t>
  </si>
  <si>
    <t>293,79</t>
  </si>
  <si>
    <t xml:space="preserve">PISO/ REVESTIMENTO EM GRANITO, POLIDO, TIPO ANDORINHA/ QUARTZ/ CASTELO/ CORUMBA OU OUTROS EQUIVALENTES DA REGIAO, FORMATO MAIOR OU IGUAL A 3025 CM2, E = *2*CM                                                                                                                                                                                                                                                                                                                                            </t>
  </si>
  <si>
    <t>242,69</t>
  </si>
  <si>
    <t xml:space="preserve">TUBO DE POLIETILENO DE ALTA DENSIDADE, PEAD, PE-80, DE= 800 MM X 30,8 MM PAREDE, (SDR 26 - PN 05) PARA REDE DE AGUA OU ESGOTO (NBR 15561)                                                                                                                                                                                                                                                                                                                                                                 </t>
  </si>
  <si>
    <t>2.776,35</t>
  </si>
  <si>
    <t xml:space="preserve">TUBO DE POLIETILENO DE ALTA DENSIDADE, PEAD, PE-80, DE = 1000 MM X 38,5 MM PAREDE, (SDR 26 - PN 05) PARA REDE DE AGUA OU ESGOTO (NBR 15561)                                                                                                                                                                                                                                                                                                                                                               </t>
  </si>
  <si>
    <t>5.021,42</t>
  </si>
  <si>
    <t xml:space="preserve">TUBO DE POLIETILENO DE ALTA DENSIDADE, PEAD, PE-80, DE = 160 MM X 14,6 MM PAREDE, (SDR 11 - PN 12,5) PARA REDE DE AGUA OU ESGOTO (NBR 15561)                                                                                                                                                                                                                                                                                                                                                              </t>
  </si>
  <si>
    <t>264,17</t>
  </si>
  <si>
    <t xml:space="preserve">TUBO DE POLIETILENO DE ALTA DENSIDADE, PEAD, PE-80, DE= 200 MM X 18,2 MM PAREDE, (SDR 11 - PN 12,5) PARA REDE DE AGUA OU ESGOTO (NBR 15561)                                                                                                                                                                                                                                                                                                                                                               </t>
  </si>
  <si>
    <t>411,80</t>
  </si>
  <si>
    <t xml:space="preserve">LUBRIFICANTE REDUTOR DE TORQUE E ARRASTO DE ALTO DESEMPENHO, PARA PERFURACAO HORIZONTAL DIRECIONAL, HDD                                                                                                                                                                                                                                                                                                                                                                                                   </t>
  </si>
  <si>
    <t>45,99</t>
  </si>
  <si>
    <t xml:space="preserve">TUBO CORRUGADO PEAD, PAREDE DUPLA, INTERNA LISA, JEI DN/DI 500 MM (DRENAGEM/ESGOTO)                                                                                                                                                                                                                                                                                                                                                                                                                       </t>
  </si>
  <si>
    <t>500,61</t>
  </si>
  <si>
    <t xml:space="preserve">ESPACADOR/SEPARADOR /CENTRALIZADOR DE BARRA DE ACO, PLASTICO, (CHUMBADOR TIPO CARAMBOLA - CB), DIAMETRO INTERNO ENTRE 25 A 32 MM                                                                                                                                                                                                                                                                                                                                                                          </t>
  </si>
  <si>
    <t xml:space="preserve">SIFAO / TUBO SINFONADO EXTENSIVEL/SANFONADO, UNIVERSAL/ SIMPLES, ENTRE *50 A 70* CM, DE PLASTICO BRANCO                                                                                                                                                                                                                                                                                                                                                                                                   </t>
  </si>
  <si>
    <t xml:space="preserve">ADITIVO IMPERMEABILIZANTE CRISTALIZANTE PARA CONCRETO                                                                                                                                                                                                                                                                                                                                                                                                                                                     </t>
  </si>
  <si>
    <t>29,99</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</si>
  <si>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</si>
  <si>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</si>
  <si>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</si>
  <si>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</si>
  <si>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</si>
  <si>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</si>
  <si>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</si>
  <si>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</si>
  <si>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</si>
  <si>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</si>
  <si>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</si>
  <si>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</si>
  <si>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</si>
  <si>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</si>
  <si>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</si>
  <si>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</si>
  <si>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</si>
  <si>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</si>
  <si>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</si>
  <si>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</si>
  <si>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</si>
  <si>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</si>
  <si>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</si>
  <si>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</si>
  <si>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</si>
  <si>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</si>
  <si>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</si>
  <si>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</si>
  <si>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</si>
  <si>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25,94</t>
  </si>
  <si>
    <t>ASSENTAMENTO DE TUBO DE FERRO FUNDIDO PARA REDE DE ÁGUA, DN 900 MM, JUNTA ELÁSTICA, INSTALADO EM LOCAL COM NÍVEL BAIXO DE INTERFERÊNCIAS (NÃO INCLUI FORNECIMENTO). AF_05/2024</t>
  </si>
  <si>
    <t>28,99</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</si>
  <si>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</si>
  <si>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</si>
  <si>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105249</t>
  </si>
  <si>
    <t>ASSENTAMENTO DE CONEXÃO 2 ACESSOS ALINHADOS DE FERRO FUNDIDO PARA REDE DE ÁGUA, DN 1200, JUNTA ELÁSTICA, INSTALADO EM LOCAL COM NÍVEL ALTO DE INTERFERÊNCIAS (NÃO INCLUI FORNECIMENTO). AF_05/2024</t>
  </si>
  <si>
    <t>105250</t>
  </si>
  <si>
    <t>ASSENTAMENTO DE CONEXÃO 2 ACESSOS INCLINADOS DE FERRO FUNDIDO PARA REDE DE ÁGUA, DN 80, JUNTA ELÁSTICA, INSTALADO EM LOCAL COM NÍVEL ALTO DE INTERFERÊNCIAS (NÃO INCLUI FORNECIMENTO). AF_05/2024</t>
  </si>
  <si>
    <t>105251</t>
  </si>
  <si>
    <t>ASSENTAMENTO DE CONEXÃO 2 ACESSOS INCLINADOS DE FERRO FUNDIDO PARA REDE DE ÁGUA, DN 100, JUNTA ELÁSTICA, INSTALADO EM LOCAL COM NÍVEL ALTO DE INTERFERÊNCIAS (NÃO INCLUI FORNECIMENTO). AF_05/2024</t>
  </si>
  <si>
    <t>105252</t>
  </si>
  <si>
    <t>ASSENTAMENTO DE CONEXÃO 2 ACESSOS INCLINADOS DE FERRO FUNDIDO PARA REDE DE ÁGUA, DN 150, JUNTA ELÁSTICA, INSTALADO EM LOCAL COM NÍVEL ALTO DE INTERFERÊNCIAS (NÃO INCLUI FORNECIMENTO). AF_05/2024</t>
  </si>
  <si>
    <t>105253</t>
  </si>
  <si>
    <t>ASSENTAMENTO DE CONEXÃO 2 ACESSOS INCLINADOS DE FERRO FUNDIDO PARA REDE DE ÁGUA, DN 200, JUNTA ELÁSTICA, INSTALADO EM LOCAL COM NÍVEL ALTO DE INTERFERÊNCIAS (NÃO INCLUI FORNECIMENTO). AF_05/2024</t>
  </si>
  <si>
    <t>105254</t>
  </si>
  <si>
    <t>ASSENTAMENTO DE CONEXÃO 2 ACESSOS INCLINADOS DE FERRO FUNDIDO PARA REDE DE ÁGUA, DN 250, JUNTA ELÁSTICA, INSTALADO EM LOCAL COM NÍVEL ALTO DE INTERFERÊNCIAS (NÃO INCLUI FORNECIMENTO). AF_05/2024</t>
  </si>
  <si>
    <t>105255</t>
  </si>
  <si>
    <t>ASSENTAMENTO DE CONEXÃO 2 ACESSOS INCLINADOS DE FERRO FUNDIDO PARA REDE DE ÁGUA, DN 300, JUNTA ELÁSTICA, INSTALADO EM LOCAL COM NÍVEL ALTO DE INTERFERÊNCIAS (NÃO INCLUI FORNECIMENTO). AF_05/2024</t>
  </si>
  <si>
    <t>105256</t>
  </si>
  <si>
    <t>ASSENTAMENTO DE CONEXÃO 2 ACESSOS INCLINADOS DE FERRO FUNDIDO PARA REDE DE ÁGUA, DN 350, JUNTA ELÁSTICA, INSTALADO EM LOCAL COM NÍVEL ALTO DE INTERFERÊNCIAS (NÃO INCLUI FORNECIMENTO). AF_05/2024</t>
  </si>
  <si>
    <t>105257</t>
  </si>
  <si>
    <t>ASSENTAMENTO DE CONEXÃO 2 ACESSOS INCLINADOS DE FERRO FUNDIDO PARA REDE DE ÁGUA, DN 400, JUNTA ELÁSTICA, INSTALADO EM LOCAL COM NÍVEL ALTO DE INTERFERÊNCIAS (NÃO INCLUI FORNECIMENTO). AF_05/2024</t>
  </si>
  <si>
    <t>105258</t>
  </si>
  <si>
    <t>ASSENTAMENTO DE CONEXÃO 2 ACESSOS ALINHADOS DE FERRO FUNDIDO PARA REDE DE ÁGUA, DN 400, JUNTA ELÁSTICA, INSTALADO EM LOCAL COM NÍVEL BAIXO DE INTERFERÊNCIAS (NÃO INCLUI FORNECIMENTO). AF_05/2024</t>
  </si>
  <si>
    <t>105259</t>
  </si>
  <si>
    <t>ASSENTAMENTO DE CONEXÃO 3 ACESSOS DE FERRO FUNDIDO PARA REDE DE ÁGUA, DN 100, JUNTA ELÁSTICA, INSTALADO EM LOCAL COM NÍVEL BAIXO DE INTERFERÊNCIAS (NÃO INCLUI FORNECIMENTO). AF_05/2024</t>
  </si>
  <si>
    <t>105261</t>
  </si>
  <si>
    <t>ASSENTAMENTO DE CONEXÃO 2 ACESSOS ALINHADOS DE FERRO FUNDIDO PARA REDE DE ÁGUA, DN 450, JUNTA ELÁSTICA, INSTALADO EM LOCAL COM NÍVEL BAIXO DE INTERFERÊNCIAS (NÃO INCLUI FORNECIMENTO). AF_05/2024</t>
  </si>
  <si>
    <t>105262</t>
  </si>
  <si>
    <t>ASSENTAMENTO DE CONEXÃO 2 ACESSOS ALINHADOS DE FERRO FUNDIDO PARA REDE DE ÁGUA, DN 500, JUNTA ELÁSTICA, INSTALADO EM LOCAL COM NÍVEL BAIXO DE INTERFERÊNCIAS (NÃO INCLUI FORNECIMENTO). AF_05/2024</t>
  </si>
  <si>
    <t>105263</t>
  </si>
  <si>
    <t>ASSENTAMENTO DE CONEXÃO 2 ACESSOS ALINHADOS DE FERRO FUNDIDO PARA REDE DE ÁGUA, DN 600, JUNTA ELÁSTICA, INSTALADO EM LOCAL COM NÍVEL BAIXO DE INTERFERÊNCIAS (NÃO INCLUI FORNECIMENTO). AF_05/2024</t>
  </si>
  <si>
    <t>105264</t>
  </si>
  <si>
    <t>ASSENTAMENTO DE CONEXÃO 2 ACESSOS ALINHADOS DE FERRO FUNDIDO PARA REDE DE ÁGUA, DN 700, JUNTA ELÁSTICA, INSTALADO EM LOCAL COM NÍVEL BAIXO DE INTERFERÊNCIAS (NÃO INCLUI FORNECIMENTO). AF_05/2024</t>
  </si>
  <si>
    <t>105265</t>
  </si>
  <si>
    <t>ASSENTAMENTO DE CONEXÃO 2 ACESSOS ALINHADOS DE FERRO FUNDIDO PARA REDE DE ÁGUA, DN 800, JUNTA ELÁSTICA, INSTALADO EM LOCAL COM NÍVEL BAIXO DE INTERFERÊNCIAS (NÃO INCLUI FORNECIMENTO). AF_05/2024</t>
  </si>
  <si>
    <t>105266</t>
  </si>
  <si>
    <t>ASSENTAMENTO DE CONEXÃO 2 ACESSOS ALINHADOS DE FERRO FUNDIDO PARA REDE DE ÁGUA, DN 900, JUNTA ELÁSTICA, INSTALADO EM LOCAL COM NÍVEL BAIXO DE INTERFERÊNCIAS (NÃO INCLUI FORNECIMENTO). AF_05/2024</t>
  </si>
  <si>
    <t>105267</t>
  </si>
  <si>
    <t>ASSENTAMENTO DE CONEXÃO 2 ACESSOS ALINHADOS DE FERRO FUNDIDO PARA REDE DE ÁGUA, DN 1000, JUNTA ELÁSTICA, INSTALADO EM LOCAL COM NÍVEL BAIXO DE INTERFERÊNCIAS (NÃO INCLUI FORNECIMENTO). AF_05/2024</t>
  </si>
  <si>
    <t>70,80</t>
  </si>
  <si>
    <t>105268</t>
  </si>
  <si>
    <t>ASSENTAMENTO DE CONEXÃO 2 ACESSOS ALINHADOS DE FERRO FUNDIDO PARA REDE DE ÁGUA, DN 1200, JUNTA ELÁSTICA, INSTALADO EM LOCAL COM NÍVEL BAIXO DE INTERFERÊNCIAS (NÃO INCLUI FORNECIMENTO). AF_05/2024</t>
  </si>
  <si>
    <t>105269</t>
  </si>
  <si>
    <t>ASSENTAMENTO DE CONEXÃO 2 ACESSOS INCLINADOS DE FERRO FUNDIDO PARA REDE DE ÁGUA, DN 80, JUNTA ELÁSTICA, INSTALADO EM LOCAL COM NÍVEL BAIXO DE INTERFERÊNCIAS (NÃO INCLUI FORNECIMENTO). AF_05/2024</t>
  </si>
  <si>
    <t>105270</t>
  </si>
  <si>
    <t>ASSENTAMENTO DE CONEXÃO 2 ACESSOS INCLINADOS DE FERRO FUNDIDO PARA REDE DE ÁGUA, DN 450, JUNTA ELÁSTICA, INSTALADO EM LOCAL COM NÍVEL ALTO DE INTERFERÊNCIAS (NÃO INCLUI FORNECIMENTO). AF_05/2024</t>
  </si>
  <si>
    <t>105271</t>
  </si>
  <si>
    <t>ASSENTAMENTO DE CONEXÃO 2 ACESSOS INCLINADOS DE FERRO FUNDIDO PARA REDE DE ÁGUA, DN 500, JUNTA ELÁSTICA, INSTALADO EM LOCAL COM NÍVEL ALTO DE INTERFERÊNCIAS (NÃO INCLUI FORNECIMENTO). AF_05/2024</t>
  </si>
  <si>
    <t>105272</t>
  </si>
  <si>
    <t>ASSENTAMENTO DE CONEXÃO 2 ACESSOS INCLINADOS DE FERRO FUNDIDO PARA REDE DE ÁGUA, DN 600, JUNTA ELÁSTICA, INSTALADO EM LOCAL COM NÍVEL ALTO DE INTERFERÊNCIAS (NÃO INCLUI FORNECIMENTO). AF_05/2024</t>
  </si>
  <si>
    <t>80,72</t>
  </si>
  <si>
    <t>105273</t>
  </si>
  <si>
    <t>ASSENTAMENTO DE CONEXÃO 2 ACESSOS INCLINADOS DE FERRO FUNDIDO PARA REDE DE ÁGUA, DN 700, JUNTA ELÁSTICA, INSTALADO EM LOCAL COM NÍVEL ALTO DE INTERFERÊNCIAS (NÃO INCLUI FORNECIMENTO). AF_05/2024</t>
  </si>
  <si>
    <t>105274</t>
  </si>
  <si>
    <t>ASSENTAMENTO DE CONEXÃO 2 ACESSOS INCLINADOS DE FERRO FUNDIDO PARA REDE DE ÁGUA, DN 800, JUNTA ELÁSTICA, INSTALADO EM LOCAL COM NÍVEL ALTO DE INTERFERÊNCIAS (NÃO INCLUI FORNECIMENTO). AF_05/2024</t>
  </si>
  <si>
    <t>105275</t>
  </si>
  <si>
    <t>ASSENTAMENTO DE CONEXÃO 2 ACESSOS INCLINADOS DE FERRO FUNDIDO PARA REDE DE ÁGUA, DN 900, JUNTA ELÁSTICA, INSTALADO EM LOCAL COM NÍVEL ALTO DE INTERFERÊNCIAS (NÃO INCLUI FORNECIMENTO). AF_05/2024</t>
  </si>
  <si>
    <t>105276</t>
  </si>
  <si>
    <t>ASSENTAMENTO DE CONEXÃO 2 ACESSOS INCLINADOS DE FERRO FUNDIDO PARA REDE DE ÁGUA, DN 1000, JUNTA ELÁSTICA, INSTALADO EM LOCAL COM NÍVEL ALTO DE INTERFERÊNCIAS (NÃO INCLUI FORNECIMENTO). AF_05/2024</t>
  </si>
  <si>
    <t>105277</t>
  </si>
  <si>
    <t>ASSENTAMENTO DE CONEXÃO 2 ACESSOS INCLINADOS DE FERRO FUNDIDO PARA REDE DE ÁGUA, DN 1200, JUNTA ELÁSTICA, INSTALADO EM LOCAL COM NÍVEL ALTO DE INTERFERÊNCIAS (NÃO INCLUI FORNECIMENTO). AF_05/2024</t>
  </si>
  <si>
    <t>105278</t>
  </si>
  <si>
    <t>ASSENTAMENTO DE CONEXÃO 3 ACESSOS DE FERRO FUNDIDO PARA REDE DE ÁGUA, DN 80, JUNTA ELÁSTICA, INSTALADO EM LOCAL COM NÍVEL ALTO DE INTERFERÊNCIAS (NÃO INCLUI FORNECIMENTO). AF_05/2024</t>
  </si>
  <si>
    <t>105279</t>
  </si>
  <si>
    <t>ASSENTAMENTO DE CONEXÃO 3 ACESSOS DE FERRO FUNDIDO PARA REDE DE ÁGUA, DN 100, JUNTA ELÁSTICA, INSTALADO EM LOCAL COM NÍVEL ALTO DE INTERFERÊNCIAS (NÃO INCLUI FORNECIMENTO). AF_05/2024</t>
  </si>
  <si>
    <t>105280</t>
  </si>
  <si>
    <t>ASSENTAMENTO DE CONEXÃO 3 ACESSOS DE FERRO FUNDIDO PARA REDE DE ÁGUA, DN 150, JUNTA ELÁSTICA, INSTALADO EM LOCAL COM NÍVEL ALTO DE INTERFERÊNCIAS (NÃO INCLUI FORNECIMENTO). AF_05/2024</t>
  </si>
  <si>
    <t>105281</t>
  </si>
  <si>
    <t>ASSENTAMENTO DE CONEXÃO 3 ACESSOS DE FERRO FUNDIDO PARA REDE DE ÁGUA, DN 200, JUNTA ELÁSTICA, INSTALADO EM LOCAL COM NÍVEL ALTO DE INTERFERÊNCIAS (NÃO INCLUI FORNECIMENTO). AF_05/2024</t>
  </si>
  <si>
    <t>105282</t>
  </si>
  <si>
    <t>ASSENTAMENTO DE CONEXÃO 2 ACESSOS INCLINADOS DE FERRO FUNDIDO PARA REDE DE ÁGUA, DN 100, JUNTA ELÁSTICA, INSTALADO EM LOCAL COM NÍVEL BAIXO DE INTERFERÊNCIAS (NÃO INCLUI FORNECIMENTO). AF_05/2024</t>
  </si>
  <si>
    <t>105283</t>
  </si>
  <si>
    <t>ASSENTAMENTO DE CONEXÃO 3 ACESSOS DE FERRO FUNDIDO PARA REDE DE ÁGUA, DN 150, JUNTA ELÁSTICA, INSTALADO EM LOCAL COM NÍVEL BAIXO DE INTERFERÊNCIAS (NÃO INCLUI FORNECIMENTO). AF_05/2024</t>
  </si>
  <si>
    <t>105284</t>
  </si>
  <si>
    <t>ASSENTAMENTO DE CONEXÃO 3 ACESSOS DE FERRO FUNDIDO PARA REDE DE ÁGUA, DN 250, JUNTA ELÁSTICA, INSTALADO EM LOCAL COM NÍVEL ALTO DE INTERFERÊNCIAS (NÃO INCLUI FORNECIMENTO). AF_05/2024</t>
  </si>
  <si>
    <t>43,74</t>
  </si>
  <si>
    <t>105297</t>
  </si>
  <si>
    <t>ASSENTAMENTO DE CONEXÃO 2 ACESSOS ALINHADOS DE FERRO FUNDIDO PARA REDE DE ÁGUA, DN 80, JUNTA ELÁSTICA, INSTALADO EM LOCAL COM NÍVEL ALTO DE INTERFERÊNCIAS (NÃO INCLUI FORNECIMENTO). AF_05/2024</t>
  </si>
  <si>
    <t>105298</t>
  </si>
  <si>
    <t>ASSENTAMENTO DE CONEXÃO 2 ACESSOS INCLINADOS DE FERRO FUNDIDO PARA REDE DE ÁGUA, DN 150, JUNTA ELÁSTICA, INSTALADO EM LOCAL COM NÍVEL BAIXO DE INTERFERÊNCIAS (NÃO INCLUI FORNECIMENTO). AF_05/2024</t>
  </si>
  <si>
    <t>105299</t>
  </si>
  <si>
    <t>ASSENTAMENTO DE CONEXÃO 2 ACESSOS INCLINADOS DE FERRO FUNDIDO PARA REDE DE ÁGUA, DN 200, JUNTA ELÁSTICA, INSTALADO EM LOCAL COM NÍVEL BAIXO DE INTERFERÊNCIAS (NÃO INCLUI FORNECIMENTO). AF_05/2024</t>
  </si>
  <si>
    <t>21,04</t>
  </si>
  <si>
    <t>105300</t>
  </si>
  <si>
    <t>ASSENTAMENTO DE CONEXÃO 2 ACESSOS INCLINADOS DE FERRO FUNDIDO PARA REDE DE ÁGUA, DN 250, JUNTA ELÁSTICA, INSTALADO EM LOCAL COM NÍVEL BAIXO DE INTERFERÊNCIAS (NÃO INCLUI FORNECIMENTO). AF_05/2024</t>
  </si>
  <si>
    <t>105301</t>
  </si>
  <si>
    <t>ASSENTAMENTO DE CONEXÃO 2 ACESSOS INCLINADOS DE FERRO FUNDIDO PARA REDE DE ÁGUA, DN 300, JUNTA ELÁSTICA, INSTALADO EM LOCAL COM NÍVEL BAIXO DE INTERFERÊNCIAS (NÃO INCLUI FORNECIMENTO). AF_05/2024</t>
  </si>
  <si>
    <t>105302</t>
  </si>
  <si>
    <t>ASSENTAMENTO DE CONEXÃO 2 ACESSOS INCLINADOS DE FERRO FUNDIDO PARA REDE DE ÁGUA, DN 350, JUNTA ELÁSTICA, INSTALADO EM LOCAL COM NÍVEL BAIXO DE INTERFERÊNCIAS (NÃO INCLUI FORNECIMENTO). AF_05/2024</t>
  </si>
  <si>
    <t>105303</t>
  </si>
  <si>
    <t>ASSENTAMENTO DE CONEXÃO 2 ACESSOS INCLINADOS DE FERRO FUNDIDO PARA REDE DE ÁGUA, DN 400, JUNTA ELÁSTICA, INSTALADO EM LOCAL COM NÍVEL BAIXO DE INTERFERÊNCIAS (NÃO INCLUI FORNECIMENTO). AF_05/2024</t>
  </si>
  <si>
    <t>38,58</t>
  </si>
  <si>
    <t>105304</t>
  </si>
  <si>
    <t>ASSENTAMENTO DE CONEXÃO 2 ACESSOS INCLINADOS DE FERRO FUNDIDO PARA REDE DE ÁGUA, DN 450, JUNTA ELÁSTICA, INSTALADO EM LOCAL COM NÍVEL BAIXO DE INTERFERÊNCIAS (NÃO INCLUI FORNECIMENTO). AF_05/2024</t>
  </si>
  <si>
    <t>105305</t>
  </si>
  <si>
    <t>ASSENTAMENTO DE CONEXÃO 2 ACESSOS INCLINADOS DE FERRO FUNDIDO PARA REDE DE ÁGUA, DN 500, JUNTA ELÁSTICA, INSTALADO EM LOCAL COM NÍVEL BAIXO DE INTERFERÊNCIAS (NÃO INCLUI FORNECIMENTO). AF_05/2024</t>
  </si>
  <si>
    <t>105306</t>
  </si>
  <si>
    <t>ASSENTAMENTO DE CONEXÃO 2 ACESSOS INCLINADOS DE FERRO FUNDIDO PARA REDE DE ÁGUA, DN 600, JUNTA ELÁSTICA, INSTALADO EM LOCAL COM NÍVEL BAIXO DE INTERFERÊNCIAS (NÃO INCLUI FORNECIMENTO). AF_05/2024</t>
  </si>
  <si>
    <t>105307</t>
  </si>
  <si>
    <t>ASSENTAMENTO DE CONEXÃO 2 ACESSOS INCLINADOS DE FERRO FUNDIDO PARA REDE DE ÁGUA, DN 700, JUNTA ELÁSTICA, INSTALADO EM LOCAL COM NÍVEL BAIXO DE INTERFERÊNCIAS (NÃO INCLUI FORNECIMENTO). AF_05/2024</t>
  </si>
  <si>
    <t>105317</t>
  </si>
  <si>
    <t>ASSENTAMENTO DE CONEXÃO 2 ACESSOS ALINHADOS DE FERRO FUNDIDO PARA REDE DE ÁGUA, DN 300, JUNTA ELÁSTICA, INSTALADO EM LOCAL COM NÍVEL BAIXO DE INTERFERÊNCIAS (NÃO INCLUI FORNECIMENTO). AF_05/2024</t>
  </si>
  <si>
    <t>105318</t>
  </si>
  <si>
    <t>ASSENTAMENTO DE CONEXÃO 2 ACESSOS ALINHADOS DE FERRO FUNDIDO PARA REDE DE ÁGUA, DN 350, JUNTA ELÁSTICA, INSTALADO EM LOCAL COM NÍVEL BAIXO DE INTERFERÊNCIAS (NÃO INCLUI FORNECIMENTO). AF_05/2024</t>
  </si>
  <si>
    <t>105319</t>
  </si>
  <si>
    <t>ASSENTAMENTO DE CONEXÃO 3 ACESSOS DE FERRO FUNDIDO PARA REDE DE ÁGUA, DN 200, JUNTA ELÁSTICA, INSTALADO EM LOCAL COM NÍVEL BAIXO DE INTERFERÊNCIAS (NÃO INCLUI FORNECIMENTO). AF_05/2024</t>
  </si>
  <si>
    <t>105320</t>
  </si>
  <si>
    <t>ASSENTAMENTO DE CONEXÃO 3 ACESSOS DE FERRO FUNDIDO PARA REDE DE ÁGUA, DN 250, JUNTA ELÁSTICA, INSTALADO EM LOCAL COM NÍVEL BAIXO DE INTERFERÊNCIAS (NÃO INCLUI FORNECIMENTO). AF_05/2024</t>
  </si>
  <si>
    <t>105321</t>
  </si>
  <si>
    <t>ASSENTAMENTO DE CONEXÃO 3 ACESSOS DE FERRO FUNDIDO PARA REDE DE ÁGUA, DN 300, JUNTA ELÁSTICA, INSTALADO EM LOCAL COM NÍVEL BAIXO DE INTERFERÊNCIAS (NÃO INCLUI FORNECIMENTO). AF_05/2024</t>
  </si>
  <si>
    <t>105322</t>
  </si>
  <si>
    <t>ASSENTAMENTO DE CONEXÃO 3 ACESSOS DE FERRO FUNDIDO PARA REDE DE ÁGUA, DN 350, JUNTA ELÁSTICA, INSTALADO EM LOCAL COM NÍVEL BAIXO DE INTERFERÊNCIAS (NÃO INCLUI FORNECIMENTO). AF_05/2024</t>
  </si>
  <si>
    <t>105323</t>
  </si>
  <si>
    <t>ASSENTAMENTO DE CONEXÃO 3 ACESSOS DE FERRO FUNDIDO PARA REDE DE ÁGUA, DN 400, JUNTA ELÁSTICA, INSTALADO EM LOCAL COM NÍVEL BAIXO DE INTERFERÊNCIAS (NÃO INCLUI FORNECIMENTO). AF_05/2024</t>
  </si>
  <si>
    <t>53,37</t>
  </si>
  <si>
    <t>105324</t>
  </si>
  <si>
    <t>ASSENTAMENTO DE CONEXÃO 3 ACESSOS DE FERRO FUNDIDO PARA REDE DE ÁGUA, DN 450, JUNTA ELÁSTICA, INSTALADO EM LOCAL COM NÍVEL BAIXO DE INTERFERÊNCIAS (NÃO INCLUI FORNECIMENTO). AF_05/2024</t>
  </si>
  <si>
    <t>105325</t>
  </si>
  <si>
    <t>ASSENTAMENTO DE CONEXÃO 3 ACESSOS DE FERRO FUNDIDO PARA REDE DE ÁGUA, DN 500, JUNTA ELÁSTICA, INSTALADO EM LOCAL COM NÍVEL BAIXO DE INTERFERÊNCIAS (NÃO INCLUI FORNECIMENTO). AF_05/2024</t>
  </si>
  <si>
    <t>105326</t>
  </si>
  <si>
    <t>ASSENTAMENTO DE CONEXÃO 3 ACESSOS DE FERRO FUNDIDO PARA REDE DE ÁGUA, DN 600, JUNTA ELÁSTICA, INSTALADO EM LOCAL COM NÍVEL BAIXO DE INTERFERÊNCIAS (NÃO INCLUI FORNECIMENTO). AF_05/2024</t>
  </si>
  <si>
    <t>88,73</t>
  </si>
  <si>
    <t>105340</t>
  </si>
  <si>
    <t>ASSENTAMENTO DE CONEXÃO 2 ACESSOS INCLINADOS DE FERRO FUNDIDO PARA REDE DE ÁGUA, DN 800, JUNTA ELÁSTICA, INSTALADO EM LOCAL COM NÍVEL BAIXO DE INTERFERÊNCIAS (NÃO INCLUI FORNECIMENTO). AF_05/2024</t>
  </si>
  <si>
    <t>105341</t>
  </si>
  <si>
    <t>ASSENTAMENTO DE CONEXÃO 2 ACESSOS INCLINADOS DE FERRO FUNDIDO PARA REDE DE ÁGUA, DN 1000, JUNTA ELÁSTICA, INSTALADO EM LOCAL COM NÍVEL BAIXO DE INTERFERÊNCIAS (NÃO INCLUI FORNECIMENTO). AF_05/2024</t>
  </si>
  <si>
    <t>105342</t>
  </si>
  <si>
    <t>ASSENTAMENTO DE CONEXÃO 2 ACESSOS INCLINADOS DE FERRO FUNDIDO PARA REDE DE ÁGUA, DN 1200, JUNTA ELÁSTICA, INSTALADO EM LOCAL COM NÍVEL BAIXO DE INTERFERÊNCIAS (NÃO INCLUI FORNECIMENTO). AF_05/2024</t>
  </si>
  <si>
    <t>124,97</t>
  </si>
  <si>
    <t>105343</t>
  </si>
  <si>
    <t>ASSENTAMENTO DE CONEXÃO 3 ACESSOS DE FERRO FUNDIDO PARA REDE DE ÁGUA, DN 80, JUNTA ELÁSTICA, INSTALADO EM LOCAL COM NÍVEL BAIXO DE INTERFERÊNCIAS (NÃO INCLUI FORNECIMENTO). AF_05/2024</t>
  </si>
  <si>
    <t>105344</t>
  </si>
  <si>
    <t>ASSENTAMENTO DE CONEXÃO 3 ACESSOS DE FERRO FUNDIDO PARA REDE DE ÁGUA, DN 700, JUNTA ELÁSTICA, INSTALADO EM LOCAL COM NÍVEL BAIXO DE INTERFERÊNCIAS (NÃO INCLUI FORNECIMENTO). AF_05/2024</t>
  </si>
  <si>
    <t>105345</t>
  </si>
  <si>
    <t>ASSENTAMENTO DE CONEXÃO 3 ACESSOS DE FERRO FUNDIDO PARA REDE DE ÁGUA, DN 900, JUNTA ELÁSTICA, INSTALADO EM LOCAL COM NÍVEL BAIXO DE INTERFERÊNCIAS (NÃO INCLUI FORNECIMENTO). AF_05/2024</t>
  </si>
  <si>
    <t>105346</t>
  </si>
  <si>
    <t>ASSENTAMENTO DE CONEXÃO 3 ACESSOS DE FERRO FUNDIDO PARA REDE DE ÁGUA, DN 1000, JUNTA ELÁSTICA, INSTALADO EM LOCAL COM NÍVEL BAIXO DE INTERFERÊNCIAS (NÃO INCLUI FORNECIMENTO). AF_05/2024</t>
  </si>
  <si>
    <t>105347</t>
  </si>
  <si>
    <t>ASSENTAMENTO DE CONEXÃO 3 ACESSOS DE FERRO FUNDIDO PARA REDE DE ÁGUA, DN 1200, JUNTA ELÁSTICA, INSTALADO EM LOCAL COM NÍVEL BAIXO DE INTERFERÊNCIAS (NÃO INCLUI FORNECIMENTO). AF_05/2024</t>
  </si>
  <si>
    <t>105348</t>
  </si>
  <si>
    <t>ASSENTAMENTO DE CONEXÃO 3 ACESSOS DE FERRO FUNDIDO PARA REDE DE ÁGUA, DN 300, JUNTA ELÁSTICA, INSTALADO EM LOCAL COM NÍVEL ALTO DE INTERFERÊNCIAS (NÃO INCLUI FORNECIMENTO). AF_05/2024</t>
  </si>
  <si>
    <t>105349</t>
  </si>
  <si>
    <t>ASSENTAMENTO DE CONEXÃO 3 ACESSOS DE FERRO FUNDIDO PARA REDE DE ÁGUA, DN 350, JUNTA ELÁSTICA, INSTALADO EM LOCAL COM NÍVEL ALTO DE INTERFERÊNCIAS (NÃO INCLUI FORNECIMENTO). AF_05/2024</t>
  </si>
  <si>
    <t>105350</t>
  </si>
  <si>
    <t>ASSENTAMENTO DE CONEXÃO 3 ACESSOS DE FERRO FUNDIDO PARA REDE DE ÁGUA, DN 400, JUNTA ELÁSTICA, INSTALADO EM LOCAL COM NÍVEL ALTO DE INTERFERÊNCIAS (NÃO INCLUI FORNECIMENTO). AF_05/2024</t>
  </si>
  <si>
    <t>105351</t>
  </si>
  <si>
    <t>ASSENTAMENTO DE CONEXÃO 3 ACESSOS DE FERRO FUNDIDO PARA REDE DE ÁGUA, DN 450, JUNTA ELÁSTICA, INSTALADO EM LOCAL COM NÍVEL ALTO DE INTERFERÊNCIAS (NÃO INCLUI FORNECIMENTO). AF_05/2024</t>
  </si>
  <si>
    <t>73,23</t>
  </si>
  <si>
    <t>105352</t>
  </si>
  <si>
    <t>ASSENTAMENTO DE CONEXÃO 3 ACESSOS DE FERRO FUNDIDO PARA REDE DE ÁGUA, DN 500, JUNTA ELÁSTICA, INSTALADO EM LOCAL COM NÍVEL ALTO DE INTERFERÊNCIAS (NÃO INCLUI FORNECIMENTO). AF_05/2024</t>
  </si>
  <si>
    <t>105353</t>
  </si>
  <si>
    <t>ASSENTAMENTO DE CONEXÃO 3 ACESSOS DE FERRO FUNDIDO PARA REDE DE ÁGUA, DN 600, JUNTA ELÁSTICA, INSTALADO EM LOCAL COM NÍVEL ALTO DE INTERFERÊNCIAS (NÃO INCLUI FORNECIMENTO). AF_05/2024</t>
  </si>
  <si>
    <t>105354</t>
  </si>
  <si>
    <t>ASSENTAMENTO DE CONEXÃO 3 ACESSOS DE FERRO FUNDIDO PARA REDE DE ÁGUA, DN 700, JUNTA ELÁSTICA, INSTALADO EM LOCAL COM NÍVEL ALTO DE INTERFERÊNCIAS (NÃO INCLUI FORNECIMENTO). AF_05/2024</t>
  </si>
  <si>
    <t>105355</t>
  </si>
  <si>
    <t>ASSENTAMENTO DE CONEXÃO 3 ACESSOS DE FERRO FUNDIDO PARA REDE DE ÁGUA, DN 800, JUNTA ELÁSTICA, INSTALADO EM LOCAL COM NÍVEL ALTO DE INTERFERÊNCIAS (NÃO INCLUI FORNECIMENTO). AF_05/2024</t>
  </si>
  <si>
    <t>105356</t>
  </si>
  <si>
    <t>ASSENTAMENTO DE CONEXÃO 3 ACESSOS DE FERRO FUNDIDO PARA REDE DE ÁGUA, DN 900, JUNTA ELÁSTICA, INSTALADO EM LOCAL COM NÍVEL ALTO DE INTERFERÊNCIAS (NÃO INCLUI FORNECIMENTO). AF_05/2024</t>
  </si>
  <si>
    <t>105357</t>
  </si>
  <si>
    <t>ASSENTAMENTO DE CONEXÃO 3 ACESSOS DE FERRO FUNDIDO PARA REDE DE ÁGUA, DN 1000, JUNTA ELÁSTICA, INSTALADO EM LOCAL COM NÍVEL ALTO DE INTERFERÊNCIAS (NÃO INCLUI FORNECIMENTO). AF_05/2024</t>
  </si>
  <si>
    <t>105358</t>
  </si>
  <si>
    <t>ASSENTAMENTO DE CONEXÃO 3 ACESSOS DE FERRO FUNDIDO PARA REDE DE ÁGUA, DN 1200, JUNTA ELÁSTICA, INSTALADO EM LOCAL COM NÍVEL ALTO DE INTERFERÊNCIAS (NÃO INCLUI FORNECIMENTO). AF_05/2024</t>
  </si>
  <si>
    <t>105369</t>
  </si>
  <si>
    <t>FORNECIMENTO E ASSENTAMENTO DE TE RANHURADO EM FERRO FUNDIDO, DN 80 (3") PARA REDE DE ÁGUA, INSTALADO EM LOCAL COM NÍVEL ALTO DE INTERFERÊNCIAS (INCLUI FORNECIMENTO). AF_05/2024</t>
  </si>
  <si>
    <t>105377</t>
  </si>
  <si>
    <t>FORNECIMENTO E ASSENTAMENTO DE CURVA 45 GRAUS RANHURADA EM FERRO FUNDIDO, DN 80 MM (3") PARA REDE DE ÁGUA, INSTALADO EM LOCAL COM NÍVEL ALTO DE INTERFERÊNCIAS (INCLUI FORNECIMENTO). AF_05/2024</t>
  </si>
  <si>
    <t>105378</t>
  </si>
  <si>
    <t>ASSENTAMENTO DE CONEXÃO 2 ACESSOS ALINHADOS DE FERRO FUNDIDO PARA REDE DE ÁGUA, DN 100, JUNTA ELÁSTICA, INSTALADO EM LOCAL COM NÍVEL ALTO DE INTERFERÊNCIAS (NÃO INCLUI FORNECIMENTO). AF_05/2024</t>
  </si>
  <si>
    <t>105379</t>
  </si>
  <si>
    <t>ASSENTAMENTO DE CONEXÃO 2 ACESSOS ALINHADOS DE FERRO FUNDIDO PARA REDE DE ÁGUA, DN 150, JUNTA ELÁSTICA, INSTALADO EM LOCAL COM NÍVEL ALTO DE INTERFERÊNCIAS (NÃO INCLUI FORNECIMENTO). AF_05/2024</t>
  </si>
  <si>
    <t>14,66</t>
  </si>
  <si>
    <t>105380</t>
  </si>
  <si>
    <t>ASSENTAMENTO DE CONEXÃO 2 ACESSOS ALINHADOS DE FERRO FUNDIDO PARA REDE DE ÁGUA, DN 1000, JUNTA ELÁSTICA, INSTALADO EM LOCAL COM NÍVEL ALTO DE INTERFERÊNCIAS (NÃO INCLUI FORNECIMENTO). AF_05/2024</t>
  </si>
  <si>
    <t>87,97</t>
  </si>
  <si>
    <t>105388</t>
  </si>
  <si>
    <t>ASSENTAMENTO DE CONEXÃO 2 ACESSOS ALINHADOS DE FERRO FUNDIDO PARA REDE DE ÁGUA, DN 150, JUNTA ELÁSTICA, INSTALADO EM LOCAL COM NÍVEL BAIXO DE INTERFERÊNCIAS (NÃO INCLUI FORNECIMENTO). AF_05/2024</t>
  </si>
  <si>
    <t>105389</t>
  </si>
  <si>
    <t>ASSENTAMENTO DE CONEXÃO 2 ACESSOS ALINHADOS DE FERRO FUNDIDO PARA REDE DE ÁGUA, DN 200, JUNTA ELÁSTICA, INSTALADO EM LOCAL COM NÍVEL BAIXO DE INTERFERÊNCIAS (NÃO INCLUI FORNECIMENTO). AF_05/2024</t>
  </si>
  <si>
    <t>105390</t>
  </si>
  <si>
    <t>ASSENTAMENTO DE CONEXÃO 2 ACESSOS INCLINADOS DE FERRO FUNDIDO PARA REDE DE ÁGUA, DN 900, JUNTA ELÁSTICA, INSTALADO EM LOCAL COM NÍVEL BAIXO DE INTERFERÊNCIAS (NÃO INCLUI FORNECIMENTO). AF_05/2024</t>
  </si>
  <si>
    <t>105391</t>
  </si>
  <si>
    <t>ASSENTAMENTO DE CONEXÃO 3 ACESSOS DE FERRO FUNDIDO PARA REDE DE ÁGUA, DN 800, JUNTA ELÁSTICA, INSTALADO EM LOCAL COM NÍVEL BAIXO DE INTERFERÊNCIAS (NÃO INCLUI FORNECIMENTO). AF_05/2024</t>
  </si>
  <si>
    <t>105392</t>
  </si>
  <si>
    <t>ASSENTAMENTO DE CONEXÃO 2 ACESSOS ALINHADOS DE FERRO FUNDIDO PARA REDE DE ÁGUA, DN 200, JUNTA ELÁSTICA, INSTALADO EM LOCAL COM NÍVEL ALTO DE INTERFERÊNCIAS (NÃO INCLUI FORNECIMENTO). AF_05/2024</t>
  </si>
  <si>
    <t>105393</t>
  </si>
  <si>
    <t>ASSENTAMENTO DE CONEXÃO 2 ACESSOS ALINHADOS DE FERRO FUNDIDO PARA REDE DE ÁGUA, DN 250, JUNTA ELÁSTICA, INSTALADO EM LOCAL COM NÍVEL ALTO DE INTERFERÊNCIAS (NÃO INCLUI FORNECIMENTO). AF_05/2024</t>
  </si>
  <si>
    <t>105394</t>
  </si>
  <si>
    <t>ASSENTAMENTO DE CONEXÃO 2 ACESSOS ALINHADOS DE FERRO FUNDIDO PARA REDE DE ÁGUA, DN 300, JUNTA ELÁSTICA, INSTALADO EM LOCAL COM NÍVEL ALTO DE INTERFERÊNCIAS (NÃO INCLUI FORNECIMENTO). AF_05/2024</t>
  </si>
  <si>
    <t>105395</t>
  </si>
  <si>
    <t>ASSENTAMENTO DE CONEXÃO 2 ACESSOS ALINHADOS DE FERRO FUNDIDO PARA REDE DE ÁGUA, DN 350, JUNTA ELÁSTICA, INSTALADO EM LOCAL COM NÍVEL ALTO DE INTERFERÊNCIAS (NÃO INCLUI FORNECIMENTO). AF_05/2024</t>
  </si>
  <si>
    <t>105396</t>
  </si>
  <si>
    <t>ASSENTAMENTO DE CONEXÃO 2 ACESSOS ALINHADOS DE FERRO FUNDIDO PARA REDE DE ÁGUA, DN 400, JUNTA ELÁSTICA, INSTALADO EM LOCAL COM NÍVEL ALTO DE INTERFERÊNCIAS (NÃO INCLUI FORNECIMENTO). AF_05/2024</t>
  </si>
  <si>
    <t>105397</t>
  </si>
  <si>
    <t>ASSENTAMENTO DE CONEXÃO 2 ACESSOS ALINHADOS DE FERRO FUNDIDO PARA REDE DE ÁGUA, DN 450, JUNTA ELÁSTICA, INSTALADO EM LOCAL COM NÍVEL ALTO DE INTERFERÊNCIAS (NÃO INCLUI FORNECIMENTO). AF_05/2024</t>
  </si>
  <si>
    <t>36,60</t>
  </si>
  <si>
    <t>105398</t>
  </si>
  <si>
    <t>ASSENTAMENTO DE CONEXÃO 2 ACESSOS ALINHADOS DE FERRO FUNDIDO PARA REDE DE ÁGUA, DN 500, JUNTA ELÁSTICA, INSTALADO EM LOCAL COM NÍVEL ALTO DE INTERFERÊNCIAS (NÃO INCLUI FORNECIMENTO). AF_05/2024</t>
  </si>
  <si>
    <t>105399</t>
  </si>
  <si>
    <t>ASSENTAMENTO DE CONEXÃO 2 ACESSOS ALINHADOS DE FERRO FUNDIDO PARA REDE DE ÁGUA, DN 600, JUNTA ELÁSTICA, INSTALADO EM LOCAL COM NÍVEL ALTO DE INTERFERÊNCIAS (NÃO INCLUI FORNECIMENTO). AF_05/2024</t>
  </si>
  <si>
    <t>105400</t>
  </si>
  <si>
    <t>ASSENTAMENTO DE CONEXÃO 2 ACESSOS ALINHADOS DE FERRO FUNDIDO PARA REDE DE ÁGUA, DN 700, JUNTA ELÁSTICA, INSTALADO EM LOCAL COM NÍVEL ALTO DE INTERFERÊNCIAS (NÃO INCLUI FORNECIMENTO). AF_05/2024</t>
  </si>
  <si>
    <t>105401</t>
  </si>
  <si>
    <t>ASSENTAMENTO DE CONEXÃO 2 ACESSOS ALINHADOS DE FERRO FUNDIDO PARA REDE DE ÁGUA, DN 800, JUNTA ELÁSTICA, INSTALADO EM LOCAL COM NÍVEL ALTO DE INTERFERÊNCIAS (NÃO INCLUI FORNECIMENTO). AF_05/2024</t>
  </si>
  <si>
    <t>105402</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</si>
  <si>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</si>
  <si>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</si>
  <si>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</si>
  <si>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</si>
  <si>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</si>
  <si>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</si>
  <si>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</si>
  <si>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</si>
  <si>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</si>
  <si>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121,99</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</si>
  <si>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</si>
  <si>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</si>
  <si>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</si>
  <si>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38,07</t>
  </si>
  <si>
    <t>ASSENTAMENTO DE TUBO DE AÇO CARBONO PARA REDE DE ÁGUA, DN 700 MM (28"), JUNTA SOLDADA, INSTALADO EM LOCAL COM NÍVEL BAIXO DE INTERFERÊNCIAS (NÃO INCLUI FORNECIMENTO). AF_05/2024</t>
  </si>
  <si>
    <t>45,27</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</si>
  <si>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</si>
  <si>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</si>
  <si>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59,69</t>
  </si>
  <si>
    <t>ASSENTAMENTO DE TUBO DE AÇO CARBONO PARA REDE DE ÁGUA, DN 1000 MM (40") OU DN 1100 MM (44"), JUNTA SOLDADA, INSTALADO EM LOCAL COM NÍVEL BAIXO DE INTERFERÊNCIAS (NÃO INCLUI FORNECIMENTO). AF_05/2024</t>
  </si>
  <si>
    <t>66,89</t>
  </si>
  <si>
    <t>ASSENTAMENTO DE TUBO DE AÇO CARBONO PARA REDE DE ÁGUA, DN 1200 MM (48") OU DN 1300 MM (52"), JUNTA SOLDADA, INSTALADO EM LOCAL COM NÍVEL BAIXO DE INTERFERÊNCIAS (NÃO INCLUI FORNECIMENTO). AF_05/2024</t>
  </si>
  <si>
    <t>81,29</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</si>
  <si>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</si>
  <si>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</si>
  <si>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</si>
  <si>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</si>
  <si>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30,29</t>
  </si>
  <si>
    <t>35,08</t>
  </si>
  <si>
    <t>39,87</t>
  </si>
  <si>
    <t>44,66</t>
  </si>
  <si>
    <t>49,44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</si>
  <si>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</si>
  <si>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</si>
  <si>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</si>
  <si>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</si>
  <si>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</si>
  <si>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</si>
  <si>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111,78</t>
  </si>
  <si>
    <t>105260</t>
  </si>
  <si>
    <t>ASSENTAMENTO E FORNECIMENTO DE TUBO DE PVC PBA PARA REDE DE ÁGUA, DN 50, JUNTA ELÁSTICA INTEGRADA, INSTALADO EM LOCAL COM NÍVEL ALTO DE INTERFERÊNCIAS (INCLUI FORNECIMENTO). AF_05/2024</t>
  </si>
  <si>
    <t>105285</t>
  </si>
  <si>
    <t>ASSENTAMENTO E FORNECIMENTO DE TUBO DE PVC PBA PARA REDE DE ÁGUA, DN 50, JUNTA ELÁSTICA INTEGRADA, INSTALADO EM LOCAL COM NÍVEL BAIXO DE INTERFERÊNCIAS (INCLUI FORNECIMENTO). AF_05/2024</t>
  </si>
  <si>
    <t>105286</t>
  </si>
  <si>
    <t>ASSENTAMENTO E FORNECIMENTO DE LUVA SIMPLES, PVC PBA, JE, DN 50 / DE 60 MM, PARA REDE AGUA, JUNTA ELÁSTICA INTEGRADA, INSTALADO EM LOCAL COM NÍVEL ALTO DE INTERFERÊNCIAS (INCLUI FORNECIMENTO). AF_05/2024</t>
  </si>
  <si>
    <t>23,93</t>
  </si>
  <si>
    <t>105287</t>
  </si>
  <si>
    <t>ASSENTAMENTO E FORNECIMENTO DE LUVA SIMPLES, PVC PBA, JE, DN 50 / DE 60 MM, PARA REDE AGUA, JUNTA ELÁSTICA INTEGRADA, INSTALADO EM LOCAL COM NÍVEL BAIXO DE INTERFERÊNCIAS (INCLUI FORNECIMENTO). AF_05/2024</t>
  </si>
  <si>
    <t>22,05</t>
  </si>
  <si>
    <t>105288</t>
  </si>
  <si>
    <t>ASSENTAMENTO E FORNECIMENTO DE LUVA SIMPLES, PVC PBA, JE, DN 75 / DE 85 MM, PARA REDE AGUA, JUNTA ELÁSTICA INTEGRADA, INSTALADO EM LOCAL COM NÍVEL ALTO DE INTERFERÊNCIAS (INCLUI FORNECIMENTO). AF_05/2024</t>
  </si>
  <si>
    <t>105289</t>
  </si>
  <si>
    <t>ASSENTAMENTO E FORNECIMENTO DE LUVA SIMPLES, PVC PBA, JE, DN 75 / DE 85 MM, PARA REDE AGUA, JUNTA ELÁSTICA INTEGRADA, INSTALADO EM LOCAL COM NÍVEL BAIXO DE INTERFERÊNCIAS (INCLUI FORNECIMENTO). AF_05/2024</t>
  </si>
  <si>
    <t>36,42</t>
  </si>
  <si>
    <t>105290</t>
  </si>
  <si>
    <t>ASSENTAMENTO E FORNECIMENTO DE LUVA SIMPLES, PVC PBA, JE, DN 100 / DE 110 MM, PARA REDE AGUA, JUNTA ELÁSTICA INTEGRADA, INSTALADO EM LOCAL COM NÍVEL ALTO DE INTERFERÊNCIAS (INCLUI FORNECIMENTO). AF_05/2024</t>
  </si>
  <si>
    <t>105291</t>
  </si>
  <si>
    <t>ASSENTAMENTO E FORNECIMENTO DE LUVA SIMPLES, PVC PBA, JE, DN 100 / DE 110 MM, PARA REDE AGUA, JUNTA ELÁSTICA INTEGRADA, INSTALADO EM LOCAL COM NÍVEL BAIXO DE INTERFERÊNCIAS (INCLUI FORNECIMENTO). AF_05/2024</t>
  </si>
  <si>
    <t>105292</t>
  </si>
  <si>
    <t>ASSENTAMENTO E FORNECIMENTO DE CURVA PVC PBA, JE, PB, 45 GRAUS, DN 50 / DE 60 MM, PARA REDE AGUA, JUNTA ELÁSTICA INTEGRADA, INSTALADO EM LOCAL COM NÍVEL ALTO DE INTERFERÊNCIAS (INCLUI FORNECIMENTO). AF_05/2024</t>
  </si>
  <si>
    <t>105293</t>
  </si>
  <si>
    <t>ASSENTAMENTO E FORNECIMENTO DE CURVA PVC PBA, JE, PB, 45 GRAUS, DN 50 / DE 60 MM, PARA REDE AGUA, JUNTA ELÁSTICA INTEGRADA, INSTALADO EM LOCAL COM NÍVEL BAIXO DE INTERFERÊNCIAS (INCLUI FORNECIMENTO). AF_05/2024</t>
  </si>
  <si>
    <t>36,70</t>
  </si>
  <si>
    <t>105294</t>
  </si>
  <si>
    <t>ASSENTAMENTO E FORNECIMENTO DE CURVA PVC PBA, JE, PB, 45 GRAUS, DN 75 / DE 85 MM, PARA REDE AGUA, JUNTA ELÁSTICA INTEGRADA, INSTALADO EM LOCAL COM NÍVEL ALTO DE INTERFERÊNCIAS (INCLUI FORNECIMENTO). AF_05/2024</t>
  </si>
  <si>
    <t>105295</t>
  </si>
  <si>
    <t>ASSENTAMENTO E FORNECIMENTO DE CURVA PVC PBA, JE, PB, 45 GRAUS, DN 75 / DE 85 MM, PARA REDE AGUA, JUNTA ELÁSTICA INTEGRADA, INSTALADO EM LOCAL COM NÍVEL BAIXO DE INTERFERÊNCIAS (INCLUI FORNECIMENTO). AF_05/2024</t>
  </si>
  <si>
    <t>105296</t>
  </si>
  <si>
    <t>ASSENTAMENTO E FORNECIMENTO DE CURVA PVC PBA, JE, PB, 45 GRAUS, DN 100 / DE 110 MM, PARA REDE AGUA, JUNTA ELÁSTICA INTEGRADA, INSTALADO EM LOCAL COM NÍVEL ALTO DE INTERFERÊNCIAS (INCLUI FORNECIMENTO). AF_05/2024</t>
  </si>
  <si>
    <t>105308</t>
  </si>
  <si>
    <t>ASSENTAMENTO DE TUBO DE PVC PBA PARA REDE DE ÁGUA, DN 125, JUNTA ELÁSTICA INTEGRADA, INSTALADO EM LOCAL COM NÍVEL ALTO DE INTERFERÊNCIAS (NÃO INCLUI FORNECIMENTO). AF_05/2024</t>
  </si>
  <si>
    <t>105309</t>
  </si>
  <si>
    <t>ASSENTAMENTO DE TUBO DE PVC PBA PARA REDE DE ÁGUA, DN 140, JUNTA ELÁSTICA INTEGRADA, INSTALADO EM LOCAL COM NÍVEL ALTO DE INTERFERÊNCIAS (NÃO INCLUI FORNECIMENTO). AF_05/2024</t>
  </si>
  <si>
    <t>105310</t>
  </si>
  <si>
    <t>ASSENTAMENTO DE TUBO DE PVC PBA PARA REDE DE ÁGUA, DN 180, JUNTA ELÁSTICA INTEGRADA, INSTALADO EM LOCAL COM NÍVEL ALTO DE INTERFERÊNCIAS (NÃO INCLUI FORNECIMENTO). AF_05/2024</t>
  </si>
  <si>
    <t>5,23</t>
  </si>
  <si>
    <t>105311</t>
  </si>
  <si>
    <t>ASSENTAMENTO DE TUBO DE PVC DEFOFO OU PRFV OU RPVC PARA REDE DE ÁGUA, DN 100, JUNTA ELÁSTICA INTEGRADA, INSTALADO EM LOCAL COM NÍVEL ALTO DE INTERFERÊNCIAS (NÃO INCLUI FORNECIMENTO). AF_05/2024</t>
  </si>
  <si>
    <t>105312</t>
  </si>
  <si>
    <t>ASSENTAMENTO DE TUBO DE PVC PBA PARA REDE DE ÁGUA, DN 125, JUNTA ELÁSTICA INTEGRADA, INSTALADO EM LOCAL COM NÍVEL BAIXO DE INTERFERÊNCIAS (NÃO INCLUI FORNECIMENTO). AF_05/2024</t>
  </si>
  <si>
    <t>105313</t>
  </si>
  <si>
    <t>ASSENTAMENTO DE TUBO DE PVC PBA PARA REDE DE ÁGUA, DN 140, JUNTA ELÁSTICA INTEGRADA, INSTALADO EM LOCAL COM NÍVEL BAIXO DE INTERFERÊNCIAS (NÃO INCLUI FORNECIMENTO). AF_05/2024</t>
  </si>
  <si>
    <t>105314</t>
  </si>
  <si>
    <t>ASSENTAMENTO DE TUBO DE PVC PBA PARA REDE DE ÁGUA, DN 180, JUNTA ELÁSTICA INTEGRADA, INSTALADO EM LOCAL COM NÍVEL BAIXO DE INTERFERÊNCIAS (NÃO INCLUI FORNECIMENTO). AF_05/2024</t>
  </si>
  <si>
    <t>105315</t>
  </si>
  <si>
    <t>ASSENTAMENTO DE CONEXÃO 2 ACESSOS ALINHADOS DE PVC PBA PARA REDE DE ÁGUA, DN 50, JUNTA ELÁSTICA INTEGRADA, INSTALADO EM LOCAL COM NÍVEL BAIXO DE INTERFERÊNCIAS (NÃO INCLUI FORNECIMENTO). AF_05/2024</t>
  </si>
  <si>
    <t>105316</t>
  </si>
  <si>
    <t>ASSENTAMENTO DE CONEXÃO 2 ACESSOS ALINHADOS DE FERRO FUNDIDO PARA REDE DE ÁGUA, DN 250, JUNTA ELÁSTICA, INSTALADO EM LOCAL COM NÍVEL BAIXO DE INTERFERÊNCIAS (NÃO INCLUI FORNECIMENTO). AF_05/2024</t>
  </si>
  <si>
    <t>105327</t>
  </si>
  <si>
    <t>ASSENTAMENTO E FORNECIMENTO DE TUBO DE PVC PBA PARA REDE DE ÁGUA, DN 75, JUNTA ELÁSTICA INTEGRADA, INSTALADO EM LOCAL COM NÍVEL ALTO DE INTERFERÊNCIAS (INCLUI FORNECIMENTO). AF_05/2024</t>
  </si>
  <si>
    <t>105328</t>
  </si>
  <si>
    <t>ASSENTAMENTO E FORNECIMENTO DE TUBO DE PVC PBA PARA REDE DE ÁGUA, DN 75, JUNTA ELÁSTICA INTEGRADA, INSTALADO EM LOCAL COM NÍVEL BAIXO DE INTERFERÊNCIAS (INCLUI FORNECIMENTO). AF_05/2024</t>
  </si>
  <si>
    <t>105329</t>
  </si>
  <si>
    <t>ASSENTAMENTO E FORNECIMENTO DE TUBO DE PVC PBA PARA REDE DE ÁGUA, DN 100, JUNTA ELÁSTICA INTEGRADA, INSTALADO EM LOCAL COM NÍVEL ALTO DE INTERFERÊNCIAS (INCLUI FORNECIMENTO). AF_05/2024</t>
  </si>
  <si>
    <t>59,54</t>
  </si>
  <si>
    <t>105330</t>
  </si>
  <si>
    <t>ASSENTAMENTO E FORNECIMENTO DE TUBO DE PVC PBA PARA REDE DE ÁGUA, DN 100, JUNTA ELÁSTICA INTEGRADA, INSTALADO EM LOCAL COM NÍVEL BAIXO DE INTERFERÊNCIAS (INCLUI FORNECIMENTO). AF_05/2024</t>
  </si>
  <si>
    <t>105331</t>
  </si>
  <si>
    <t>ASSENTAMENTO E FORNECIMENTO DE TUBO DE PVC DEFOFO OU PRFV OU RPVC PARA REDE DE ÁGUA, DN 100, JUNTA ELÁSTICA INTEGRADA, INSTALADO EM LOCAL COM NÍVEL ALTO DE INTERFERÊNCIAS (INCLUI FORNECIMENTO). AF_05/2024</t>
  </si>
  <si>
    <t>105332</t>
  </si>
  <si>
    <t>ASSENTAMENTO E FORNECIMENTO DE TUBO DE PVC DEFOFO OU PRFV OU RPVC PARA REDE DE ÁGUA, DN 100, JUNTA ELÁSTICA INTEGRADA, INSTALADO EM LOCAL COM NÍVEL BAIXO DE INTERFERÊNCIAS (INCLUI FORNECIMENTO). AF_05/2024</t>
  </si>
  <si>
    <t>105333</t>
  </si>
  <si>
    <t>ASSENTAMENTO E FORNECIMENTO DE TUBO DE PVC DEFOFO PARA REDE DE ÁGUA, DN 200, JUNTA ELÁSTICA INTEGRADA, INSTALADO EM LOCAL COM NÍVEL ALTO DE INTERFERÊNCIAS (INCLUI FORNECIMENTO). AF_05/2024</t>
  </si>
  <si>
    <t>105334</t>
  </si>
  <si>
    <t>ASSENTAMENTO E FORNECIMENTO DE TUBO DE PVC DEFOFO PARA REDE DE ÁGUA, DN 200, JUNTA ELÁSTICA INTEGRADA, INSTALADO EM LOCAL COM NÍVEL BAIXO DE INTERFERÊNCIAS (INCLUI FORNECIMENTO). AF_05/2024</t>
  </si>
  <si>
    <t>105335</t>
  </si>
  <si>
    <t>ASSENTAMENTO E FORNECIMENTO DE TUBO DE PVC DEFOFO PARA REDE DE ÁGUA, DN 250, JUNTA ELÁSTICA INTEGRADA, INSTALADO EM LOCAL COM NÍVEL ALTO DE INTERFERÊNCIAS (INCLUI FORNECIMENTO). AF_05/2024</t>
  </si>
  <si>
    <t>105336</t>
  </si>
  <si>
    <t>ASSENTAMENTO E FORNECIMENTO DE TUBO DE PVC DEFOFO PARA REDE DE ÁGUA, DN 250, JUNTA ELÁSTICA INTEGRADA, INSTALADO EM LOCAL COM NÍVEL BAIXO DE INTERFERÊNCIAS (INCLUI FORNECIMENTO). AF_05/2024</t>
  </si>
  <si>
    <t>105337</t>
  </si>
  <si>
    <t>ASSENTAMENTO E FORNECIMENTO DE TUBO DE PVC DEFOFO PARA REDE DE ÁGUA, DN 300, JUNTA ELÁSTICA INTEGRADA, INSTALADO EM LOCAL COM NÍVEL ALTO DE INTERFERÊNCIAS (INCLUI FORNECIMENTO). AF_05/2024</t>
  </si>
  <si>
    <t>105338</t>
  </si>
  <si>
    <t>ASSENTAMENTO E FORNECIMENTO DE TUBO DE PVC DEFOFO PARA REDE DE ÁGUA, DN 300, JUNTA ELÁSTICA INTEGRADA, INSTALADO EM LOCAL COM NÍVEL BAIXO DE INTERFERÊNCIAS (INCLUI FORNECIMENTO). AF_05/2024</t>
  </si>
  <si>
    <t>105339</t>
  </si>
  <si>
    <t>ASSENTAMENTO DE TUBO DE PVC DEFOFO OU PRFV OU RPVC PARA REDE DE ÁGUA, DN 100, JUNTA ELÁSTICA INTEGRADA, INSTALADO EM LOCAL COM NÍVEL BAIXO DE INTERFERÊNCIAS (NÃO INCLUI FORNECIMENTO). AF_05/2024</t>
  </si>
  <si>
    <t>105359</t>
  </si>
  <si>
    <t>ASSENTAMENTO DE CONEXÃO 2 ACESSOS ALINHADOS DE PVC PBA PARA REDE DE ÁGUA, DN 50, JUNTA ELÁSTICA INTEGRADA, INSTALADO EM LOCAL COM NÍVEL ALTO DE INTERFERÊNCIAS (NÃO INCLUI FORNECIMENTO). AF_05/2024</t>
  </si>
  <si>
    <t>105360</t>
  </si>
  <si>
    <t>ASSENTAMENTO DE CONEXÃO 2 ACESSOS ALINHADOS DE PVC PBA PARA REDE DE ÁGUA, DN 75, JUNTA ELÁSTICA INTEGRADA, INSTALADO EM LOCAL COM NÍVEL ALTO DE INTERFERÊNCIAS (NÃO INCLUI FORNECIMENTO). AF_05/2024</t>
  </si>
  <si>
    <t>105361</t>
  </si>
  <si>
    <t>ASSENTAMENTO DE CONEXÃO 2 ACESSOS ALINHADOS DE PVC PBA PARA REDE DE ÁGUA, DN 100, JUNTA ELÁSTICA INTEGRADA, INSTALADO EM LOCAL COM NÍVEL ALTO DE INTERFERÊNCIAS (NÃO INCLUI FORNECIMENTO). AF_05/2024</t>
  </si>
  <si>
    <t>105362</t>
  </si>
  <si>
    <t>ASSENTAMENTO DE CONEXÃO 2 ACESSOS INCLINADOS DE PVC PBA PARA REDE DE ÁGUA, DN 50, JUNTA ELÁSTICA INTEGRADA, INSTALADO EM LOCAL COM NÍVEL ALTO DE INTERFERÊNCIAS (NÃO INCLUI FORNECIMENTO). AF_05/2024</t>
  </si>
  <si>
    <t>105363</t>
  </si>
  <si>
    <t>ASSENTAMENTO DE CONEXÃO 2 ACESSOS INCLINADOS DE PVC PBA PARA REDE DE ÁGUA, DN 75, JUNTA ELÁSTICA INTEGRADA, INSTALADO EM LOCAL COM NÍVEL ALTO DE INTERFERÊNCIAS (NÃO INCLUI FORNECIMENTO). AF_05/2024</t>
  </si>
  <si>
    <t>105364</t>
  </si>
  <si>
    <t>ASSENTAMENTO DE CONEXÃO 2 ACESSOS INCLINADOS DE PVC PBA PARA REDE DE ÁGUA, DN 100, JUNTA ELÁSTICA INTEGRADA, INSTALADO EM LOCAL COM NÍVEL ALTO DE INTERFERÊNCIAS (NÃO INCLUI FORNECIMENTO). AF_05/2024</t>
  </si>
  <si>
    <t>105365</t>
  </si>
  <si>
    <t>ASSENTAMENTO DE CONEXÃO 3 ACESSOS DE PVC PBA PARA REDE DE ÁGUA, DN 50, JUNTA ELÁSTICA INTEGRADA, INSTALADO EM LOCAL COM NÍVEL ALTO DE INTERFERÊNCIAS (NÃO INCLUI FORNECIMENTO). AF_05/2024</t>
  </si>
  <si>
    <t>105366</t>
  </si>
  <si>
    <t>ASSENTAMENTO DE CONEXÃO 3 ACESSOS DE PVC PBA PARA REDE DE ÁGUA, DN 75, JUNTA ELÁSTICA INTEGRADA, INSTALADO EM LOCAL COM NÍVEL ALTO DE INTERFERÊNCIAS (NÃO INCLUI FORNECIMENTO). AF_05/2024</t>
  </si>
  <si>
    <t>105367</t>
  </si>
  <si>
    <t>ASSENTAMENTO DE CONEXÃO 3 ACESSOS DE PVC PBA PARA REDE DE ÁGUA, DN 100, JUNTA ELÁSTICA INTEGRADA, INSTALADO EM LOCAL COM NÍVEL ALTO DE INTERFERÊNCIAS (NÃO INCLUI FORNECIMENTO). AF_05/2024</t>
  </si>
  <si>
    <t>105368</t>
  </si>
  <si>
    <t>FORNECIMENTO E ASSENTAMENTO DE CURVA 45 GRAUS RANHURADA EM FERRO FUNDIDO, DN 80 MM (3") PARA REDE DE ÁGUA, INSTALADO EM LOCAL COM NÍVEL BAIXO DE INTERFERÊNCIAS (INCLUI FORNECIMENTO). AF_05/2024</t>
  </si>
  <si>
    <t>105370</t>
  </si>
  <si>
    <t>FORNECIMENTO E ASSENTAMENTO DE TE RANHURADO EM FERRO FUNDIDO, DN 80 (3") PARA REDE DE ÁGUA, INSTALADO EM LOCAL COM NÍVEL BAIXO DE INTERFERÊNCIAS (INCLUI FORNECIMENTO). AF_05/2024</t>
  </si>
  <si>
    <t>105371</t>
  </si>
  <si>
    <t>ASSENTAMENTO DE CONEXÃO 3 ACESSOS DE PVC PBA PARA REDE DE ÁGUA, DN 100, JUNTA ELÁSTICA INTEGRADA, INSTALADO EM LOCAL COM NÍVEL BAIXO DE INTERFERÊNCIAS (NÃO INCLUI FORNECIMENTO). AF_05/2024</t>
  </si>
  <si>
    <t>24,76</t>
  </si>
  <si>
    <t>105372</t>
  </si>
  <si>
    <t>ASSENTAMENTO DE CONEXÃO 2 ACESSOS ALINHADOS DE FERRO FUNDIDO PARA REDE DE ÁGUA, DN 80, JUNTA ELÁSTICA, INSTALADO EM LOCAL COM NÍVEL BAIXO DE INTERFERÊNCIAS (NÃO INCLUI FORNECIMENTO). AF_05/2024</t>
  </si>
  <si>
    <t>105373</t>
  </si>
  <si>
    <t>ASSENTAMENTO DE CONEXÃO 2 ACESSOS ALINHADOS DE FERRO FUNDIDO PARA REDE DE ÁGUA, DN 100, JUNTA ELÁSTICA, INSTALADO EM LOCAL COM NÍVEL BAIXO DE INTERFERÊNCIAS (NÃO INCLUI FORNECIMENTO). AF_05/2024</t>
  </si>
  <si>
    <t>105374</t>
  </si>
  <si>
    <t>ASSENTAMENTO E FORNECIMENTO DE CURVA PVC PBA, JE, PB, 45 GRAUS, DN 100 / DE 110 MM, PARA REDE AGUA, JUNTA ELÁSTICA INTEGRADA, INSTALADO EM LOCAL COM NÍVEL BAIXO DE INTERFERÊNCIAS (INCLUI FORNECIMENTO). AF_05/2024</t>
  </si>
  <si>
    <t>105375</t>
  </si>
  <si>
    <t>ASSENTAMENTO E FORNECIMENTO DE TE DE REDUCAO, PVC PBA, BBB, JE, DN 100 X 50 / DE 110 X 60 MM, PARA REDE AGUA, JUNTA ELÁSTICA INTEGRADA, INSTALADO EM LOCAL COM NÍVEL ALTO DE INTERFERÊNCIAS (INCLUI FORNECIMENTO). AF_05/2024</t>
  </si>
  <si>
    <t>105376</t>
  </si>
  <si>
    <t>ASSENTAMENTO E FORNECIMENTO DE TE DE REDUCAO, PVC PBA, BBB, JE, DN 100 X 50 / DE 110 X 60 MM, PARA REDE AGUA, JUNTA ELÁSTICA INTEGRADA, INSTALADO EM LOCAL COM NÍVEL BAIXO DE INTERFERÊNCIAS (INCLUI FORNECIMENTO). AF_05/2024</t>
  </si>
  <si>
    <t>105381</t>
  </si>
  <si>
    <t>ASSENTAMENTO DE CONEXÃO 2 ACESSOS ALINHADOS DE PVC PBA PARA REDE DE ÁGUA, DN 75, JUNTA ELÁSTICA INTEGRADA, INSTALADO EM LOCAL COM NÍVEL BAIXO DE INTERFERÊNCIAS (NÃO INCLUI FORNECIMENTO). AF_05/2024</t>
  </si>
  <si>
    <t>105382</t>
  </si>
  <si>
    <t>ASSENTAMENTO DE CONEXÃO 2 ACESSOS ALINHADOS DE PVC PBA PARA REDE DE ÁGUA, DN 100, JUNTA ELÁSTICA INTEGRADA, INSTALADO EM LOCAL COM NÍVEL BAIXO DE INTERFERÊNCIAS (NÃO INCLUI FORNECIMENTO). AF_05/2024</t>
  </si>
  <si>
    <t>105383</t>
  </si>
  <si>
    <t>ASSENTAMENTO DE CONEXÃO 2 ACESSOS INCLINADOS DE PVC PBA PARA REDE DE ÁGUA, DN 50, JUNTA ELÁSTICA INTEGRADA, INSTALADO EM LOCAL COM NÍVEL BAIXO DE INTERFERÊNCIAS (NÃO INCLUI FORNECIMENTO). AF_05/2024</t>
  </si>
  <si>
    <t>105384</t>
  </si>
  <si>
    <t>ASSENTAMENTO DE CONEXÃO 2 ACESSOS INCLINADOS DE PVC PBA PARA REDE DE ÁGUA, DN 75, JUNTA ELÁSTICA INTEGRADA, INSTALADO EM LOCAL COM NÍVEL BAIXO DE INTERFERÊNCIAS (NÃO INCLUI FORNECIMENTO). AF_05/2024</t>
  </si>
  <si>
    <t>105385</t>
  </si>
  <si>
    <t>ASSENTAMENTO DE CONEXÃO 2 ACESSOS INCLINADOS DE PVC PBA PARA REDE DE ÁGUA, DN 100, JUNTA ELÁSTICA INTEGRADA, INSTALADO EM LOCAL COM NÍVEL BAIXO DE INTERFERÊNCIAS (NÃO INCLUI FORNECIMENTO). AF_05/2024</t>
  </si>
  <si>
    <t>105386</t>
  </si>
  <si>
    <t>ASSENTAMENTO DE CONEXÃO 3 ACESSOS DE PVC PBA PARA REDE DE ÁGUA, DN 50, JUNTA ELÁSTICA INTEGRADA, INSTALADO EM LOCAL COM NÍVEL BAIXO DE INTERFERÊNCIAS (NÃO INCLUI FORNECIMENTO). AF_05/2024</t>
  </si>
  <si>
    <t>105387</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</si>
  <si>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</si>
  <si>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</si>
  <si>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</si>
  <si>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</si>
  <si>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</si>
  <si>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</si>
  <si>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</si>
  <si>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</si>
  <si>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</si>
  <si>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</si>
  <si>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</si>
  <si>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</si>
  <si>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712,56</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</si>
  <si>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</si>
  <si>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</si>
  <si>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</si>
  <si>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</si>
  <si>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</si>
  <si>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</si>
  <si>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</si>
  <si>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</si>
  <si>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</si>
  <si>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</si>
  <si>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</si>
  <si>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35,57</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</si>
  <si>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</si>
  <si>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</si>
  <si>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</si>
  <si>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</si>
  <si>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</si>
  <si>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</si>
  <si>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</si>
  <si>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</si>
  <si>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</si>
  <si>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</si>
  <si>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</si>
  <si>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</si>
  <si>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</si>
  <si>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</si>
  <si>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</si>
  <si>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</si>
  <si>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</si>
  <si>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</si>
  <si>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167,86</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</si>
  <si>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</si>
  <si>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</si>
  <si>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</si>
  <si>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</si>
  <si>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</si>
  <si>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</si>
  <si>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</si>
  <si>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</si>
  <si>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</si>
  <si>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</si>
  <si>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</si>
  <si>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</si>
  <si>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</si>
  <si>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</si>
  <si>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</si>
  <si>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</si>
  <si>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</si>
  <si>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</si>
  <si>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</si>
  <si>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</si>
  <si>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</si>
  <si>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44,97</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</si>
  <si>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</si>
  <si>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</si>
  <si>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</si>
  <si>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</si>
  <si>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</si>
  <si>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</si>
  <si>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</si>
  <si>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</si>
  <si>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</si>
  <si>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</si>
  <si>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</si>
  <si>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</si>
  <si>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</si>
  <si>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</si>
  <si>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</si>
  <si>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</si>
  <si>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</si>
  <si>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</si>
  <si>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</si>
  <si>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</si>
  <si>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</si>
  <si>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</si>
  <si>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</si>
  <si>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</si>
  <si>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</si>
  <si>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</si>
  <si>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</si>
  <si>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</si>
  <si>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</si>
  <si>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</si>
  <si>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</si>
  <si>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23,56</t>
  </si>
  <si>
    <t>398,16</t>
  </si>
  <si>
    <t>14,76</t>
  </si>
  <si>
    <t>65,66</t>
  </si>
  <si>
    <t>59,09</t>
  </si>
  <si>
    <t>17,73</t>
  </si>
  <si>
    <t>35,53</t>
  </si>
  <si>
    <t>169,97</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</si>
  <si>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</si>
  <si>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</si>
  <si>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</si>
  <si>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99,60</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</si>
  <si>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</si>
  <si>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</si>
  <si>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</si>
  <si>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</si>
  <si>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</si>
  <si>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</si>
  <si>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</si>
  <si>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170,83</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</si>
  <si>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</si>
  <si>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</si>
  <si>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</si>
  <si>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</si>
  <si>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</si>
  <si>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</si>
  <si>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</si>
  <si>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105113</t>
  </si>
  <si>
    <t>ESTRUTURA DE MADEIRA PROVISÓRIA PARA SUPORTE DE CAIXA D'ÁGUA ELEVADA DE 2000 LITROS. AF_03/2024</t>
  </si>
  <si>
    <t>105114</t>
  </si>
  <si>
    <t>EXECUÇÃO DOS APOIOS PARA CONTÊINER OU MÓDULO HABITÁVEL. AF_03/2024</t>
  </si>
  <si>
    <t>105115</t>
  </si>
  <si>
    <t>INSTALAÇÃO E DESINSTALAÇÃO MECANIZADA DE CONTÊINER OU MÓDULO HABITÁVEL DE USOS DIVERSOS. AF_03/2024</t>
  </si>
  <si>
    <t>105116</t>
  </si>
  <si>
    <t>INSTALAÇÃO E DESINSTALAÇÃO MANUAL DE CONTÊINER OU MÓDULO HABITÁVEL PEQUENO. AF_03/2024</t>
  </si>
  <si>
    <t>105126</t>
  </si>
  <si>
    <t>INSTALAÇÃO DE CONCERTINA SIMPLES, ESPIRAL DE 300 MM. AF_03/2024</t>
  </si>
  <si>
    <t>105127</t>
  </si>
  <si>
    <t>INSTALAÇÃO DE CONCERTINA DUPLA CLIPADA, ESPIRAL DE 300 MM. AF_03/2024</t>
  </si>
  <si>
    <t>105128</t>
  </si>
  <si>
    <t>INSTALAÇÃO DE CONCERTINA FLAT, ESPIRAL DE 300 MM. AF_03/2024</t>
  </si>
  <si>
    <t>105130</t>
  </si>
  <si>
    <t>EXECUÇÃO DE PILARETES PARA TAPUMES E CONSTRUÇÕES TEMPORÁRIAS. AF_03/2024</t>
  </si>
  <si>
    <t>346,52</t>
  </si>
  <si>
    <t>132,67</t>
  </si>
  <si>
    <t>97,29</t>
  </si>
  <si>
    <t>BOMBA SUBMERSÍVEL ELÉTRICA TRIFÁSICA, POTÊNCIA 2,96 HP, Ø ROTOR 144 MM SEMI-ABERTO, BOCAL DE SAÍDA Ø 2", HM/Q = 2 MCA / 38,8 M3/H A 28 MCA / 5 M3/H - CHP DIURNO. AF_06/2014</t>
  </si>
  <si>
    <t>173,99</t>
  </si>
  <si>
    <t>194,35</t>
  </si>
  <si>
    <t>99,32</t>
  </si>
  <si>
    <t>10,29</t>
  </si>
  <si>
    <t>107,53</t>
  </si>
  <si>
    <t>MÁQUINA JATO DE PRESSAO PORTÁTIL, CAMARA DE 1 SAIDA, CAPACIDADE 280 L, DIAMETRO 670 MM, BICO DE JATO CURTO VENTURI DE 5/16" , MANGUEIRA DE 1" COM COMPRESSOR DE AR REBOCÁVEL 189 PCM E MOTOR DIESEL 63 CV - CHP DIURNO. AF_05/2023</t>
  </si>
  <si>
    <t>74,64</t>
  </si>
  <si>
    <t>168,59</t>
  </si>
  <si>
    <t>9,53</t>
  </si>
  <si>
    <t>PERFURATRIZ SOBRE ESTEIRA, TORQUE MÁXIMO 600 KGF, POTÊNCIA ENTRE 50 E 60 HP, DIÂMETRO MÁXIMO 10" - CHP DIURNO. AF_11/2016</t>
  </si>
  <si>
    <t>285,71</t>
  </si>
  <si>
    <t>63,82</t>
  </si>
  <si>
    <t>GRADE DE DISCO CONTROLE REMOTO REBOCÁVEL, COM 24 DISCOS 24" X 6 MM COM PNEUS PARA TRANSPORTE - CHI DIURNO. AF_06/2014</t>
  </si>
  <si>
    <t>69,72</t>
  </si>
  <si>
    <t>50,73</t>
  </si>
  <si>
    <t>53,64</t>
  </si>
  <si>
    <t>56,29</t>
  </si>
  <si>
    <t>70,27</t>
  </si>
  <si>
    <t>61,45</t>
  </si>
  <si>
    <t>82,93</t>
  </si>
  <si>
    <t>40,47</t>
  </si>
  <si>
    <t>BOMBA SUBMERSÍVEL ELÉTRICA TRIFÁSICA, POTÊNCIA 2,96 HP, Ø ROTOR 144 MM SEMI-ABERTO, BOCAL DE SAÍDA Ø 2", HM/Q = 2 MCA / 38,8 M3/H A 28 MCA / 5 M3/H - CHI DIURNO. AF_06/2014</t>
  </si>
  <si>
    <t>8,49</t>
  </si>
  <si>
    <t>42,56</t>
  </si>
  <si>
    <t>30,78</t>
  </si>
  <si>
    <t>MÁQUINA JATO DE PRESSAO PORTÁTIL, CAMARA DE 1 SAIDA, CAPACIDADE 280 L, DIAMETRO 670 MM, BICO DE JATO CURTO VENTURI DE 5/16" , MANGUEIRA DE 1" COM COMPRESSOR DE AR REBOCÁVEL 189 PCM E MOTOR DIESEL 63 CV - CHI DIURNO. AF_05/2023</t>
  </si>
  <si>
    <t>80,29</t>
  </si>
  <si>
    <t>PERFURATRIZ SOBRE ESTEIRA, TORQUE MÁXIMO 600 KGF, POTÊNCIA ENTRE 50 E 60 HP, DIÂMETRO MÁXIMO 10" - CHI DIURNO. AF_11/2016</t>
  </si>
  <si>
    <t>96,55</t>
  </si>
  <si>
    <t>55,46</t>
  </si>
  <si>
    <t>64,79</t>
  </si>
  <si>
    <t>40,46</t>
  </si>
  <si>
    <t>56,00</t>
  </si>
  <si>
    <t>62,03</t>
  </si>
  <si>
    <t>GRADE DE DISCO CONTROLE REMOTO REBOCÁVEL, COM 24 DISCOS 24" X 6 MM COM PNEUS PARA TRANSPORTE - MANUTENÇÃO. AF_06/2014</t>
  </si>
  <si>
    <t>30,83</t>
  </si>
  <si>
    <t>27,42</t>
  </si>
  <si>
    <t>38,92</t>
  </si>
  <si>
    <t>39,67</t>
  </si>
  <si>
    <t>87,69</t>
  </si>
  <si>
    <t>127,14</t>
  </si>
  <si>
    <t>85,70</t>
  </si>
  <si>
    <t>64,85</t>
  </si>
  <si>
    <t>102,29</t>
  </si>
  <si>
    <t>11,74</t>
  </si>
  <si>
    <t>47,79</t>
  </si>
  <si>
    <t>40,20</t>
  </si>
  <si>
    <t>26,55</t>
  </si>
  <si>
    <t>152,23</t>
  </si>
  <si>
    <t>32,09</t>
  </si>
  <si>
    <t>35,23</t>
  </si>
  <si>
    <t>72,65</t>
  </si>
  <si>
    <t>BOMBA SUBMERSÍVEL ELÉTRICA TRIFÁSICA, POTÊNCIA 2,96 HP, Ø ROTOR 144 MM SEMI-ABERTO, BOCAL DE SAÍDA Ø 2", HM/Q = 2 MCA / 38,8 M3/H A 28 MCA / 5 M3/H - MANUTENÇÃO. AF_06/2014</t>
  </si>
  <si>
    <t>246,88</t>
  </si>
  <si>
    <t>48,60</t>
  </si>
  <si>
    <t>53,95</t>
  </si>
  <si>
    <t>85,93</t>
  </si>
  <si>
    <t>78,45</t>
  </si>
  <si>
    <t>93,08</t>
  </si>
  <si>
    <t>49,13</t>
  </si>
  <si>
    <t>55,00</t>
  </si>
  <si>
    <t>112,14</t>
  </si>
  <si>
    <t>254,96</t>
  </si>
  <si>
    <t>60,13</t>
  </si>
  <si>
    <t>109,78</t>
  </si>
  <si>
    <t>185,24</t>
  </si>
  <si>
    <t>80,58</t>
  </si>
  <si>
    <t>45,38</t>
  </si>
  <si>
    <t>BOMBA SUBMERSÍVEL ELÉTRICA TRIFÁSICA, POTÊNCIA 2,96 HP, Ø ROTOR 144 MM SEMI-ABERTO, BOCAL DE SAÍDA Ø 2", HM/Q = 2 MCA / 38,8 M3/H A 28 MCA / 5 M3/H - MATERIAIS NA OPERAÇÃO. AF_06/2014</t>
  </si>
  <si>
    <t>32,33</t>
  </si>
  <si>
    <t>171,47</t>
  </si>
  <si>
    <t>41,88</t>
  </si>
  <si>
    <t>8,50</t>
  </si>
  <si>
    <t>62,84</t>
  </si>
  <si>
    <t>GRADE DE DISCO CONTROLE REMOTO REBOCÁVEL, COM 24 DISCOS 24" X 6 MM COM PNEUS PARA TRANSPORTE - DEPRECIAÇÃO. AF_06/2014</t>
  </si>
  <si>
    <t>GRADE DE DISCO CONTROLE REMOTO REBOCÁVEL, COM 24 DISCOS 24" X 6 MM COM PNEUS PARA TRANSPORTE - JUROS. AF_06/2014</t>
  </si>
  <si>
    <t>49,84</t>
  </si>
  <si>
    <t>86,57</t>
  </si>
  <si>
    <t>43,54</t>
  </si>
  <si>
    <t>19,18</t>
  </si>
  <si>
    <t>23,80</t>
  </si>
  <si>
    <t>6,29</t>
  </si>
  <si>
    <t>62,82</t>
  </si>
  <si>
    <t>19,06</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</si>
  <si>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</si>
  <si>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</si>
  <si>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164,59</t>
  </si>
  <si>
    <t>33,58</t>
  </si>
  <si>
    <t>57,85</t>
  </si>
  <si>
    <t>31,10</t>
  </si>
  <si>
    <t>28,91</t>
  </si>
  <si>
    <t>8,92</t>
  </si>
  <si>
    <t>27,14</t>
  </si>
  <si>
    <t>89,39</t>
  </si>
  <si>
    <t>110,32</t>
  </si>
  <si>
    <t>196,79</t>
  </si>
  <si>
    <t>160,87</t>
  </si>
  <si>
    <t>459,69</t>
  </si>
  <si>
    <t>223,94</t>
  </si>
  <si>
    <t>68,57</t>
  </si>
  <si>
    <t>399,44</t>
  </si>
  <si>
    <t>362,64</t>
  </si>
  <si>
    <t>81,61</t>
  </si>
  <si>
    <t>44,85</t>
  </si>
  <si>
    <t>68,72</t>
  </si>
  <si>
    <t>169,74</t>
  </si>
  <si>
    <t>43,76</t>
  </si>
  <si>
    <t>73,27</t>
  </si>
  <si>
    <t>195,84</t>
  </si>
  <si>
    <t>45,60</t>
  </si>
  <si>
    <t>57,06</t>
  </si>
  <si>
    <t>209,27</t>
  </si>
  <si>
    <t>56,14</t>
  </si>
  <si>
    <t>261,88</t>
  </si>
  <si>
    <t>115,14</t>
  </si>
  <si>
    <t>102,05</t>
  </si>
  <si>
    <t>30,60</t>
  </si>
  <si>
    <t>88,30</t>
  </si>
  <si>
    <t>26,56</t>
  </si>
  <si>
    <t>33,20</t>
  </si>
  <si>
    <t>6,72</t>
  </si>
  <si>
    <t>151,37</t>
  </si>
  <si>
    <t>79,25</t>
  </si>
  <si>
    <t>44,44</t>
  </si>
  <si>
    <t>141,23</t>
  </si>
  <si>
    <t>136,51</t>
  </si>
  <si>
    <t>28,27</t>
  </si>
  <si>
    <t>157,07</t>
  </si>
  <si>
    <t>35,91</t>
  </si>
  <si>
    <t>128,85</t>
  </si>
  <si>
    <t>39,25</t>
  </si>
  <si>
    <t>289,95</t>
  </si>
  <si>
    <t>40,69</t>
  </si>
  <si>
    <t>66,63</t>
  </si>
  <si>
    <t>33,92</t>
  </si>
  <si>
    <t>39,20</t>
  </si>
  <si>
    <t>4,65</t>
  </si>
  <si>
    <t>265,82</t>
  </si>
  <si>
    <t>101,68</t>
  </si>
  <si>
    <t>325,41</t>
  </si>
  <si>
    <t>87,30</t>
  </si>
  <si>
    <t>407,22</t>
  </si>
  <si>
    <t>PERFURATRIZ COM TORRE METÁLICA PARA EXECUÇÃO DE ESTACA HÉLICE CONTÍNUA, PROFUNDIDADE MÁXIMA DE 32 M, DIÂMETRO MÁXIMO DE 1000 MM, POTÊNCIA INSTALADA DE 350 HP, MESA ROTATIVA COM TORQUE MÁXIMO DE 263 KNM - MATERIAIS NA OPERAÇÃO. AF_01/2016</t>
  </si>
  <si>
    <t>28,78</t>
  </si>
  <si>
    <t>96,78</t>
  </si>
  <si>
    <t>34,11</t>
  </si>
  <si>
    <t>155,57</t>
  </si>
  <si>
    <t>GUINDAUTO HIDRÁULICO, CAPACIDADE MÁXIMA DE CARGA 3300 KG, MOMENTO MÁXIMO DE CARGA 5,8 TM, ALCANCE MÁXIMO HORIZONTAL 7,60 M, INCLUSIVE CAMINHÃO TOCO PBT 16.000 KG, POTÊNCIA DE 189 CV - IMPOSTOS E SEGUROS. AF_03/2016</t>
  </si>
  <si>
    <t>42,06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</si>
  <si>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</si>
  <si>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</si>
  <si>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</si>
  <si>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</si>
  <si>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64,56</t>
  </si>
  <si>
    <t>204,00</t>
  </si>
  <si>
    <t>2.073,60</t>
  </si>
  <si>
    <t>108,11</t>
  </si>
  <si>
    <t>80,15</t>
  </si>
  <si>
    <t>DISTRIBUIDOR DE AGREGADOS AUTOPROPELIDO, CAP 3 M3, A DIESEL, POTÊNCIA 176CV - MATERIAIS NA OPERAÇÃO. AF_07/2016</t>
  </si>
  <si>
    <t>RÉGUA VIBRATÓRIA DUPLA PARA CONCRETO, PESO DE 60KG, COMPRIMENTO 4 M, COM MOTOR A GASOLINA, POTÊNCIA 5,5 HP - MATERIAIS NA OPERAÇÃO. AF_09/2016</t>
  </si>
  <si>
    <t>46,52</t>
  </si>
  <si>
    <t>58,22</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</si>
  <si>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</si>
  <si>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</si>
  <si>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</si>
  <si>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</si>
  <si>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13,36</t>
  </si>
  <si>
    <t>63,21</t>
  </si>
  <si>
    <t>26,07</t>
  </si>
  <si>
    <t>21,71</t>
  </si>
  <si>
    <t>20,05</t>
  </si>
  <si>
    <t>47,28</t>
  </si>
  <si>
    <t>64,57</t>
  </si>
  <si>
    <t>51,59</t>
  </si>
  <si>
    <t>214,66</t>
  </si>
  <si>
    <t>65,98</t>
  </si>
  <si>
    <t>4.147,20</t>
  </si>
  <si>
    <t>439,84</t>
  </si>
  <si>
    <t>155,04</t>
  </si>
  <si>
    <t>707,05</t>
  </si>
  <si>
    <t>5.184,00</t>
  </si>
  <si>
    <t>63,36</t>
  </si>
  <si>
    <t>33,77</t>
  </si>
  <si>
    <t>93,46</t>
  </si>
  <si>
    <t>98,83</t>
  </si>
  <si>
    <t>155,05</t>
  </si>
  <si>
    <t>MINI GUINDASTE ARANHA SOBRE ESTEIRAS E LANCA TELESCÓPICA, CAPACIDADE MÁXIMA DE CARGA 3,0 TON, RAIO MÁXIMO DE TRABALHO 8,25 M, ALTURA DE LANÇA DO SOLO 9,2 M, 55 M DE CABO DE AÇO 8 MM, MOTOR ELÉTRICO 220/380 VOLTS - MATERIAIS NA OPERAÇÃO. AF_03/2022</t>
  </si>
  <si>
    <t>432,69</t>
  </si>
  <si>
    <t>89,04</t>
  </si>
  <si>
    <t>1.126,08</t>
  </si>
  <si>
    <t>104906</t>
  </si>
  <si>
    <t>GUINDASTE HIDRÁULICO RODOVIÁRIO, LANCA TELESCÓPICA DE *50+20* M, CAPACIDADE MÁXIMA DE 90T, 4 EIXOS, POTÊNCIA 330 KW, MOTOR DIESEL - MATERIAIS NA OPERAÇÃO. AF_01/2024</t>
  </si>
  <si>
    <t>104912</t>
  </si>
  <si>
    <t>GUINDASTE DERRICK, LANÇA DE *20* M, CARGA MÁXIMA 10T, POTÊNCIA 45 KW - MATERIAIS NA OPERAÇÃO. AF_01/2024</t>
  </si>
  <si>
    <t>26,96</t>
  </si>
  <si>
    <t>227,46</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</si>
  <si>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</si>
  <si>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</si>
  <si>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</si>
  <si>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</si>
  <si>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</si>
  <si>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</si>
  <si>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</si>
  <si>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</si>
  <si>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</si>
  <si>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</si>
  <si>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</si>
  <si>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</si>
  <si>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</si>
  <si>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</si>
  <si>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</si>
  <si>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</si>
  <si>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</si>
  <si>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</si>
  <si>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</si>
  <si>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</si>
  <si>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37,61</t>
  </si>
  <si>
    <t>113,07</t>
  </si>
  <si>
    <t>DRENO ESPINHA DE PEIXE (SEÇÃO 0,40 X 0,40 M), COM TUBO DE PEAD CORRUGADO PERFURADO, DN 100 MM, ENCHIMENTO COM AREIA, INCLUSIVE CONEXÕES. AF_07/2021</t>
  </si>
  <si>
    <t>43,20</t>
  </si>
  <si>
    <t>DRENO ESPINHA DE PEIXE (SEÇÃO 0,40 X 0,40 M), COM TUBO DE PVC CORRUGADO RÍGIDO PERFURADO, DN 100 MM, ENCHIMENTO COM AREIA, INCLUSIVE CONEXÕES. AF_07/2021</t>
  </si>
  <si>
    <t>93,17</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</si>
  <si>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</si>
  <si>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</si>
  <si>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</si>
  <si>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</si>
  <si>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</si>
  <si>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52,87</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</si>
  <si>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</si>
  <si>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</si>
  <si>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667,06</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</si>
  <si>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</si>
  <si>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</si>
  <si>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</si>
  <si>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</si>
  <si>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</si>
  <si>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</si>
  <si>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</si>
  <si>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</si>
  <si>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</si>
  <si>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</si>
  <si>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</si>
  <si>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</si>
  <si>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</si>
  <si>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</si>
  <si>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</si>
  <si>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136,46</t>
  </si>
  <si>
    <t>123,84</t>
  </si>
  <si>
    <t>EXECUÇÃO DE PROTEÇÃO DA CABEÇA DO TIRANTE COM USO DE FÔRMAS METÁLICAS, 50 UTILIZAÇÕES, E CONCRETO FCK =15 MPA. AF_11/2023</t>
  </si>
  <si>
    <t>CONCRETAGEM DE CORTINA DE CONTENÇÃO, ATRAVÉS DE BOMBA  - LANÇAMENTO, ADENSAMENTO E ACABAMENTO. AF_07/2019</t>
  </si>
  <si>
    <t>104841</t>
  </si>
  <si>
    <t>EXECUÇÃO DE PERFURAÇÃO PARA TIRANTE, COMPRIMENTO MAIOR OU IGUAL A 14 M E MENOR QUE 22 M, COM DIÂMETRO DE FURO DE 100 MM EXECUTADO COM HASTE E TUBOS DE REVESTIMENTO UTILIZANDO PERFURATRIZ SOBRE ESTEIRA. AF_11/2023</t>
  </si>
  <si>
    <t>104842</t>
  </si>
  <si>
    <t>EXECUÇÃO DE PERFURAÇÃO PARA TIRANTE, COMPRIMENTO MAIOR OU IGUAL A 22 M E MENOR QUE 30 M, COM DIÂMETRO DE FURO DE 100 MM EXECUTADO COM HASTE E TUBOS DE REVESTIMENTO UTILIZANDO PERFURATRIZ SOBRE ESTEIRA. AF_11/2023</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</si>
  <si>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</si>
  <si>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</si>
  <si>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</si>
  <si>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</si>
  <si>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104845</t>
  </si>
  <si>
    <t>EXECUÇÃO DE PERFURAÇÃO PARA TIRANTE, COMPRIMENTO MAIOR OU IGUAL A 6 M E MENOR QUE 14 M, COM DIÂMETRO DE FURO DE 200 MM EXECUTADO COM HASTE E TUBOS DE REVESTIMENTO UTILIZANDO PERFURATRIZ SOBRE ESTEIRA. AF_11/2023</t>
  </si>
  <si>
    <t>104846</t>
  </si>
  <si>
    <t>EXECUÇÃO DE PERFURAÇÃO PARA TIRANTE, COMPRIMENTO MAIOR OU IGUAL A 14 M E MENOR QUE 22 M, COM DIÂMETRO DE FURO DE 200 MM EXECUTADO COM HASTE E TUBOS DE REVESTIMENTO UTILIZANDO PERFURATRIZ SOBRE ESTEIRA. AF_11/2023</t>
  </si>
  <si>
    <t>102,20</t>
  </si>
  <si>
    <t>104847</t>
  </si>
  <si>
    <t>EXECUÇÃO DE PERFURAÇÃO PARA TIRANTE, COMPRIMENTO MAIOR OU IGUAL A 22 M E MENOR QUE 30 M, COM DIÂMETRO DE FURO DE 200 MM EXECUTADO COM HASTE E TUBOS DE REVESTIMENTO UTILIZANDO PERFURATRIZ SOBRE ESTEIRA. AF_11/2023</t>
  </si>
  <si>
    <t>104848</t>
  </si>
  <si>
    <t>EXECUÇÃO DE PERFURAÇÃO PARA TIRANTE, COMPRIMENTO MAIOR OU IGUAL A 6 M E MENOR QUE 14 M, COM DIÂMETRO DE FURO DE 100 MM EXECUTADO COM HASTE UTILIZANDO PERFURATRIZ MANUAL SOBRE BASE DE MONTAGEM. AF_11/2023</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</si>
  <si>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</si>
  <si>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</si>
  <si>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</si>
  <si>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</si>
  <si>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</si>
  <si>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</si>
  <si>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</si>
  <si>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</si>
  <si>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104853</t>
  </si>
  <si>
    <t>EXECUÇÃO DE PERFURAÇÃO PARA TIRANTE, COMPRIMENTO MAIOR OU IGUAL A 22 M E MENOR QUE 30 M, COM DIÂMETRO DE FURO DE 150 MM EXECUTADO COM HASTE UTILIZANDO PERFURATRIZ MANUAL SOBRE BASE DE MONTAGEM. AF_11/2023</t>
  </si>
  <si>
    <t>104854</t>
  </si>
  <si>
    <t>EXECUÇÃO DE PERFURAÇÃO PARA TIRANTE, COMPRIMENTO MAIOR OU IGUAL A 14 M E MENOR QUE 22 M, COM DIÂMETRO DE FURO DE 200 MM EXECUTADO COM HASTE UTILIZANDO PERFURATRIZ MANUAL SOBRE BASE DE MONTAGEM. AF_11/2023</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</si>
  <si>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</si>
  <si>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</si>
  <si>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</si>
  <si>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</si>
  <si>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22,00</t>
  </si>
  <si>
    <t>104877</t>
  </si>
  <si>
    <t>EXECUÇÃO DE LONGARINA, PARA TIRANTES PROVISÓRIOS, COM PERFIL METÁLICO, INCLUINDO CUNHA E SOLIDARIZAÇÃO. AF_11/2023</t>
  </si>
  <si>
    <t>104878</t>
  </si>
  <si>
    <t>EXECUÇÃO DE LONGARINA, PARA TIRANTES PERMANENTES, COM PERFIL METÁLICO, INCLUINDO CUNHA E SOLIDARIZAÇÃO. AF_11/2023</t>
  </si>
  <si>
    <t>104879</t>
  </si>
  <si>
    <t>EXECUÇÃO DE PERFURAÇÃO PARA TIRANTE, COMPRIMENTO MAIOR OU IGUAL A 22 M E MENOR QUE 30 M, COM DIÂMETRO DE FURO DE 150 MM EXECUTADO COM HASTE E TUBOS DE REVESTIMENTO UTILIZANDO PERFURATRIZ SOBRE ESTEIRA. AF_11/2023</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</si>
  <si>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</si>
  <si>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</si>
  <si>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</si>
  <si>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</si>
  <si>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104887</t>
  </si>
  <si>
    <t>EXECUÇÃO DE PERFURAÇÃO PARA TIRANTE, COMPRIMENTO MAIOR OU IGUAL A 14 M E MENOR QUE 22 M, COM DIÂMETRO DE FURO DE 100 MM EXECUTADO COM HASTE UTILIZANDO PERFURATRIZ SOBRE ESTEIRA. AF_11/2023</t>
  </si>
  <si>
    <t>43,57</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</si>
  <si>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</si>
  <si>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</si>
  <si>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</si>
  <si>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</si>
  <si>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</si>
  <si>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</si>
  <si>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</si>
  <si>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</si>
  <si>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</si>
  <si>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</si>
  <si>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64,11</t>
  </si>
  <si>
    <t>99,04</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</si>
  <si>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</si>
  <si>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</si>
  <si>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</si>
  <si>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</si>
  <si>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</si>
  <si>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</si>
  <si>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</si>
  <si>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</si>
  <si>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</si>
  <si>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</si>
  <si>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109,90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</si>
  <si>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</si>
  <si>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</si>
  <si>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64,05</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</si>
  <si>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</si>
  <si>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</si>
  <si>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</si>
  <si>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</si>
  <si>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</si>
  <si>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60,44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</si>
  <si>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</si>
  <si>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</si>
  <si>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</si>
  <si>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</si>
  <si>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</si>
  <si>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</si>
  <si>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</si>
  <si>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</si>
  <si>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</si>
  <si>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</si>
  <si>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</si>
  <si>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49,34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</si>
  <si>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</si>
  <si>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</si>
  <si>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</si>
  <si>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</si>
  <si>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12,26</t>
  </si>
  <si>
    <t>78,57</t>
  </si>
  <si>
    <t>59,03</t>
  </si>
  <si>
    <t>89,15</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</si>
  <si>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</si>
  <si>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</si>
  <si>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</si>
  <si>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33,18</t>
  </si>
  <si>
    <t>72,43</t>
  </si>
  <si>
    <t>13,37</t>
  </si>
  <si>
    <t>99,66</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</si>
  <si>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</si>
  <si>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</si>
  <si>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</si>
  <si>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</si>
  <si>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</si>
  <si>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</si>
  <si>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</si>
  <si>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253,68</t>
  </si>
  <si>
    <t>LASTRO COM MATERIAL GRANULAR, APLICADO EM PISOS OU LAJES SOBRE SOLO, ESPESSURA DE *5 CM*. AF_01/2024</t>
  </si>
  <si>
    <t>240,70</t>
  </si>
  <si>
    <t>LASTRO COM MATERIAL GRANULAR, APLICADO EM BLOCOS DE COROAMENTO, ESPESSURA DE *10 CM*. AF_01/2024</t>
  </si>
  <si>
    <t>LASTRO COM MATERIAL GRANULAR (PEDRA BRITADA N.2), APLICADO EM PISOS OU LAJES SOBRE SOLO, ESPESSURA DE *10 CM*. AF_01/2024</t>
  </si>
  <si>
    <t>131,81</t>
  </si>
  <si>
    <t>12,82</t>
  </si>
  <si>
    <t>LASTRO COM MATERIAL GRANULAR (PEDRA BRITADA N.3), APLICADO EM PISOS OU LAJES SOBRE SOLO, ESPESSURA DE *10 CM*. AF_01/2024</t>
  </si>
  <si>
    <t>LASTRO COM MATERIAL GRANULAR (AREIA MÉDIA), APLICADO EM PISOS OU LAJES SOBRE SOLO, ESPESSURA DE *10 CM*. AF_01/2024</t>
  </si>
  <si>
    <t>181,86</t>
  </si>
  <si>
    <t>LASTRO COM MATERIAL GRANULAR (PEDRA BRITADA N.1 E PEDRA BRITADA N.2), APLICADO EM PISOS OU LAJES SOBRE SOLO, ESPESSURA DE *10 CM*. AF_01/2024</t>
  </si>
  <si>
    <t>202,85</t>
  </si>
  <si>
    <t>78,56</t>
  </si>
  <si>
    <t>56,73</t>
  </si>
  <si>
    <t>53,13</t>
  </si>
  <si>
    <t>44,21</t>
  </si>
  <si>
    <t>MONTAGEM E DESMONTAGEM DE FÔRMA DE VIGA, ESCORAMENTO METÁLICO, PÉ-DIREITO DUPLO, EM CHAPA DE MADEIRA RESINADA, 6 UTILIZAÇÕES. AF_09/2020</t>
  </si>
  <si>
    <t>110,90</t>
  </si>
  <si>
    <t>144,93</t>
  </si>
  <si>
    <t>93,38</t>
  </si>
  <si>
    <t>76,55</t>
  </si>
  <si>
    <t>36,29</t>
  </si>
  <si>
    <t>54,26</t>
  </si>
  <si>
    <t>FABRICAÇÃO DE FÔRMA PARA PILARES CIRCULARES, EM CHAPA DE MADEIRA COMPENSADA RESINADA, PÉ-DIREITO SIMPLES. AF_05/2024</t>
  </si>
  <si>
    <t>141,96</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</si>
  <si>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</si>
  <si>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</si>
  <si>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</si>
  <si>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</si>
  <si>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</si>
  <si>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</si>
  <si>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87,28</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</si>
  <si>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</si>
  <si>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</si>
  <si>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</si>
  <si>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</si>
  <si>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</si>
  <si>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</si>
  <si>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</si>
  <si>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</si>
  <si>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</si>
  <si>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</si>
  <si>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190,82</t>
  </si>
  <si>
    <t>FABRICAÇÃO DE FÔRMA PARA ESCADA DUPLA COM 2 LANCES EM X E LAJE PLANA, EM MADEIRA SERRADA, E=25 MM. AF_11/2020</t>
  </si>
  <si>
    <t>168,45</t>
  </si>
  <si>
    <t>FABRICAÇÃO DE FÔRMA PARA ESCADA DUPLA COM 2 LANCES EM X E LAJE CASCATA, EM MADEIRA SERRADA, E=25 MM. AF_11/2020</t>
  </si>
  <si>
    <t>60,33</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</si>
  <si>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</si>
  <si>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</si>
  <si>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</si>
  <si>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</si>
  <si>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104927</t>
  </si>
  <si>
    <t>FABRICAÇÃO, MONTAGEM E DESMONTAGEM DE FÔRMA PARA SAPATA CORRIDA, EM MADEIRA SERRADA, E=25 MM, 4 UTILIZAÇÕES. AF_01/2024</t>
  </si>
  <si>
    <t>104928</t>
  </si>
  <si>
    <t>FABRICAÇÃO, MONTAGEM E DESMONTAGEM DE FÔRMA PARA SAPATA CORRIDA, EM CHAPA DE MADEIRA COMPENSADA RESINADA, E=17 MM, 2 UTILIZAÇÕES. AF_01/2024</t>
  </si>
  <si>
    <t>104929</t>
  </si>
  <si>
    <t>FABRICAÇÃO, MONTAGEM E DESMONTAGEM DE FÔRMA PARA SAPATA CORRIDA, EM CHAPA DE MADEIRA COMPENSADA RESINADA, E=17 MM, 4 UTILIZAÇÕES. AF_01/2024</t>
  </si>
  <si>
    <t>105403</t>
  </si>
  <si>
    <t>FABRICAÇÃO DE FÔRMA PARA PILARES CIRCULARES, EM CHAPA DE MADEIRA COMPENSADA RESINADA, PÉ-DIREITO DUPLO. AF_05/2024</t>
  </si>
  <si>
    <t>105406</t>
  </si>
  <si>
    <t>MONTAGEM E DESMONTAGEM DE FÔRMA DE PILARES CIRCULARES, PÉ-DIREITO DUPLO, EM MADEIRA, 2 UTILIZAÇÕES. AF_05/2024</t>
  </si>
  <si>
    <t>10,85</t>
  </si>
  <si>
    <t>ARMAÇÃO DE BLOCO UTILIZANDO AÇO CA-50 DE 6,3 MM - MONTAGEM. AF_01/2024</t>
  </si>
  <si>
    <t>ARMAÇÃO DE BLOCO UTILIZANDO AÇO CA-50 DE 8 MM - MONTAGEM. AF_01/2024</t>
  </si>
  <si>
    <t>ARMAÇÃO DE BLOCO UTILIZANDO AÇO CA-50 DE 10 MM - MONTAGEM. AF_01/2024</t>
  </si>
  <si>
    <t>9,92</t>
  </si>
  <si>
    <t>14,33</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</si>
  <si>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</si>
  <si>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</si>
  <si>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</si>
  <si>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</si>
  <si>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</si>
  <si>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</si>
  <si>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</si>
  <si>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</si>
  <si>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</si>
  <si>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</si>
  <si>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</si>
  <si>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</si>
  <si>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104922</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</si>
  <si>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</si>
  <si>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</si>
  <si>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</si>
  <si>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</si>
  <si>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</si>
  <si>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692,90</t>
  </si>
  <si>
    <t>104916</t>
  </si>
  <si>
    <t>ARMAÇÃO DE SAPATA ISOLADA, VIGA BALDRAME E SAPATA CORRIDA UTILIZANDO AÇO CA-60 DE 5 MM - MONTAGEM. AF_01/2024</t>
  </si>
  <si>
    <t>104923</t>
  </si>
  <si>
    <t>CONCRETAGEM DE SAPATA CORRIDA, FCK 30 MPA, COM USO DE JERICA - LANÇAMENTO, ADENSAMENTO E ACABAMENTO. AF_01/2024</t>
  </si>
  <si>
    <t>104924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</si>
  <si>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</si>
  <si>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</si>
  <si>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</si>
  <si>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</si>
  <si>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</si>
  <si>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28,66</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</si>
  <si>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</si>
  <si>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</si>
  <si>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</si>
  <si>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</si>
  <si>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</si>
  <si>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</si>
  <si>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57,45</t>
  </si>
  <si>
    <t>105021</t>
  </si>
  <si>
    <t>VERGA PRÉ-MOLDADA COM ATÉ 1,5 M DE VÃO, ESPESSURA DE *15* CM. AF_03/2024</t>
  </si>
  <si>
    <t>105022</t>
  </si>
  <si>
    <t>VERGA PRÉ-MOLDADA COM ATÉ 1,5 M DE VÃO, ESPESSURA DE *10* CM. AF_03/2024</t>
  </si>
  <si>
    <t>105023</t>
  </si>
  <si>
    <t>VERGA MOLDADA IN LOCO EM CONCRETO, ESPESSURA DE *15* CM. AF_03/2024</t>
  </si>
  <si>
    <t>105024</t>
  </si>
  <si>
    <t>VERGA MOLDADA IN LOCO EM CONCRETO, ESPESSURA DE *10* CM. AF_03/2024</t>
  </si>
  <si>
    <t>105025</t>
  </si>
  <si>
    <t>VERGA MOLDADA IN LOCO COM UTILIZAÇÃO DE BLOCOS CANALETA, ESPESSURA DE *15* CM. AF_03/2024</t>
  </si>
  <si>
    <t>105026</t>
  </si>
  <si>
    <t>VERGA MOLDADA IN LOCO COM UTILIZAÇÃO DE BLOCOS CANALETA, ESPESSURA DE *10* CM. AF_03/2024</t>
  </si>
  <si>
    <t>105027</t>
  </si>
  <si>
    <t>CONTRAVERGA PRÉ-MOLDADA, ESPESSURA DE *15* CM. AF_03/2024</t>
  </si>
  <si>
    <t>25,27</t>
  </si>
  <si>
    <t>105028</t>
  </si>
  <si>
    <t>CONTRAVERGA PRÉ-MOLDADA, ESPESSURA DE *10* CM. AF_03/2024</t>
  </si>
  <si>
    <t>105029</t>
  </si>
  <si>
    <t>CONTRAVERGA MOLDADA IN LOCO EM CONCRETO, ESPESSURA DE *15* CM. AF_03/2024</t>
  </si>
  <si>
    <t>105030</t>
  </si>
  <si>
    <t>CONTRAVERGA MOLDADA IN LOCO EM CONCRETO, ESPESSURA DE *10* CM. AF_03/2024</t>
  </si>
  <si>
    <t>105031</t>
  </si>
  <si>
    <t>CONTRAVERGA MOLDADA IN LOCO COM UTILIZAÇÃO DE BLOCOS CANALETA, ESPESSURA DE *15* CM. AF_03/2024</t>
  </si>
  <si>
    <t>105032</t>
  </si>
  <si>
    <t>CONTRAVERGA MOLDADA IN LOCO COM UTILIZAÇÃO DE BLOCOS CANALETA, ESPESSURA DE *10* CM. AF_03/2024</t>
  </si>
  <si>
    <t>105033</t>
  </si>
  <si>
    <t>CINTA DE AMARRAÇÃO DE ALVENARIA MOLDADA IN LOCO COM UTILIZAÇÃO DE BLOCOS CANALETA, ESPESSURA DE *15* CM. AF_03/2024</t>
  </si>
  <si>
    <t>105034</t>
  </si>
  <si>
    <t>CINTA DE AMARRAÇÃO DE ALVENARIA MOLDADA IN LOCO COM UTILIZAÇÃO DE BLOCOS CANALETA, ESPESSURA DE *10* CM. AF_03/2024</t>
  </si>
  <si>
    <t>105035</t>
  </si>
  <si>
    <t>VERGA PRÉ-FABRICADA COM ATÉ 1,5 M DE VÃO, ESPESSURA DE *20* CM. AF_03/2024</t>
  </si>
  <si>
    <t>105036</t>
  </si>
  <si>
    <t>VERGA PRÉ-FABRICADA COM ATÉ 1,5 M DE VÃO, ESPESSURA DE *15* CM. AF_03/2024</t>
  </si>
  <si>
    <t>105037</t>
  </si>
  <si>
    <t>VERGA PRÉ-FABRICADA COM ATÉ 1,5 M DE VÃO, ESPESSURA DE *10* CM. AF_03/2024</t>
  </si>
  <si>
    <t>105038</t>
  </si>
  <si>
    <t>CONTRAVERGA PRÉ-FABRICADA, ESPESSURA DE *20* CM. AF_03/2024</t>
  </si>
  <si>
    <t>105039</t>
  </si>
  <si>
    <t>CONTRAVERGA PRÉ-FABRICADA, ESPESSURA DE *15* CM. AF_03/2024</t>
  </si>
  <si>
    <t>105040</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</si>
  <si>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</si>
  <si>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</si>
  <si>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</si>
  <si>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</si>
  <si>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</si>
  <si>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</si>
  <si>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</si>
  <si>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</si>
  <si>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</si>
  <si>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112,43</t>
  </si>
  <si>
    <t>175,57</t>
  </si>
  <si>
    <t>14,75</t>
  </si>
  <si>
    <t>14,29</t>
  </si>
  <si>
    <t>55,80</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</si>
  <si>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</si>
  <si>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</si>
  <si>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</si>
  <si>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105041</t>
  </si>
  <si>
    <t>VIGA DE MADEIRA SERRADA, PINUS OU EQUIVALENTE DA REGIÃO, SEÇÃO RETANGULAR 7,5 X 10 CM. AF_03/2024</t>
  </si>
  <si>
    <t>105042</t>
  </si>
  <si>
    <t>PILAR DE MADEIRA ROLIÇA, EUCALIPTO OU EQUIVALENTE DA REGIÃO, FIXADO COM VERGALHÃO, DIÂMETRO DE 12 A 15 CM, APOIO ARTICULADO, COMPRIMENTO DE 3 M. AF_03/2024</t>
  </si>
  <si>
    <t>52,91</t>
  </si>
  <si>
    <t>105045</t>
  </si>
  <si>
    <t>VIGA DE MADEIRA SERRADA, PINUS OU EQUIVALENTE DA REGIÃO, SEÇÃO RETANGULAR 7,5 X 15 CM. AF_03/2024</t>
  </si>
  <si>
    <t>61,74</t>
  </si>
  <si>
    <t>105046</t>
  </si>
  <si>
    <t>PILAR DE MADEIRA ROLIÇA, EUCALIPTO OU EQUIVALENTE DA REGIÃO, FIXADO COM VERGALHÃO, DIÂMETRO DE 12 A 15 CM, APOIO ARTICULADO, COMPRIMENTO DE 6 M. AF_03/2024</t>
  </si>
  <si>
    <t>105050</t>
  </si>
  <si>
    <t>PILAR DE MADEIRA ROLIÇA, EUCALIPTO OU EQUIVALENTE DA REGIÃO, FIXADO COM VERGALHÃO, DIÂMETRO DE 21 A 29 CM, APOIO ARTICULADO, COMPRIMENTO DE 3 M. AF_03/2024</t>
  </si>
  <si>
    <t>105053</t>
  </si>
  <si>
    <t>PILAR DE MADEIRA ROLIÇA, EUCALIPTO OU EQUIVALENTE DA REGIÃO, FIXADO COM VERGALHÃO, DIÂMETRO DE 21 A 29 CM, APOIO ARTICULADO, COMPRIMENTO DE 6 M. AF_03/2024</t>
  </si>
  <si>
    <t>105056</t>
  </si>
  <si>
    <t>PILAR DE MADEIRA ROLIÇA, EUCALIPTO OU EQUIVALENTE DA REGIÃO, FIXADO COM VERGALHÃO, DIÂMETRO DE 30 A 34 CM, APOIO ARTICULADO, COMPRIMENTO DE 3 M. AF_03/2024</t>
  </si>
  <si>
    <t>105058</t>
  </si>
  <si>
    <t>PILAR DE MADEIRA ROLIÇA, EUCALIPTO OU EQUIVALENTE DA REGIÃO, FIXADO COM VERGALHÃO, DIÂMETRO DE 30 A 34 CM, APOIO ARTICULADO, COMPRIMENTO DE 6 M. AF_03/2024</t>
  </si>
  <si>
    <t>105061</t>
  </si>
  <si>
    <t>PILAR DE MADEIRA SERRADA, MAÇARANDUBA OU EQUIVALENTE DA REGIÃO, NÃO APARELHADO, FIXADO COM VERGALHÃO, SEÇÃO QUADRADA 10 X 10 CM, APOIO ARTICULADO, COMPRIMENTO DE 3 M. AF_03/2024</t>
  </si>
  <si>
    <t>105064</t>
  </si>
  <si>
    <t>PILAR DE MADEIRA SERRADA, MAÇARANDUBA OU EQUIVALENTE DA REGIÃO, NÃO APARELHADO, FIXADO COM VERGALHÃO, SEÇÃO QUADRADA 10 X 10 CM, APOIO ARTICULADO, COMPRIMENTO DE 6 M. AF_03/2024</t>
  </si>
  <si>
    <t>105068</t>
  </si>
  <si>
    <t>PILAR DE MADEIRA SERRADA, MAÇARANDUBA OU EQUIVALENTE DA REGIÃO, NÃO APARELHADO, FIXADO COM VERGALHÃO, SEÇÃO QUADRADA 15 X 15 CM, APOIO ARTICULADO, COMPRIMENTO DE 3 M. AF_03/2024</t>
  </si>
  <si>
    <t>105071</t>
  </si>
  <si>
    <t>PILAR DE MADEIRA SERRADA, MAÇARANDUBA OU EQUIVALENTE DA REGIÃO, NÃO APARELHADO, FIXADO COM VERGALHÃO, SEÇÃO QUADRADA 15 X 15 CM, APOIO ARTICULADO, COMPRIMENTO DE 6 M. AF_03/2024</t>
  </si>
  <si>
    <t>105074</t>
  </si>
  <si>
    <t>PILAR DE MADEIRA SERRADA, MAÇARANDUBA OU EQUIVALENTE DA REGIÃO, NÃO APARELHADO, FIXADO COM VERGALHÃO, SEÇÃO QUADRADA 20 X 20 CM, APOIO ARTICULADO, COMPRIMENTO DE 3 M. AF_03/2024</t>
  </si>
  <si>
    <t>105077</t>
  </si>
  <si>
    <t>PILAR DE MADEIRA SERRADA, MAÇARANDUBA OU EQUIVALENTE DA REGIÃO, NÃO APARELHADO, FIXADO COM VERGALHÃO, SEÇÃO QUADRADA 20 X 20 CM, APOIO ARTICULADO, COMPRIMENTO DE 6 M. AF_03/2024</t>
  </si>
  <si>
    <t>105080</t>
  </si>
  <si>
    <t>VIGA DE MADEIRA SERRADA, MAÇARANDUBA OU EQUIVALENTE DA REGIÃO, APARELHADA, SEÇÃO RETANGULAR 6 X 12 CM. AF_03/2024</t>
  </si>
  <si>
    <t>105081</t>
  </si>
  <si>
    <t>VIGA DE MADEIRA SERRADA, MAÇARANDUBA OU EQUIVALENTE DA REGIÃO, APARELHADA, SEÇÃO RETANGULAR 6 X 16 CM. AF_03/2024</t>
  </si>
  <si>
    <t>105082</t>
  </si>
  <si>
    <t>VIGA DE MADEIRA SERRADA, MAÇARANDUBA OU EQUIVALENTE DA REGIÃO, NÃO APARELHADA, SEÇÃO RETANGULAR 6 X 12 CM. AF_03/2024</t>
  </si>
  <si>
    <t>105083</t>
  </si>
  <si>
    <t>VIGA DE MADEIRA SERRADA, MAÇARANDUBA OU EQUIVALENTE DA REGIÃO, NÃO APARELHADA, SEÇÃO RETANGULAR 6 X 16 CM. AF_03/2024</t>
  </si>
  <si>
    <t>105084</t>
  </si>
  <si>
    <t>VIGA DE MADEIRA SERRADA, MAÇARANDUBA OU EQUIVALENTE DA REGIÃO, NÃO APARELHADA, SEÇÃO RETANGULAR 6 X 20 CM. AF_03/2024</t>
  </si>
  <si>
    <t>105085</t>
  </si>
  <si>
    <t>VIGA DE MADEIRA SERRADA, MAÇARANDUBA OU EQUIVALENTE DA REGIÃO, NÃO APARELHADA, SEÇÃO RETANGULAR 8 X 16 CM. AF_03/2024</t>
  </si>
  <si>
    <t>105086</t>
  </si>
  <si>
    <t>VIGA DE MADEIRA SERRADA, MAÇARANDUBA OU EQUIVALENTE DA REGIÃO, NÃO APARELHADA, SEÇÃO RETANGULAR 6 X 25 CM. AF_03/2024</t>
  </si>
  <si>
    <t>109,29</t>
  </si>
  <si>
    <t>105087</t>
  </si>
  <si>
    <t>VIGA DE MADEIRA SERRADA, MAÇARANDUBA OU EQUIVALENTE DA REGIÃO, NÃO APARELHADA, SEÇÃO RETANGULAR 6 X 30 CM. AF_03/2024</t>
  </si>
  <si>
    <t>123,98</t>
  </si>
  <si>
    <t>105088</t>
  </si>
  <si>
    <t>VIGA DE MADEIRA SERRADA, MAÇARANDUBA OU EQUIVALENTE DA REGIÃO, NÃO APARELHADA, SEÇÃO RETANGULAR 6 X 40 CM. AF_03/2024</t>
  </si>
  <si>
    <t>105089</t>
  </si>
  <si>
    <t>VIGA DE MADEIRA SERRADA, MAÇARANDUBA OU EQUIVALENTE DA REGIÃO, APARELHADA, SEÇÃO RETANGULAR 8 X 30 CM. AF_03/2024</t>
  </si>
  <si>
    <t>105090</t>
  </si>
  <si>
    <t>PISO DE MADEIRA, SOBRE VIGOTAS DE MADEIRA SEÇÃO 7,5 X 15 CM. AF_03/2024</t>
  </si>
  <si>
    <t>105091</t>
  </si>
  <si>
    <t>VIGA DE MADEIRA SERRADA, MAÇARANDUBA OU EQUIVALENTE DA REGIÃO, APARELHADA, SEÇÃO RETANGULAR 7,5 X 23 CM. AF_03/2024</t>
  </si>
  <si>
    <t>105092</t>
  </si>
  <si>
    <t>VIGA DE MADEIRA SERRADA, MAÇARANDUBA OU EQUIVALENTE DA REGIÃO, NÃO APARELHADA, SEÇÃO RETANGULAR 7,5 X 23 CM. AF_03/2024</t>
  </si>
  <si>
    <t>105093</t>
  </si>
  <si>
    <t>VIGA DE MADEIRA SERRADA, MAÇARANDUBA OU EQUIVALENTE DA REGIÃO, NÃO APARELHADA, SEÇÃO RETANGULAR 8 X 30 CM. AF_03/2024</t>
  </si>
  <si>
    <t>105095</t>
  </si>
  <si>
    <t>PILAR DE MADEIRA ROLIÇA, EUCALIPTO OU EQUIVALENTE DA REGIÃO, FIXADO COM VERGALHÃO, DIÂMETRO DE 16 A 20 CM, APOIO ARTICULADO, COMPRIMENTO DE 3 M. AF_03/2024</t>
  </si>
  <si>
    <t>105098</t>
  </si>
  <si>
    <t>PILAR DE MADEIRA ROLIÇA, EUCALIPTO OU EQUIVALENTE DA REGIÃO, FIXADO COM VERGALHÃO, DIÂMETRO DE 16 A 20 CM, APOIO ARTICULADO, COMPRIMENTO DE 6 M. AF_03/2024</t>
  </si>
  <si>
    <t>68,39</t>
  </si>
  <si>
    <t>105099</t>
  </si>
  <si>
    <t>VIGA DE MADEIRA ROLIÇA, EUCALIPTO OU EQUIVALENTE DA REGIÃO, DIÂMETRO DE 12 A 15 CM. AF_03/2024</t>
  </si>
  <si>
    <t>73,24</t>
  </si>
  <si>
    <t>105100</t>
  </si>
  <si>
    <t>VIGA DE MADEIRA ROLIÇA, EUCALIPTO OU EQUIVALENTE DA REGIÃO, DIÂMETRO DE 16 A 20 CM. AF_03/2024</t>
  </si>
  <si>
    <t>105101</t>
  </si>
  <si>
    <t>VIGA DE MADEIRA ROLIÇA, EUCALIPTO OU EQUIVALENTE DA REGIÃO, DIÂMETRO DE 21 A 29 CM. AF_03/2024</t>
  </si>
  <si>
    <t>186,07</t>
  </si>
  <si>
    <t>105102</t>
  </si>
  <si>
    <t>VIGA DE MADEIRA ROLIÇA, EUCALIPTO OU EQUIVALENTE DA REGIÃO, DIÂMETRO DE 30 A 34 CM. AF_03/2024</t>
  </si>
  <si>
    <t>78,71</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</si>
  <si>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</si>
  <si>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</si>
  <si>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</si>
  <si>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</si>
  <si>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</si>
  <si>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</si>
  <si>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</si>
  <si>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</si>
  <si>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</si>
  <si>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10,49</t>
  </si>
  <si>
    <t>27,58</t>
  </si>
  <si>
    <t>47,45</t>
  </si>
  <si>
    <t>ELETRODUTO RÍGIDO SOLDÁVEL, PVC, DN 20 MM (1/2"), APARENTE - FORNECIMENTO E INSTALAÇÃO. AF_10/2022_PA</t>
  </si>
  <si>
    <t>ELETRODUTO RÍGIDO SOLDÁVEL, PVC, DN 25 MM (3/4"), APARENTE - FORNECIMENTO E INSTALAÇÃO. AF_10/2022_PS</t>
  </si>
  <si>
    <t>ELETRODUTO RÍGIDO SOLDÁVEL, PVC, DN 32 MM (1"), APARENTE - FORNECIMENTO E INSTALAÇÃO. AF_10/2022_PS</t>
  </si>
  <si>
    <t>18,06</t>
  </si>
  <si>
    <t>15,13</t>
  </si>
  <si>
    <t>17,30</t>
  </si>
  <si>
    <t>48,36</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</si>
  <si>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</si>
  <si>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</si>
  <si>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</si>
  <si>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</si>
  <si>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138,26</t>
  </si>
  <si>
    <t>22,48</t>
  </si>
  <si>
    <t>14,71</t>
  </si>
  <si>
    <t>30,24</t>
  </si>
  <si>
    <t>31,70</t>
  </si>
  <si>
    <t>21,92</t>
  </si>
  <si>
    <t>24,01</t>
  </si>
  <si>
    <t>CONDULETE DE PVC, TIPO X, PARA ELETRODUTO DE PVC SOLDÁVEL DN 25 MM (3/4"), APARENTE - FORNECIMENTO E INSTALAÇÃO. AF_10/2022</t>
  </si>
  <si>
    <t>41,93</t>
  </si>
  <si>
    <t>29,73</t>
  </si>
  <si>
    <t>93,98</t>
  </si>
  <si>
    <t>62,63</t>
  </si>
  <si>
    <t>34,58</t>
  </si>
  <si>
    <t>45,92</t>
  </si>
  <si>
    <t>56,92</t>
  </si>
  <si>
    <t>66,95</t>
  </si>
  <si>
    <t>36,77</t>
  </si>
  <si>
    <t>66,39</t>
  </si>
  <si>
    <t>25,61</t>
  </si>
  <si>
    <t>112,39</t>
  </si>
  <si>
    <t>27,62</t>
  </si>
  <si>
    <t>29,16</t>
  </si>
  <si>
    <t>612,53</t>
  </si>
  <si>
    <t>36,63</t>
  </si>
  <si>
    <t>172,94</t>
  </si>
  <si>
    <t>41,94</t>
  </si>
  <si>
    <t>2,16</t>
  </si>
  <si>
    <t>99,78</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</si>
  <si>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</si>
  <si>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</si>
  <si>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</si>
  <si>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</si>
  <si>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</si>
  <si>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</si>
  <si>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</si>
  <si>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</si>
  <si>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</si>
  <si>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</si>
  <si>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45,41</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</si>
  <si>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</si>
  <si>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</si>
  <si>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68,65</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</si>
  <si>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</si>
  <si>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</si>
  <si>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5,09</t>
  </si>
  <si>
    <t>29,19</t>
  </si>
  <si>
    <t>16,85</t>
  </si>
  <si>
    <t>43,99</t>
  </si>
  <si>
    <t>59,18</t>
  </si>
  <si>
    <t>155,75</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</si>
  <si>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</si>
  <si>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</si>
  <si>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</si>
  <si>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</si>
  <si>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</si>
  <si>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</si>
  <si>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</si>
  <si>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</si>
  <si>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</si>
  <si>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</si>
  <si>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</si>
  <si>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</si>
  <si>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31,96</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</si>
  <si>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</si>
  <si>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</si>
  <si>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</si>
  <si>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</si>
  <si>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</si>
  <si>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</si>
  <si>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</si>
  <si>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</si>
  <si>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86,61</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</si>
  <si>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</si>
  <si>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</si>
  <si>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</si>
  <si>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90,70</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</si>
  <si>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</si>
  <si>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</si>
  <si>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</si>
  <si>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</si>
  <si>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</si>
  <si>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</si>
  <si>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</si>
  <si>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</si>
  <si>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</si>
  <si>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</si>
  <si>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</si>
  <si>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</si>
  <si>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</si>
  <si>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</si>
  <si>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</si>
  <si>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</si>
  <si>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</si>
  <si>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</si>
  <si>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</si>
  <si>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24,82</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</si>
  <si>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</si>
  <si>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</si>
  <si>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</si>
  <si>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</si>
  <si>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</si>
  <si>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</si>
  <si>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</si>
  <si>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</si>
  <si>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</si>
  <si>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</si>
  <si>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</si>
  <si>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222,53</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</si>
  <si>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</si>
  <si>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</si>
  <si>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</si>
  <si>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</si>
  <si>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</si>
  <si>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</si>
  <si>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</si>
  <si>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</si>
  <si>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31,35</t>
  </si>
  <si>
    <t>24,19</t>
  </si>
  <si>
    <t>15,51</t>
  </si>
  <si>
    <t>64,83</t>
  </si>
  <si>
    <t>115,60</t>
  </si>
  <si>
    <t>87,42</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</si>
  <si>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</si>
  <si>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</si>
  <si>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</si>
  <si>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</si>
  <si>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105140</t>
  </si>
  <si>
    <t>BUCHA DE REDUÇÃO PVC, SOLDÁVEL, LONGA, DN 60 X 50 MM, INSTALADO EM RESERVAÇÃO PREDIAL DE ÁGUA - FORNECIMENTO E INSTALAÇÃO. AF_04/2024</t>
  </si>
  <si>
    <t>105141</t>
  </si>
  <si>
    <t>BUCHA DE REDUÇÃO PVC, SOLDÁVEL, LONGA, DN 75 X 50 MM, INSTALADO EM RESERVAÇÃO PREDIAL DE ÁGUA - FORNECIMENTO E INSTALAÇÃO. AF_04/2024</t>
  </si>
  <si>
    <t>27,89</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</si>
  <si>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</si>
  <si>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</si>
  <si>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</si>
  <si>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</si>
  <si>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</si>
  <si>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</si>
  <si>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105145</t>
  </si>
  <si>
    <t>LUVA DE REDUÇÃO, SOLDÁVEL, PVC, DN 50 X 25 MM, INSTALADO EM RESERVAÇÃO PREDIAL DE ÁGUA - FORNECIMENTO E INSTALAÇÃO. AF_04/2024</t>
  </si>
  <si>
    <t>105153</t>
  </si>
  <si>
    <t>JOELHO PPR 45 GRAUS, SOLDÁVEL, DN 63 MM, INSTALADO EM RESERVAÇÃO PREDIAL DE ÁGUA - FORNECIMENTO E INSTALAÇÃO. AF_04/2024</t>
  </si>
  <si>
    <t>47,15</t>
  </si>
  <si>
    <t>9,29</t>
  </si>
  <si>
    <t>28,85</t>
  </si>
  <si>
    <t>33,26</t>
  </si>
  <si>
    <t>77,03</t>
  </si>
  <si>
    <t>10,59</t>
  </si>
  <si>
    <t>47,02</t>
  </si>
  <si>
    <t>ADAPTADOR CURTO COM BOLSA E ROSCA PARA REGISTRO, PVC, SOLDÁVEL, DN 75MM X 2.1/2", INSTALADO EM PRUMADA DE ÁGUA - FORNECIMENTO E INSTALAÇÃO. AF_12/2014</t>
  </si>
  <si>
    <t>54,02</t>
  </si>
  <si>
    <t>6,82</t>
  </si>
  <si>
    <t>27,22</t>
  </si>
  <si>
    <t>JOELHO DE TRANSIÇÃO, 90 GRAUS, CPVC, SOLDÁVEL, DN 15MM X 1/2", INSTALADO EM RAMAL OU SUB-RAMAL DE ÁGUA - FORNECIMENTO E INSTALAÇÃO. AF_06/2022</t>
  </si>
  <si>
    <t>15,36</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</si>
  <si>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</si>
  <si>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</si>
  <si>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</si>
  <si>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22,22</t>
  </si>
  <si>
    <t>CONECTOR, CPVC, SOLDÁVEL, DN22MM X 3/4", INSTALADO EM RAMAL OU SUB-RAMAL DE ÁGUA - FORNECIMENTO E INSTALAÇÃO. AF_06/2022</t>
  </si>
  <si>
    <t>31,09</t>
  </si>
  <si>
    <t>15,91</t>
  </si>
  <si>
    <t>TE MISTURADOR DE TRANSIÇÃO, CPVC, SOLDÁVEL, DN 22MM X 3/4", INSTALADO EM RAMAL OU SUB-RAMAL DE ÁGUA - FORNECIMENTO E INSTALAÇÃO. AF_06/2022</t>
  </si>
  <si>
    <t>22,16</t>
  </si>
  <si>
    <t>58,98</t>
  </si>
  <si>
    <t>25,81</t>
  </si>
  <si>
    <t>40,57</t>
  </si>
  <si>
    <t>22,21</t>
  </si>
  <si>
    <t>145,85</t>
  </si>
  <si>
    <t>26,90</t>
  </si>
  <si>
    <t>27,74</t>
  </si>
  <si>
    <t>38,21</t>
  </si>
  <si>
    <t>42,29</t>
  </si>
  <si>
    <t>33,01</t>
  </si>
  <si>
    <t>37,63</t>
  </si>
  <si>
    <t>210,11</t>
  </si>
  <si>
    <t>44,23</t>
  </si>
  <si>
    <t>202,04</t>
  </si>
  <si>
    <t>40,11</t>
  </si>
  <si>
    <t>57,87</t>
  </si>
  <si>
    <t>213,40</t>
  </si>
  <si>
    <t>57,86</t>
  </si>
  <si>
    <t>146,75</t>
  </si>
  <si>
    <t>28,19</t>
  </si>
  <si>
    <t>27,59</t>
  </si>
  <si>
    <t>68,82</t>
  </si>
  <si>
    <t>18,44</t>
  </si>
  <si>
    <t>23,26</t>
  </si>
  <si>
    <t>46,87</t>
  </si>
  <si>
    <t>18,16</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</si>
  <si>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</si>
  <si>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</si>
  <si>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</si>
  <si>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</si>
  <si>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</si>
  <si>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</si>
  <si>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114,31</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</si>
  <si>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</si>
  <si>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</si>
  <si>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</si>
  <si>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</si>
  <si>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</si>
  <si>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</si>
  <si>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</si>
  <si>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</si>
  <si>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</si>
  <si>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</si>
  <si>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</si>
  <si>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</si>
  <si>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</si>
  <si>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</si>
  <si>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</si>
  <si>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</si>
  <si>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</si>
  <si>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</si>
  <si>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342,86</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</si>
  <si>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</si>
  <si>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</si>
  <si>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</si>
  <si>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</si>
  <si>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</si>
  <si>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</si>
  <si>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3,09</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</si>
  <si>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</si>
  <si>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</si>
  <si>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</si>
  <si>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</si>
  <si>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</si>
  <si>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8,70</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</si>
  <si>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</si>
  <si>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</si>
  <si>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</si>
  <si>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</si>
  <si>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</si>
  <si>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</si>
  <si>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</si>
  <si>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</si>
  <si>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</si>
  <si>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</si>
  <si>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</si>
  <si>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</si>
  <si>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</si>
  <si>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</si>
  <si>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</si>
  <si>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</si>
  <si>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</si>
  <si>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</si>
  <si>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</si>
  <si>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</si>
  <si>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</si>
  <si>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98,24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</si>
  <si>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</si>
  <si>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</si>
  <si>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</si>
  <si>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</si>
  <si>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</si>
  <si>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</si>
  <si>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</si>
  <si>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</si>
  <si>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</si>
  <si>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</si>
  <si>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</si>
  <si>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</si>
  <si>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</si>
  <si>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</si>
  <si>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45,58</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</si>
  <si>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</si>
  <si>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</si>
  <si>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</si>
  <si>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</si>
  <si>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</si>
  <si>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</si>
  <si>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</si>
  <si>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</si>
  <si>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</si>
  <si>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</si>
  <si>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</si>
  <si>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51,82</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</si>
  <si>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</si>
  <si>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</si>
  <si>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</si>
  <si>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</si>
  <si>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</si>
  <si>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</si>
  <si>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</si>
  <si>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</si>
  <si>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</si>
  <si>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</si>
  <si>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</si>
  <si>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</si>
  <si>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</si>
  <si>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</si>
  <si>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</si>
  <si>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</si>
  <si>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</si>
  <si>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</si>
  <si>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</si>
  <si>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</si>
  <si>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</si>
  <si>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</si>
  <si>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</si>
  <si>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</si>
  <si>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</si>
  <si>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</si>
  <si>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</si>
  <si>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</si>
  <si>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</si>
  <si>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</si>
  <si>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17,91</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</si>
  <si>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</si>
  <si>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</si>
  <si>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</si>
  <si>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</si>
  <si>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</si>
  <si>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</si>
  <si>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</si>
  <si>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</si>
  <si>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</si>
  <si>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</si>
  <si>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</si>
  <si>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</si>
  <si>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</si>
  <si>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</si>
  <si>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49,01</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</si>
  <si>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</si>
  <si>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</si>
  <si>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</si>
  <si>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</si>
  <si>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</si>
  <si>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</si>
  <si>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</si>
  <si>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</si>
  <si>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</si>
  <si>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</si>
  <si>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</si>
  <si>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</si>
  <si>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</si>
  <si>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</si>
  <si>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</si>
  <si>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</si>
  <si>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6,25</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</si>
  <si>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</si>
  <si>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</si>
  <si>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</si>
  <si>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</si>
  <si>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</si>
  <si>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</si>
  <si>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</si>
  <si>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</si>
  <si>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</si>
  <si>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</si>
  <si>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</si>
  <si>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</si>
  <si>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</si>
  <si>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</si>
  <si>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</si>
  <si>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67,57</t>
  </si>
  <si>
    <t>26,72</t>
  </si>
  <si>
    <t>20,72</t>
  </si>
  <si>
    <t>25,31</t>
  </si>
  <si>
    <t>29,18</t>
  </si>
  <si>
    <t>TÊ, ROSCA FÊMEA, METÁLICO, PARA INSTALAÇÕES EM PEX ÁGUA, DN 16 MM X ½", CONEXÃO POR ANEL DESLIZANTE - FORNECIMENTO E INSTALAÇÃO. AF_02/2023</t>
  </si>
  <si>
    <t>17,01</t>
  </si>
  <si>
    <t>26,28</t>
  </si>
  <si>
    <t>41,74</t>
  </si>
  <si>
    <t>40,22</t>
  </si>
  <si>
    <t>CURVA 45 GRAUS, EM AÇO, CONEXÃO RANHURADA, DN 80 (3"), INSTALADO EM PRUMADAS - FORNECIMENTO E INSTALAÇÃO. AF_10/2020</t>
  </si>
  <si>
    <t>61,63</t>
  </si>
  <si>
    <t>33,10</t>
  </si>
  <si>
    <t>53,62</t>
  </si>
  <si>
    <t>34,05</t>
  </si>
  <si>
    <t>50,07</t>
  </si>
  <si>
    <t>COTOVELO EM BRONZE/LATÃO, DN 15 MM X 1/2", 90 GRAUS, SEM ANEL DE SOLDA, BOLSA X ROSCA F, INSTALADO EM RAMAL E SUB-RAMAL DE GÁS COMBUSTÍVEL - FORNECIMENTO E INSTALAÇÃO. AF_04/2022</t>
  </si>
  <si>
    <t>30,93</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</si>
  <si>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</si>
  <si>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</si>
  <si>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</si>
  <si>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52,43</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</si>
  <si>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</si>
  <si>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</si>
  <si>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</si>
  <si>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22,49</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</si>
  <si>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</si>
  <si>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</si>
  <si>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</si>
  <si>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</si>
  <si>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17,09</t>
  </si>
  <si>
    <t>30,76</t>
  </si>
  <si>
    <t>22,71</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</si>
  <si>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</si>
  <si>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</si>
  <si>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</si>
  <si>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</si>
  <si>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</si>
  <si>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</si>
  <si>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</si>
  <si>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40,70</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</si>
  <si>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</si>
  <si>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</si>
  <si>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</si>
  <si>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</si>
  <si>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26,17</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</si>
  <si>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</si>
  <si>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</si>
  <si>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</si>
  <si>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</si>
  <si>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9,85</t>
  </si>
  <si>
    <t>105146</t>
  </si>
  <si>
    <t>BUCHA DE REDUÇÃO, PPR, DN 50 X 32 MM, INSTALADO EM RESERVAÇÃO PREDIAL DE ÁGUA - FORNECIMENTO E INSTALAÇÃO. AF_04/2024</t>
  </si>
  <si>
    <t>105147</t>
  </si>
  <si>
    <t>CURVA PPR 90 GRAUS, DN 20 MM, INSTALADO EM RESERVAÇÃO PREDIAL DE ÁGUA - FORNECIMENTO E INSTALAÇÃO. AF_04/2024</t>
  </si>
  <si>
    <t>105148</t>
  </si>
  <si>
    <t>CURVA PPR 90 GRAUS, DN 25 MM, INSTALADO EM RESERVAÇÃO PREDIAL DE ÁGUA - FORNECIMENTO E INSTALAÇÃO. AF_04/2024</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</si>
  <si>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</si>
  <si>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</si>
  <si>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</si>
  <si>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</si>
  <si>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</si>
  <si>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</si>
  <si>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</si>
  <si>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</si>
  <si>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</si>
  <si>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</si>
  <si>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</si>
  <si>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</si>
  <si>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</si>
  <si>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</si>
  <si>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</si>
  <si>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</si>
  <si>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17,56</t>
  </si>
  <si>
    <t>105158</t>
  </si>
  <si>
    <t>CURVA PVC 45 GRAUS, SOLDÁVEL, DN 60 MM, INSTALADO EM RESERVAÇÃO PREDIAL DE ÁGUA - FORNECIMENTO E INSTALAÇÃO. AF_04/2024</t>
  </si>
  <si>
    <t>25,95</t>
  </si>
  <si>
    <t>105159</t>
  </si>
  <si>
    <t>CURVA PVC 45 GRAUS, SOLDÁVEL, DN 75 MM, INSTALADO EM RESERVAÇÃO PREDIAL DE ÁGUA - FORNECIMENTO E INSTALAÇÃO. AF_04/2024</t>
  </si>
  <si>
    <t>46,74</t>
  </si>
  <si>
    <t>105160</t>
  </si>
  <si>
    <t>CURVA PVC 45 GRAUS, SOLDÁVEL, DN 85 MM, INSTALADO EM RESERVAÇÃO PREDIAL DE ÁGUA - FORNECIMENTO E INSTALAÇÃO. AF_04/2024</t>
  </si>
  <si>
    <t>105161</t>
  </si>
  <si>
    <t>JOELHO PPR 45 GRAUS, SOLDÁVEL, DN 75 MM, INSTALADO EM RESERVAÇÃO PREDIAL DE ÁGUA - FORNECIMENTO E INSTALAÇÃO. AF_04/2024</t>
  </si>
  <si>
    <t>105162</t>
  </si>
  <si>
    <t>JOELHO PPR 45 GRAUS, SOLDÁVEL, DN 90 MM, INSTALADO EM RESERVAÇÃO PREDIAL DE ÁGUA - FORNECIMENTO E INSTALAÇÃO. AF_04/2024</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</si>
  <si>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</si>
  <si>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</si>
  <si>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</si>
  <si>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</si>
  <si>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</si>
  <si>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</si>
  <si>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</si>
  <si>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</si>
  <si>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105167</t>
  </si>
  <si>
    <t>UNIÃO FLANGE, PPR, COM PARAFUSOS, DN 40 MM, INSTALADO EM RESERVAÇÃO PREDIAL DE ÁGUA - FORNECIMENTO E INSTALAÇÃO. AF_04/2024</t>
  </si>
  <si>
    <t>105169</t>
  </si>
  <si>
    <t>BUCHA DE REDUÇÃO, EM FERRO GALVANIZADO, CONEXÃO ROSQUEADA, DN 80 MM X 65 MM (3" X 2 1/2"), INSTALADO EM RESERVAÇÃO PREDIAL DE ÁGUA - FORNECIMENTO E INSTALAÇÃO. AF_04/2024</t>
  </si>
  <si>
    <t>105170</t>
  </si>
  <si>
    <t>JOELHO PVC, SOLDÁVEL, 45 GRAUS, DN 25 MM, INSTALADO EM RESERVAÇÃO PREDIAL DE ÁGUA - FORNECIMENTO E INSTALAÇÃO. AF_04/2024</t>
  </si>
  <si>
    <t>105172</t>
  </si>
  <si>
    <t>BUCHA DE REDUÇÃO, EM FERRO GALVANIZADO, CONEXÃO ROSQUEADA, DN 80 MM X 50 MM (3" X 2"), INSTALADO EM RESERVAÇÃO PREDIAL DE ÁGUA - FORNECIMENTO E INSTALAÇÃO. AF_04/2024</t>
  </si>
  <si>
    <t>105173</t>
  </si>
  <si>
    <t>LUVA DE REDUÇÃO, EM FERRO GALVANIZADO, CONEXÃO ROSQUEADA, DN 65 MM X 50 MM (2 1/2" X 2"), INSTALADO EM RESERVAÇÃO PREDIAL DE ÁGUA - FORNECIMENTO E INSTALAÇÃO. AF_04/2024</t>
  </si>
  <si>
    <t>105174</t>
  </si>
  <si>
    <t>LUVA DE REDUÇÃO, EM FERRO GALVANIZADO, CONEXÃO ROSQUEADA, DN 80 MM X 65 MM (3" X 2 1/2"), INSTALADO EM RESERVAÇÃO PREDIAL DE ÁGUA - FORNECIMENTO E INSTALAÇÃO. AF_04/2024</t>
  </si>
  <si>
    <t>105175</t>
  </si>
  <si>
    <t>LUVA DE REDUÇÃO, EM FERRO GALVANIZADO, CONEXÃO ROSQUEADA, DN 80 MM X 50 MM (3" X 2"), INSTALADO EM RESERVAÇÃO PREDIAL DE ÁGUA - FORNECIMENTO E INSTALAÇÃO. AF_04/2024</t>
  </si>
  <si>
    <t>105176</t>
  </si>
  <si>
    <t>NIPLE DE REDUÇÃO, EM FERRO GALVANIZADO, CONEXÃO ROSQUEADA, DN 80 MM X 65 MM (3" X 2 1/2"), INSTALADO EM RESERVAÇÃO PREDIAL DE ÁGUA - FORNECIMENTO E INSTALAÇÃO. AF_04/2024</t>
  </si>
  <si>
    <t>105177</t>
  </si>
  <si>
    <t>NIPLE DE REDUÇÃO, EM FERRO GALVANIZADO, CONEXÃO ROSQUEADA, DN 80 MM X 50 MM (3" X 2"), INSTALADO EM RESERVAÇÃO PREDIAL DE ÁGUA - FORNECIMENTO E INSTALAÇÃO. AF_04/2024</t>
  </si>
  <si>
    <t>105178</t>
  </si>
  <si>
    <t>COTOVELO DE REDUÇÃO, 90 GRAUS, EM FERRO GALVANIZADO, CONEXÃO ROSQUEADA, DN 65 MM X 50 MM (2 1/2" X 2"), INSTALADO EM RESERVAÇÃO PREDIAL DE ÁGUA - FORNECIMENTO E INSTALAÇÃO. AF_04/2024</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</si>
  <si>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</si>
  <si>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</si>
  <si>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</si>
  <si>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</si>
  <si>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</si>
  <si>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</si>
  <si>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</si>
  <si>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</si>
  <si>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105183</t>
  </si>
  <si>
    <t>JOELHO PVC, SOLDÁVEL, 45 GRAUS, DN 75 MM, INSTALADO EM RESERVAÇÃO PREDIAL DE ÁGUA - FORNECIMENTO E INSTALAÇÃO. AF_04/2024</t>
  </si>
  <si>
    <t>105184</t>
  </si>
  <si>
    <t>JOELHO PVC, SOLDÁVEL, 45 GRAUS, DN 85 MM, INSTALADO EM RESERVAÇÃO PREDIAL DE ÁGUA - FORNECIMENTO E INSTALAÇÃO. AF_04/2024</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</si>
  <si>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</si>
  <si>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</si>
  <si>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</si>
  <si>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</si>
  <si>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</si>
  <si>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</si>
  <si>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105194</t>
  </si>
  <si>
    <t>COTOVELO 90 GRAUS, EM FERRO GALVANIZADO, MACHO/FÊMEA, CONEXÃO ROSQUEADA, DN 50 MM (2"), INSTALADO EM RESERVAÇÃO PREDIAL DE ÁGUA - FORNECIMENTO E INSTALAÇÃO. AF_04/2024</t>
  </si>
  <si>
    <t>105195</t>
  </si>
  <si>
    <t>COTOVELO 90 GRAUS, EM FERRO GALVANIZADO, MACHO/FÊMEA, CONEXÃO ROSQUEADA, DN 80 MM (3"), INSTALADO EM RESERVAÇÃO PREDIAL DE ÁGUA - FORNECIMENTO E INSTALAÇÃO. AF_04/2024</t>
  </si>
  <si>
    <t>105196</t>
  </si>
  <si>
    <t>CURVA 45 GRAUS, EM FERRO GALVANIZADO, FÊMEA, CONEXÃO ROSQUEADA, DN 65 MM (2 1/2"), INSTALADO EM RESERVAÇÃO PREDIAL DE ÁGUA - FORNECIMENTO E INSTALAÇÃO. AF_04/2024</t>
  </si>
  <si>
    <t>105197</t>
  </si>
  <si>
    <t>CURVA 45 GRAUS, EM FERRO GALVANIZADO, FÊMEA, CONEXÃO ROSQUEADA, DN 50 MM (2"), INSTALADO EM RESERVAÇÃO PREDIAL DE ÁGUA - FORNECIMENTO E INSTALAÇÃO. AF_04/2024</t>
  </si>
  <si>
    <t>164,54</t>
  </si>
  <si>
    <t>105198</t>
  </si>
  <si>
    <t>CURVA 45 GRAUS, EM FERRO GALVANIZADO, FÊMEA, CONEXÃO ROSQUEADA, DN 80 MM (3"), INSTALADO EM RESERVAÇÃO PREDIAL DE ÁGUA - FORNECIMENTO E INSTALAÇÃO. AF_04/2024</t>
  </si>
  <si>
    <t>105199</t>
  </si>
  <si>
    <t>CURVA 45 GRAUS, EM FERRO GALVANIZADO, MACHO/FÊMEA, CONEXÃO ROSQUEADA, DN 65 MM (2 1/2"), INSTALADO EM RESERVAÇÃO PREDIAL DE ÁGUA - FORNECIMENTO E INSTALAÇÃO. AF_04/2024</t>
  </si>
  <si>
    <t>105200</t>
  </si>
  <si>
    <t>CURVA 45 GRAUS, EM FERRO GALVANIZADO, MACHO/FÊMEA, CONEXÃO ROSQUEADA, DN 50 MM (2"), INSTALADO EM RESERVAÇÃO PREDIAL DE ÁGUA - FORNECIMENTO E INSTALAÇÃO. AF_04/2024</t>
  </si>
  <si>
    <t>128,46</t>
  </si>
  <si>
    <t>105201</t>
  </si>
  <si>
    <t>CURVA 45 GRAUS, EM FERRO GALVANIZADO, MACHO/FÊMEA, CONEXÃO ROSQUEADA, DN 80 MM (3"), INSTALADO EM RESERVAÇÃO PREDIAL DE ÁGUA - FORNECIMENTO E INSTALAÇÃO. AF_04/2024</t>
  </si>
  <si>
    <t>105202</t>
  </si>
  <si>
    <t>CURVA 90 GRAUS, EM FERRO GALVANIZADO, FÊMEA, CONEXÃO ROSQUEADA, DN 65 MM (2 1/2"), INSTALADO EM RESERVAÇÃO PREDIAL DE ÁGUA - FORNECIMENTO E INSTALAÇÃO. AF_04/2024</t>
  </si>
  <si>
    <t>105203</t>
  </si>
  <si>
    <t>CURVA 90 GRAUS, EM FERRO GALVANIZADO, FÊMEA, CONEXÃO ROSQUEADA, DN 50 MM (2"), INSTALADO EM RESERVAÇÃO PREDIAL DE ÁGUA - FORNECIMENTO E INSTALAÇÃO. AF_04/2024</t>
  </si>
  <si>
    <t>105204</t>
  </si>
  <si>
    <t>CURVA 90 GRAUS, EM FERRO GALVANIZADO, FÊMEA, CONEXÃO ROSQUEADA, DN 80 (3"), INSTALADO EM RESERVAÇÃO PREDIAL DE ÁGUA - FORNECIMENTO E INSTALAÇÃO. AF_04/2024</t>
  </si>
  <si>
    <t>105205</t>
  </si>
  <si>
    <t>CURVA 90 GRAUS, EM FERRO GALVANIZADO, MACHO/FÊMEA, CONEXÃO ROSQUEADA, DN 65 MM (2 1/2"), INSTALADO EM RESERVAÇÃO PREDIAL DE ÁGUA - FORNECIMENTO E INSTALAÇÃO. AF_04/2024</t>
  </si>
  <si>
    <t>105206</t>
  </si>
  <si>
    <t>CURVA 90 GRAUS, EM FERRO GALVANIZADO, MACHO/FÊMEA, CONEXÃO ROSQUEADA, DN 50 MM (2"), INSTALADO EM RESERVAÇÃO PREDIAL DE ÁGUA - FORNECIMENTO E INSTALAÇÃO. AF_04/2024</t>
  </si>
  <si>
    <t>155,78</t>
  </si>
  <si>
    <t>105207</t>
  </si>
  <si>
    <t>CURVA 90 GRAUS, EM FERRO GALVANIZADO, MACHO/FÊMEA, CONEXÃO ROSQUEADA, DN 80 MM (3"), INSTALADO EM RESERVAÇÃO PREDIAL DE ÁGUA - FORNECIMENTO E INSTALAÇÃO. AF_04/2024</t>
  </si>
  <si>
    <t>105208</t>
  </si>
  <si>
    <t>CURVA 90 GRAUS, EM FERRO GALVANIZADO, CONEXÃO ROSQUEADA, DN 65 MM (2 1/2"), INSTALADO EM RESERVAÇÃO PREDIAL DE ÁGUA - FORNECIMENTO E INSTALAÇÃO. AF_04/2024</t>
  </si>
  <si>
    <t>105209</t>
  </si>
  <si>
    <t>CURVA 90 GRAUS, EM FERRO GALVANIZADO, CONEXÃO ROSQUEADA, DN 50 MM (2"), INSTALADO EM RESERVAÇÃO PREDIAL DE ÁGUA - FORNECIMENTO E INSTALAÇÃO. AF_04/2024</t>
  </si>
  <si>
    <t>105210</t>
  </si>
  <si>
    <t>CURVA 90 GRAUS, EM FERRO GALVANIZADO, CONEXÃO ROSQUEADA, DN 80 MM (3"), INSTALADO EM RESERVAÇÃO PREDIAL DE ÁGUA - FORNECIMENTO E INSTALAÇÃO. AF_04/2024</t>
  </si>
  <si>
    <t>105211</t>
  </si>
  <si>
    <t>TE DE REDUÇÃO, EM FERRO GALVANIZADO, CONEXÃO ROSQUEADA, DN 80 MM X 65 MM (3" X 2 1/2"), INSTALADO EM RESERVAÇÃO PREDIAL DE ÁGUA - FORNECIMENTO E INSTALAÇÃO. AF_04/2024</t>
  </si>
  <si>
    <t>105212</t>
  </si>
  <si>
    <t>TE DE REDUÇÃO, EM FERRO GALVANIZADO, CONEXÃO ROSQUEADA, DN 80 MM X 50 MM (3" X 2"), INSTALADO EM RESERVAÇÃO PREDIAL DE ÁGUA - FORNECIMENTO E INSTALAÇÃO. AF_04/2024</t>
  </si>
  <si>
    <t>105213</t>
  </si>
  <si>
    <t>BUCHA DE REDUÇÃO EM COBRE, PONTA X BOLSA, 66 X 54 MM, INSTALADO EM RESERVAÇÃO PREDIAL DE ÁGUA - FORNECIMENTO E INSTALAÇÃO. AF_04/2024</t>
  </si>
  <si>
    <t>105214</t>
  </si>
  <si>
    <t>BUCHA DE REDUÇÃO CPVC, SOLDÁVEL, DN 54 X 28 MM, INSTALADO EM RESERVAÇÃO PREDIAL DE ÁGUA - FORNECIMENTO E INSTALAÇÃO. AF_04/2024</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</si>
  <si>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</si>
  <si>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</si>
  <si>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</si>
  <si>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</si>
  <si>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105217</t>
  </si>
  <si>
    <t>BUCHA DE REDUÇÃO CPVC, SOLDÁVEL, DN 42 X 22 MM, INSTALADO EM RESERVAÇÃO PREDIAL DE ÁGUA - FORNECIMENTO E INSTALAÇÃO. AF_04/2024</t>
  </si>
  <si>
    <t>105218</t>
  </si>
  <si>
    <t>BUCHA DE REDUÇÃO CPVC, SOLDÁVEL, DN 54 X 35 MM, INSTALADO EM RESERVAÇÃO PREDIAL DE ÁGUA - FORNECIMENTO E INSTALAÇÃO. AF_04/2024</t>
  </si>
  <si>
    <t>62,09</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</si>
  <si>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</si>
  <si>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</si>
  <si>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</si>
  <si>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</si>
  <si>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</si>
  <si>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</si>
  <si>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</si>
  <si>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</si>
  <si>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105223</t>
  </si>
  <si>
    <t>JOELHO CPVC, SOLDÁVEL, 45 GRAUS, DN 73 MM, INSTALADO EM RESERVAÇÃO PREDIAL DE ÁGUA - FORNECIMENTO E INSTALAÇÃO. AF_04/2024</t>
  </si>
  <si>
    <t>105224</t>
  </si>
  <si>
    <t>JOELHO CPVC, SOLDÁVEL, 45 GRAUS, DN 89 MM, INSTALADO EM RESERVAÇÃO PREDIAL DE ÁGUA - FORNECIMENTO E INSTALAÇÃO. AF_04/2024</t>
  </si>
  <si>
    <t>210,69</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</si>
  <si>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</si>
  <si>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</si>
  <si>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</si>
  <si>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</si>
  <si>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</si>
  <si>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</si>
  <si>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105228</t>
  </si>
  <si>
    <t>BUCHA DE REDUÇÃO PVC, SOLDÁVEL, LONGA, DN 50 X 32 MM, INSTALADO EM RESERVAÇÃO PREDIAL DE ÁGUA - FORNECIMENTO E INSTALAÇÃO. AF_04/2024</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</si>
  <si>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</si>
  <si>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</si>
  <si>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</si>
  <si>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</si>
  <si>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</si>
  <si>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</si>
  <si>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</si>
  <si>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</si>
  <si>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</si>
  <si>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</si>
  <si>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</si>
  <si>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</si>
  <si>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17,13</t>
  </si>
  <si>
    <t>VÁLVULA EM METAL CROMADO 1.1/2" X 1.1/2" PARA TANQUE OU LAVATÓRIO, COM OU SEM LADRÃO - FORNECIMENTO E INSTALAÇÃO. AF_01/2020</t>
  </si>
  <si>
    <t>82,15</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</si>
  <si>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</si>
  <si>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</si>
  <si>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</si>
  <si>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</si>
  <si>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</si>
  <si>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</si>
  <si>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</si>
  <si>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</si>
  <si>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</si>
  <si>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</si>
  <si>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</si>
  <si>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</si>
  <si>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</si>
  <si>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</si>
  <si>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</si>
  <si>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</si>
  <si>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</si>
  <si>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</si>
  <si>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55,79</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</si>
  <si>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</si>
  <si>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</si>
  <si>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</si>
  <si>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</si>
  <si>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</si>
  <si>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31,50</t>
  </si>
  <si>
    <t>112,32</t>
  </si>
  <si>
    <t>297,97</t>
  </si>
  <si>
    <t>109,91</t>
  </si>
  <si>
    <t>49,58</t>
  </si>
  <si>
    <t>17,15</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</si>
  <si>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</si>
  <si>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</si>
  <si>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</si>
  <si>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</si>
  <si>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</si>
  <si>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</si>
  <si>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</si>
  <si>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</si>
  <si>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</si>
  <si>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</si>
  <si>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</si>
  <si>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</si>
  <si>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</si>
  <si>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</si>
  <si>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</si>
  <si>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</si>
  <si>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</si>
  <si>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</si>
  <si>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</si>
  <si>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</si>
  <si>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</si>
  <si>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</si>
  <si>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</si>
  <si>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</si>
  <si>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</si>
  <si>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</si>
  <si>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</si>
  <si>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</si>
  <si>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</si>
  <si>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</si>
  <si>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</si>
  <si>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</si>
  <si>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</si>
  <si>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</si>
  <si>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</si>
  <si>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</si>
  <si>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</si>
  <si>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</si>
  <si>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</si>
  <si>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</si>
  <si>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</si>
  <si>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</si>
  <si>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104992</t>
  </si>
  <si>
    <t>HIDRÔMETRO DN 2" , 30 M³/H - FORNECIMENTO E INSTALAÇÃO. AF_03/2024</t>
  </si>
  <si>
    <t>104997</t>
  </si>
  <si>
    <t>HIDRÔMETRO DN 1", 7 M³/H - FORNECIMENTO E INSTALAÇÃO. AF_03/2024</t>
  </si>
  <si>
    <t>104998</t>
  </si>
  <si>
    <t>HIDRÔMETRO DN 1", 10 M³/H - FORNECIMENTO E INSTALAÇÃO. AF_03/2024</t>
  </si>
  <si>
    <t>105135</t>
  </si>
  <si>
    <t>HIDRÔMETRO DN 1 1/2", 20 M³/H - FORNECIMENTO E INSTALAÇÃO. AF_03/2024</t>
  </si>
  <si>
    <t>23,05</t>
  </si>
  <si>
    <t>33,66</t>
  </si>
  <si>
    <t>31,83</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</si>
  <si>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</si>
  <si>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</si>
  <si>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</si>
  <si>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14,43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</si>
  <si>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</si>
  <si>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</si>
  <si>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</si>
  <si>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</si>
  <si>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</si>
  <si>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</si>
  <si>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</si>
  <si>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</si>
  <si>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</si>
  <si>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183,58</t>
  </si>
  <si>
    <t>CONJUNTO DE PONTOS HIDRÁULICOS DE ÁGUA FRIA PARA BANHEIRO (RAMAL/SUB-RAMAL E DISTRIBUIÇÃO) EM PVC, COM TUBOS, CONEXÕES, REGISTROS, CORTES E FIXAÇÕES EM PRÉDIO (PRUMADA INDIVIDUAL), COM TUBULAÇÕES APARENTES OU EMBUTIDAS SEM RASGO. AF_05/2023_PA</t>
  </si>
  <si>
    <t>CONJUNTO DE PONTOS HIDRÁULICOS DE ÁGUA FRIA PARA COZINHA OU SERVIÇO (RAMAL/SUB-RAMAL E DISTRIBUIÇÃO) EM PVC, COM TUBOS, CONEXÕES, REGISTROS, CORTES E FIXAÇÕES EM PRÉDIO (PRUMADA INDIVIDUAL), COM TUBULAÇÕES APARENTES OU EMBUTIDAS SEM RASGO. AF_05/2023_PA</t>
  </si>
  <si>
    <t>CONJUNTO DE PONTOS HIDRÁULICOS DE ÁGUA FRIA PARA BANHEIRO (RAMAL/SUB-RAMAL E DISTRIBUIÇÃO) EM PVC, COM TUBOS, CONEXÕES, REGISTROS, CORTES E FIXAÇÕES EM PRÉDIO (PRUMADA COLETIVA), COM TUBULAÇÕES APARENTES OU EMBUTIDAS SEM RASGO. AF_05/2023_PA</t>
  </si>
  <si>
    <t>CONJUNTO DE PONTOS HIDRÁULICOS DE ÁGUA FRIA PARA COZINHA OU SERVIÇO (RAMAL/SUB-RAMAL E DISTRIBUIÇÃO) EM PVC, COM  TUBOS, CONEXÕES, REGISTROS, CORTES E FIXAÇÕES EM PRÉDIO (PRUMADA COLETIVA) SEM RASGO . AF_05/2023_PA</t>
  </si>
  <si>
    <t>CONJUNTO DE PONTOS HIDRÁULICOS DE ÁGUA QUENTE PARA BANHEIRO(RAMAL/SUB-RAMAL E DISTRIBUIÇÃO) EM CPVC, COM  TUBOS, CONEXÕES, REGISTROS, CORTES E FIXAÇÕES EM PRÉDIO COM TUBULAÇÕES APARENTES OU EMBUTIDAS SEM RASGO. AF_05/2023_PA</t>
  </si>
  <si>
    <t>CONJUNTO DE PONTOS DE COLETA DE ESGOTO PARA BANHEIRO (RAMAL DE ESGOTO SANITÁRIO), EM PVC SÉRIE NORMAL, COM  TUBOS, CONEXÕES, RALOS, CAIXAS SIFONADAS, CORTES E FIXAÇÕES EM PRÉDIO COM PRUMADA DE DESCIDA DE ESGOTO DENTRO DO BANHEIRO. AF_05/2023_PA</t>
  </si>
  <si>
    <t>CONJUNTO DE PONTOS DE COLETA DE ESGOTO PARA BANHEIRO (RAMAL DE ESGOTO SANITÁRIO), EM PVC SÉRIE NORMAL, COM  TUBOS, CONEXÕES, RALOS, CAIXAS SIFONADAS, CORTES E FIXAÇÕES EM PRÉDIO COM PRUMADA DE DESCIDA DE ESGOTO FORA DO BANHEIRO. AF_05/2023_PA</t>
  </si>
  <si>
    <t>CONJUNTO DE PONTOS DE COLETA DE ESGOTO PARA COZINHA (RAMAL DE ESGOTO SANITÁRIO), EM PVC SÉRIE NORMAL, COM  TUBOS, CONEXÕES, CORTES E FIXAÇÕES EM PRÉDIO. AF_05/2023_PA</t>
  </si>
  <si>
    <t>146,29</t>
  </si>
  <si>
    <t>CONJUNTO DE PONTOS DE COLETA DE ESGOTO PARA ÁREA DE SERVIÇO (RAMAL DE ESGOTO SANITÁRIO), EM PVC SÉRIE NORMAL, COM  TUBOS, CONEXÕES, RALOS, CAIXAS SIFONADAS, CORTES E FIXAÇÕES EM PRÉDIO. AF_05/2023_PA</t>
  </si>
  <si>
    <t>20,03</t>
  </si>
  <si>
    <t>35,02</t>
  </si>
  <si>
    <t>104947</t>
  </si>
  <si>
    <t>DRAGAGEM DE MATERIAIS DE 1A CATEGORIA E COMPOSTOS ORGÂNICOS E INORGÂNICOS COM RETROESCAVADEIRA (CAÇAMBA: 0,26 M3/88 HP). AF_03/2024</t>
  </si>
  <si>
    <t>104948</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</si>
  <si>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</si>
  <si>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</si>
  <si>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84,34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</si>
  <si>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</si>
  <si>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</si>
  <si>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</si>
  <si>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</si>
  <si>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</si>
  <si>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</si>
  <si>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</si>
  <si>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</si>
  <si>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3,76</t>
  </si>
  <si>
    <t>15,11</t>
  </si>
  <si>
    <t>17,62</t>
  </si>
  <si>
    <t>19,74</t>
  </si>
  <si>
    <t>24,92</t>
  </si>
  <si>
    <t>28,38</t>
  </si>
  <si>
    <t>25,22</t>
  </si>
  <si>
    <t>11,10</t>
  </si>
  <si>
    <t>31,31</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</si>
  <si>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</si>
  <si>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</si>
  <si>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11,73</t>
  </si>
  <si>
    <t>17,08</t>
  </si>
  <si>
    <t>19,22</t>
  </si>
  <si>
    <t>98,59</t>
  </si>
  <si>
    <t>10,98</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</si>
  <si>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</si>
  <si>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</si>
  <si>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</si>
  <si>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</si>
  <si>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</si>
  <si>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</si>
  <si>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78,77</t>
  </si>
  <si>
    <t>209,10</t>
  </si>
  <si>
    <t>73,50</t>
  </si>
  <si>
    <t>81,28</t>
  </si>
  <si>
    <t>103,28</t>
  </si>
  <si>
    <t>118,22</t>
  </si>
  <si>
    <t>11,08</t>
  </si>
  <si>
    <t>691,04</t>
  </si>
  <si>
    <t>46,83</t>
  </si>
  <si>
    <t>113,24</t>
  </si>
  <si>
    <t>198,20</t>
  </si>
  <si>
    <t>67,96</t>
  </si>
  <si>
    <t>50,25</t>
  </si>
  <si>
    <t>30,70</t>
  </si>
  <si>
    <t>53,42</t>
  </si>
  <si>
    <t>EXECUÇÃO E COMPACTAÇÃO DE BASE E OU SUB BASE PARA PAVIMENTAÇÃO DE SOLO ESTABILIZADO GRANULOMETRICAMENTE SEM MISTURA DE SOLOS - EXCLUSIVE SOLO, ESCAVAÇÃO, CARGA E TRANSPORTE. AF_11/2023</t>
  </si>
  <si>
    <t>136,04</t>
  </si>
  <si>
    <t>80,33</t>
  </si>
  <si>
    <t>96,09</t>
  </si>
  <si>
    <t>67,87</t>
  </si>
  <si>
    <t>136,50</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</si>
  <si>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</si>
  <si>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</si>
  <si>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</si>
  <si>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</si>
  <si>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</si>
  <si>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</si>
  <si>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</si>
  <si>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</si>
  <si>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</si>
  <si>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</si>
  <si>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</si>
  <si>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</si>
  <si>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</si>
  <si>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</si>
  <si>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28,11</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</si>
  <si>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</si>
  <si>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</si>
  <si>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23,83</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</si>
  <si>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</si>
  <si>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</si>
  <si>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</si>
  <si>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</si>
  <si>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</si>
  <si>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</si>
  <si>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</si>
  <si>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</si>
  <si>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</si>
  <si>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</si>
  <si>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</si>
  <si>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</si>
  <si>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</si>
  <si>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</si>
  <si>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</si>
  <si>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</si>
  <si>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</si>
  <si>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</si>
  <si>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</si>
  <si>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</si>
  <si>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20,01</t>
  </si>
  <si>
    <t>16,40</t>
  </si>
  <si>
    <t>26,46</t>
  </si>
  <si>
    <t>12,47</t>
  </si>
  <si>
    <t>25,76</t>
  </si>
  <si>
    <t>52,45</t>
  </si>
  <si>
    <t>6,60</t>
  </si>
  <si>
    <t>76,06</t>
  </si>
  <si>
    <t>PISO PODOTÁTIL DE ALERTA OU DIRECIONAL, DE CONCRETO, ASSENTADO SOBRE ARGAMASSA. AF_03/2024</t>
  </si>
  <si>
    <t>30,18</t>
  </si>
  <si>
    <t>CONTRAPISO EM ARGAMASSA PRONTA, PREPARO MANUAL, APLICADO EM ÁREAS SECAS SOBRE LAJE, ADERIDO, ACABAMENTO NÃO REFORÇADO, ESPESSURA 2CM. AF_07/2021</t>
  </si>
  <si>
    <t>49,61</t>
  </si>
  <si>
    <t>96,98</t>
  </si>
  <si>
    <t>50,93</t>
  </si>
  <si>
    <t>77,76</t>
  </si>
  <si>
    <t>37,17</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</si>
  <si>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</si>
  <si>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</si>
  <si>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</si>
  <si>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</si>
  <si>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</si>
  <si>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</si>
  <si>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</si>
  <si>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</si>
  <si>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</si>
  <si>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</si>
  <si>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</si>
  <si>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</si>
  <si>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</si>
  <si>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</si>
  <si>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26,03</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</si>
  <si>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</si>
  <si>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</si>
  <si>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</si>
  <si>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</si>
  <si>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</si>
  <si>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</si>
  <si>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101,93</t>
  </si>
  <si>
    <t>69,40</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</si>
  <si>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</si>
  <si>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</si>
  <si>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</si>
  <si>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</si>
  <si>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</si>
  <si>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</si>
  <si>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</si>
  <si>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</si>
  <si>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</si>
  <si>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</si>
  <si>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62,71</t>
  </si>
  <si>
    <t>87,19</t>
  </si>
  <si>
    <t>46,85</t>
  </si>
  <si>
    <t>71,40</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</si>
  <si>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</si>
  <si>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</si>
  <si>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</si>
  <si>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</si>
  <si>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38,82</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</si>
  <si>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</si>
  <si>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</si>
  <si>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</si>
  <si>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</si>
  <si>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104953</t>
  </si>
  <si>
    <t>MASSA ÚNICA, EM ARGAMASSA INDUSTRIALIZADA, PREPARO MECÂNICO, APLICADA COM EQUIPAMENTO DE MISTURA E PROJEÇÃO DE ARGAMASSA EM PAREDES INTERNAS, E = 17,5MM, COM TALISCAS. AF_03/2024</t>
  </si>
  <si>
    <t>104954</t>
  </si>
  <si>
    <t>EMBOÇO, EM ARGAMASSA TRAÇO 1:2:8, PREPARO MANUAL, APLICADO MANUALMENTE EM PAREDES INTERNAS DE AMBIENTES COM PÉ-DIREITO DUPLO E ÁREA ENTRE 5M² E 10M², E = 17,5MM, COM TALISCAS. AF_03/2024</t>
  </si>
  <si>
    <t>104955</t>
  </si>
  <si>
    <t>MASSA ÚNICA, EM ARGAMASSA TRAÇO 1:2:8, PREPARO MECÂNICO, APLICADA MANUALMENTE EM PAREDES INTERNAS DE AMBIENTES COM PÉ-DIREITO DUPLO E ÁREA MAIOR QUE 10M², E = 17,5MM, COM TALISCAS. AF_03/2024</t>
  </si>
  <si>
    <t>104956</t>
  </si>
  <si>
    <t>MASSA ÚNICA, EM ARGAMASSA TRAÇO 1:2:8, PREPARO MANUAL, APLICADA MANUALMENTE EM PAREDES INTERNAS DE AMBIENTES COM PÉ-DIREITO DUPLO E ÁREA MAIOR QUE 10M², E = 17,5MM, COM TALISCAS. AF_03/2024</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</si>
  <si>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</si>
  <si>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</si>
  <si>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</si>
  <si>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</si>
  <si>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104959</t>
  </si>
  <si>
    <t>MASSA ÚNICA, EM ARGAMASSA TRAÇO 1:2:8 PREPARO MANUAL, APLICADA MANUALMENTE EM PAREDES INTERNAS DE AMBIENTES COM ÁREA MAIOR QUE 10M², E = 10MM, COM TALISCAS. AF_03/2024</t>
  </si>
  <si>
    <t>104960</t>
  </si>
  <si>
    <t>MASSA ÚNICA, EM ARGAMASSA INDUSTRIALIZADA, PREPARO MECÂNICO, APLICADA COM EQUIPAMENTO DE MISTURA E PROJEÇÃO DE ARGAMASSA EM PAREDES INTERNAS, E = 10MM, COM TALISCAS. AF_03/2024</t>
  </si>
  <si>
    <t>104961</t>
  </si>
  <si>
    <t>EMBOÇO, EM ARGAMASSA TRAÇO 1:2:8, PREPARO MECÂNICO, APLICADO MANUALMENTE EM PAREDES INTERNAS DE AMBIENTES COM PÉ-DIREITO DUPLO E ÁREA MENOR QUE 5M², E = 17,5MM, COM TALISCAS. AF_03/2024</t>
  </si>
  <si>
    <t>104962</t>
  </si>
  <si>
    <t>EMBOÇO, EM ARGAMASSA TRAÇO 1:2:8, PREPARO MANUAL, APLICADO MANUALMENTE EM PAREDES INTERNAS DE AMBIENTES COM PÉ-DIREITO DUPLO E ÁREA MENOR QUE 5M², E = 17,5MM, COM TALISCAS. AF_03/2024</t>
  </si>
  <si>
    <t>104963</t>
  </si>
  <si>
    <t>MASSA ÚNICA, EM ARGAMASSA TRAÇO 1:2:8, PREPARO MECÂNICO, APLICADA MANUALMENTE EM PAREDES INTERNAS DE AMBIENTES COM PÉ-DIREITO DUPLO E ÁREA ENTRE 5M² E 10M², E = 17,5MM, COM TALISCAS. AF_03/2024</t>
  </si>
  <si>
    <t>104964</t>
  </si>
  <si>
    <t>MASSA ÚNICA, EM ARGAMASSA TRAÇO 1:2:8, PREPARO MANUAL, APLICADA MANUALMENTE EM PAREDES INTERNAS DE AMBIENTES COM PÉ-DIREITO DUPLO E ÁREA ENTRE 5M² E 10M², E = 17,5MM, COM TALISCAS. AF_03/2024</t>
  </si>
  <si>
    <t>104965</t>
  </si>
  <si>
    <t>EMBOÇO, EM ARGAMASSA TRAÇO 1:2:8, PREPARO MECÂNICO, APLICADO MANUALMENTE EM PAREDES INTERNAS DE AMBIENTES COM PÉ-DIREITO DUPLO E ÁREA ENTRE 5M² E 10M², E = 17,5MM, COM TALISCAS. AF_03/2024</t>
  </si>
  <si>
    <t>104966</t>
  </si>
  <si>
    <t>EMBOÇO, EM ARGAMASSA TRAÇO 1:2:8, PREPARO MANUAL, APLICADO MANUALMENTE EM PAREDES INTERNAS DE AMBIENTES COM PÉ-DIREITO DUPLO E ÁREA MAIOR QUE 10M², E = 17,5MM, COM TALISCAS. AF_03/2024</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</si>
  <si>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</si>
  <si>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</si>
  <si>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</si>
  <si>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</si>
  <si>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104969</t>
  </si>
  <si>
    <t>MASSA ÚNICA, EM ARGAMASSA TRAÇO 1:2:8, PREPARO MECÂNICO, APLICADA MANUALMENTE EM PAREDES INTERNAS DE AMBIENTES COM PÉ-DIREITO DUPLO E ÁREA ENTRE 5M² E 10M², E = 10MM, COM TALISCAS. AF_03/2024</t>
  </si>
  <si>
    <t>104970</t>
  </si>
  <si>
    <t>MASSA ÚNICA, EM ARGAMASSA TRAÇO 1:2:8, PREPARO MANUAL, APLICADA MANUALMENTE EM PAREDES INTERNAS DE AMBIENTES COM PÉ-DIREITO DUPLO E ÁREA ENTRE 5M² E 10M², E = 10MM, COM TALISCAS. AF_03/2024</t>
  </si>
  <si>
    <t>104971</t>
  </si>
  <si>
    <t>EMBOÇO, EM ARGAMASSA TRAÇO 1:2:8, PREPARO MECÂNICO, APLICADO MANUALMENTE EM PAREDES INTERNAS DE AMBIENTES COM PÉ-DIREITO DUPLO E ÁREA ENTRE 5M² E 10M², E = 10MM, COM TALISCAS. AF_03/2024</t>
  </si>
  <si>
    <t>29,71</t>
  </si>
  <si>
    <t>104972</t>
  </si>
  <si>
    <t>EMBOÇO, EM ARGAMASSA TRAÇO 1:2:8, PREPARO MANUAL, APLICADO MANUALMENTE EM PAREDES INTERNAS DE AMBIENTES COM PÉ-DIREITO DUPLO E ÁREA ENTRE 5M² E 10M², E = 10MM, COM TALISCAS. AF_03/2024</t>
  </si>
  <si>
    <t>104973</t>
  </si>
  <si>
    <t>MASSA ÚNICA, EM ARGAMASSA TRAÇO 1:2:8, PREPARO MECÂNICO, APLICADA MANUALMENTE EM PAREDES INTERNAS DE AMBIENTES COM PÉ-DIREITO DUPLO ÁREA MAIOR QUE 10M², E = 10MM, COM TALISCAS. AF_03/2024</t>
  </si>
  <si>
    <t>104974</t>
  </si>
  <si>
    <t>MASSA ÚNICA, EM ARGAMASSA TRAÇO 1:2:8, PREPARO MANUAL, APLICADA MANUALMENTE EM PAREDES INTERNAS DE AMBIENTES COM PÉ-DIREITO DUPLO ÁREA MAIOR QUE 10M², E = 10MM, COM TALISCAS. AF_03/2024</t>
  </si>
  <si>
    <t>104975</t>
  </si>
  <si>
    <t>EMBOÇO, EM ARGAMASSA TRAÇO 1:2:8, PREPARO MECÂNICO, APLICADO MANUALMENTE EM PAREDES INTERNAS DE AMBIENTES COM PÉ-DIREITO DUPLO E ÁREA MAIOR QUE 10M², E = 10MM, COM TALISCAS. AF_03/2024</t>
  </si>
  <si>
    <t>104976</t>
  </si>
  <si>
    <t>EMBOÇO, EM ARGAMASSA TRAÇO 1:2:8, PREPARO MANUAL, APLICADO MANUALMENTE EM PAREDES INTERNAS DE AMBIENTES COM PÉ-DIREITO DUPLO E ÁREA MAIOR QUE 10M², E = 10MM, COM TALISCAS. AF_03/2024</t>
  </si>
  <si>
    <t>104977</t>
  </si>
  <si>
    <t>MASSA ÚNICA, EM ARGAMASSA TRAÇO 1:2:8, PREPARO MECÂNICO, APLICADA MANUALMENTE EM TETO DE AMBIENTES COM PAREDES EM PÉ-DIREITO DUPLO, E = 17,5MM, COM TALISCAS. AF_03/2024</t>
  </si>
  <si>
    <t>104978</t>
  </si>
  <si>
    <t>MASSA ÚNICA, EM ARGAMASSA TRAÇO 1:2:8, PREPARO MECÂNICO, APLICADA MANUALMENTE EM TETO DE AMBIENTES COM PAREDES EM PÉ-DIREITO DUPLO, E = 10MM, COM TALISCAS. AF_03/2024</t>
  </si>
  <si>
    <t>105185</t>
  </si>
  <si>
    <t>REVESTIMENTO DECORATIVO MONOCAMADA EXECUTADO MANUALMENTE EM FACHADA DE UM EDIFÍCIO DE ESTRUTURA CONVENCIONAL E ACABAMENTO CHAPISCADO/FLOCADO. AF_03/2024</t>
  </si>
  <si>
    <t>105186</t>
  </si>
  <si>
    <t>REVESTIMENTO DECORATIVO MONOCAMADA EXECUTADO MANUALMENTE EM FACHADA DE UM EDIFÍCIO DE ALVENARIA ESTRUTURAL E ACABAMENTO CHAPISCADO/FLOCADO. AF_03/2024</t>
  </si>
  <si>
    <t>105187</t>
  </si>
  <si>
    <t>REVESTIMENTO DECORATIVO MONOCAMADA EXECUTADO COM EQUIPAMENTO DE PROJEÇÃO EM FACHADA DE UM EDIFÍCIO DE ESTRUTURA CONVENCIONAL E ACABAMENTO CHAPISCADO/FLOCADO. AF_03/2024</t>
  </si>
  <si>
    <t>105188</t>
  </si>
  <si>
    <t>REVESTIMENTO DECORATIVO MONOCAMADA EXECUTADO COM EQUIPAMENTO DE PROJEÇÃO EM FACHADA DE UM EDIFÍCIO DE ALVENARIA ESTRUTURAL E ACABAMENTO CHAPISCADO/FLOCADO. AF_03/2024</t>
  </si>
  <si>
    <t>55,88</t>
  </si>
  <si>
    <t>59,51</t>
  </si>
  <si>
    <t>64,41</t>
  </si>
  <si>
    <t>52,22</t>
  </si>
  <si>
    <t>59,12</t>
  </si>
  <si>
    <t>133,78</t>
  </si>
  <si>
    <t>54,81</t>
  </si>
  <si>
    <t>71,27</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</si>
  <si>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</si>
  <si>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</si>
  <si>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</si>
  <si>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700,85</t>
  </si>
  <si>
    <t>44,43</t>
  </si>
  <si>
    <t>43,53</t>
  </si>
  <si>
    <t>0,29</t>
  </si>
  <si>
    <t>15,56</t>
  </si>
  <si>
    <t>36,32</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</si>
  <si>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</si>
  <si>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</si>
  <si>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</si>
  <si>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</si>
  <si>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</si>
  <si>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</si>
  <si>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</si>
  <si>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47,60</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</si>
  <si>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</si>
  <si>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</si>
  <si>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</si>
  <si>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</si>
  <si>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</si>
  <si>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71,37</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</si>
  <si>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</si>
  <si>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</si>
  <si>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</si>
  <si>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</si>
  <si>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</si>
  <si>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</si>
  <si>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26,10</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</si>
  <si>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</si>
  <si>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</si>
  <si>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</si>
  <si>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</si>
  <si>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</si>
  <si>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</si>
  <si>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105103</t>
  </si>
  <si>
    <t>ASCENSÃO E DESCIDA DE ELEVADOR DE CREMALHEIRA. AF_03/2024</t>
  </si>
  <si>
    <t>105104</t>
  </si>
  <si>
    <t>MONTAGEM E DESMONTAGEM DE MINI GRUA. AF_03/2024</t>
  </si>
  <si>
    <t>105105</t>
  </si>
  <si>
    <t>ASCENSÃO DE MINI GRUA. AF_03/2024</t>
  </si>
  <si>
    <t>54,72</t>
  </si>
  <si>
    <t>105106</t>
  </si>
  <si>
    <t>MONTAGEM E DESMONTAGEM DE TRECHO INICIAL DE ELEVADOR DE CREMALHEIRA, CABINE SIMPLES - EXCLUSO FUNDAÇÕES. AF_03/2024</t>
  </si>
  <si>
    <t>105107</t>
  </si>
  <si>
    <t>MONTAGEM E DESMONTAGEM DE TRECHO INICIAL DE ELEVADOR DE CREMALHEIRA, CABINE DUPLA - EXCLUSO FUNDAÇÕES. AF_03/2024</t>
  </si>
  <si>
    <t>105110</t>
  </si>
  <si>
    <t>ASCENSÃO DE GRUA ASCENSIONAL. AF_03/2024</t>
  </si>
  <si>
    <t>105111</t>
  </si>
  <si>
    <t>MONTAGEM E DESMONTAGEM DO TRECHO INICIAL DE GRUA FIXA (ALTURA LIVRE) - EXCLUSO FUNDAÇÕES. AF_03/2024</t>
  </si>
  <si>
    <t>105112</t>
  </si>
  <si>
    <t>ASCENSÃO E DESCIDA DE GRUA FIXA. AF_03/2024</t>
  </si>
  <si>
    <t>138,69</t>
  </si>
  <si>
    <t>168,15</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</si>
  <si>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</si>
  <si>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</si>
  <si>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</si>
  <si>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</si>
  <si>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</si>
  <si>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105007</t>
  </si>
  <si>
    <t>LOCAÇÃO DE PRAÇAS EM PONTALETEAMENTO. AF_03/2024</t>
  </si>
  <si>
    <t>105009</t>
  </si>
  <si>
    <t>LOCAÇÃO CONVENCIONAL DE OBRA, UTILIZANDO GABARITO DE TÁBUAS CORRIDAS PONTALETADAS A CADA 1,50M -  2 UTILIZAÇÕES. AF_03/2024</t>
  </si>
  <si>
    <t>105011</t>
  </si>
  <si>
    <t>EXECUÇÃO DE LINHAS DE REFERÊNCIA EM GABARITO OU CAVALETE. AF_03/2024</t>
  </si>
  <si>
    <t>28,00</t>
  </si>
  <si>
    <t>45,55</t>
  </si>
  <si>
    <t>92,73</t>
  </si>
  <si>
    <t>78,37</t>
  </si>
  <si>
    <t>70,30</t>
  </si>
  <si>
    <t>100,49</t>
  </si>
  <si>
    <t>65,45</t>
  </si>
  <si>
    <t>36,90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</si>
  <si>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</si>
  <si>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</si>
  <si>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</si>
  <si>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</si>
  <si>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105000</t>
  </si>
  <si>
    <t>RAMPA DE ACESSIBILIDADE PARA ACESSO A EDIFICAÇÕES COM INCLINAÇÃO DE 8,33% EM CONCRETO MOLDADO IN LOCO, COM LARGURA DE 1,20M, FCK 25MPA, NÃO ARMADA, COM JUNTA A CADA 2M COM CORTE À SECO. AF_03/2024_PA</t>
  </si>
  <si>
    <t>105001</t>
  </si>
  <si>
    <t>RAMPA DE ACESSIBILIDADE PARA ACESSO A EDIFICAÇÕES COM INCLINAÇÃO DE 8,33% EM CONCRETO MOLDADO IN LOCO, COM LARGURA DE 1,50M, FCK 25MPA, NÃO ARMADA, COM JUNTA A CADA 2M COM CORTE À SECO. AF_03/2024_PA</t>
  </si>
  <si>
    <t>105002</t>
  </si>
  <si>
    <t>RAMPA DE ACESSIBILIDADE EM CONCRETO MOLDADO IN LOCO, EM CALÇADA NOVA COM LARGURA MAIOR OU IGUAL À 3,00 M, FCK 25MPA, COM PISO PODOTÁTIL. AF_03/2024</t>
  </si>
  <si>
    <t>105003</t>
  </si>
  <si>
    <t>RAMPA DE ACESSIBILIDADE EM CONCRETO MOLDADO IN LOCO, EM CALÇADA PRÉ EXISTENTE COM LARGURA MAIOR OU IGUAL À 3,00 M, FCK 25MPA, COM PISO PODOTÁTIL. AF_03/2024</t>
  </si>
  <si>
    <t>105004</t>
  </si>
  <si>
    <t>RAMPA DE ACESSIBILIDADE EM CONCRETO MOLDADO IN LOCO, EM CALÇADA NOVA COM LARGURA MENOR À 3,00 M, FCK 25MPA, COM PISO PODOTÁTIL. AF_03/2024</t>
  </si>
  <si>
    <t>105005</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</si>
  <si>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</si>
  <si>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</si>
  <si>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</si>
  <si>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</si>
  <si>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</si>
  <si>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</si>
  <si>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</si>
  <si>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</si>
  <si>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</si>
  <si>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</si>
  <si>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</si>
  <si>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</si>
  <si>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20,40</t>
  </si>
  <si>
    <t>26,58</t>
  </si>
  <si>
    <t>36,43</t>
  </si>
  <si>
    <t>23,98</t>
  </si>
  <si>
    <t>99,09</t>
  </si>
  <si>
    <t>21,00</t>
  </si>
  <si>
    <t>77,90</t>
  </si>
  <si>
    <t>45,76</t>
  </si>
  <si>
    <t>48,94</t>
  </si>
  <si>
    <t>38,61</t>
  </si>
  <si>
    <t>20,63</t>
  </si>
  <si>
    <t>39,06</t>
  </si>
  <si>
    <t>TAPUME</t>
  </si>
  <si>
    <t>ED-49643</t>
  </si>
  <si>
    <t>ALVENARIA DE BLOCO AUTOCLAVADO (CCA)</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</si>
  <si>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</si>
  <si>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</si>
  <si>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</si>
  <si>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</si>
  <si>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</si>
  <si>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</si>
  <si>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</si>
  <si>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</si>
  <si>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</si>
  <si>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</si>
  <si>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</si>
  <si>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</si>
  <si>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</si>
  <si>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</si>
  <si>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</si>
  <si>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</si>
  <si>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</si>
  <si>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DE AÇO</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</si>
  <si>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</si>
  <si>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</si>
  <si>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</si>
  <si>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</si>
  <si>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</si>
  <si>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</si>
  <si>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</si>
  <si>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</si>
  <si>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</si>
  <si>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</si>
  <si>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</si>
  <si>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</si>
  <si>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</si>
  <si>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</si>
  <si>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</si>
  <si>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</si>
  <si>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</si>
  <si>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</si>
  <si>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</si>
  <si>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</si>
  <si>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</si>
  <si>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</si>
  <si>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</si>
  <si>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EM MADEIRA COM LAMINADO MELAMÍNICO</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</si>
  <si>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</si>
  <si>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</si>
  <si>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</si>
  <si>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</si>
  <si>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</si>
  <si>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</si>
  <si>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</si>
  <si>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PORTA AÇO DE ENROLAR, TIPO LÂMINA RAIADA, COM ABERTURA MANUAL, COMPLETA, INCLUSIVE FORNECIMENTO, EIXO, MOLA, SOLEIRA, ETIQUETA, CAVALETE, GUIAS, FITAS E FECHADURAS LATERAIS</t>
  </si>
  <si>
    <t>PORTÃO E GRADIL</t>
  </si>
  <si>
    <t>ASSENTAMENTO DE GRADIL OU PORTÃO METÁLICO DE AÇO OU FERRO, EXCLUSIVE FORNECIMENTO</t>
  </si>
  <si>
    <t>PORTÃO DE GRADE, EXCLUSIVE CADEADO E PINTURA</t>
  </si>
  <si>
    <t>PORTÃO EM CHAPA DE AÇO GALVANIZADO, TIPO LAMBRIL, ESP. 1,25MM (GSG-18), COM REQUADRO EM TUBO DE AÇO (50X30)MM, ESP. 1,25MM,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</si>
  <si>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</si>
  <si>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</si>
  <si>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MOLA HIDRÁULICA AÉREA PARA PORTA, INCLUSIVE ACESSÓRIOS DE FIXAÇÃO</t>
  </si>
  <si>
    <t>FORNECIMENTO DE VISOR (30X20)CM DE VIDRO EM CRISTAL INCOLOR FIXO, ESP. 4MM, INCLUSIVE MOLDURA DE MADEIRA</t>
  </si>
  <si>
    <t>VEDAÇÃO DE ESQUADRIAS COM APLICAÇÃO DE SELANTE À BASE DE SILICONE</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</si>
  <si>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</si>
  <si>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</si>
  <si>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</si>
  <si>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</si>
  <si>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</si>
  <si>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</si>
  <si>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</si>
  <si>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</si>
  <si>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</si>
  <si>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</si>
  <si>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</si>
  <si>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</si>
  <si>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</si>
  <si>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</si>
  <si>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</si>
  <si>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</si>
  <si>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</si>
  <si>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</si>
  <si>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</si>
  <si>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</si>
  <si>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</si>
  <si>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</si>
  <si>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</si>
  <si>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</si>
  <si>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</si>
  <si>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ARTICULADA DE FIBROCIMENTO PARA TELHA ONDULADA, ESP. 6MM, INCLUSIVE ACESSÓRIOS PARA FIXAÇÃO, FORNECIMENTO, INSTALAÇÃO E IÇAMENTO MANUAL VERTICAL</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</si>
  <si>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</si>
  <si>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</si>
  <si>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</si>
  <si>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</si>
  <si>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CUMEEIRA PARA TELHA CERÂMICA, INCLUSIVE EMBOÇAMENTO COM ARGAMASSA, TRAÇO 1:2:9 (CIMENTO, CAL E AREIA), COM PREPARO MECANIZADO</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</si>
  <si>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</si>
  <si>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</si>
  <si>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</si>
  <si>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ED-33596</t>
  </si>
  <si>
    <t>VEDA ONDA EM POLIETILENO PARA TELHA ONDULADA, INCLUSIVE ACESSÓRIOS PARA FIXAÇÃO, FORNECIMENTO E INSTALAÇÃO</t>
  </si>
  <si>
    <t>CONDUTOR DE ÁGUA PLUVIAL EM PVC</t>
  </si>
  <si>
    <t>CONDUTOR CIRCULAR DE ÁGUA PLUVIAL PARA DO TELHADO EM TUBO DE PVC, DIÂMETRO DE 100MM, INCLUSIVE CONEXÕES E SUPORTES</t>
  </si>
  <si>
    <t>CONDUTOR CIRCULAR DE ÁGUA PLUVIAL PARA DO TELHADO EM TUBO DE PVC, DIÂMETRO DE 75MM, INCLUSIVE CONEXÕES E SUPORTES</t>
  </si>
  <si>
    <t>CONDUTOR DE ÁGUAS PLUVIAIS RETANGULAR EM AÇO GALVANIZADO, DIMENSÃO (43X85)MM, , ESP. 0,43MM (GSG-28),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</si>
  <si>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</si>
  <si>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</si>
  <si>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</si>
  <si>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</si>
  <si>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MANTA ISOLANTE/TÉRMICA PARA TELHADO, EXCLUSIVE CONTA-CAIBRO</t>
  </si>
  <si>
    <t>CALAFETAÇÃO DE PISO DE TACO DE MADEIRA (7CMX21CM), EXCLUSIVE APLICAÇÃO DE VERNIZ/RESINA</t>
  </si>
  <si>
    <t>PISO PODOTÁTIL DE BORRACHA, ALERTA OU DIRECIONAL, ESP. 12MM, COLORIDA, ASSENTAMENTO COM ARGAMASSA, TRAÇO 1:4 (CIMENTO E AREIA), INCLUSIVE FORNECIMENTO E INSTALAÇÃO</t>
  </si>
  <si>
    <t>PISO PODOTÁTIL DE BORRACHA, ALERTA OU DIRECIONAL, ESP. 5MM, COLORIDA, ASSENTAMENTO COM COLA DE CONTATO, INCLUSIVE FORNECIMENTO E INSTALAÇÃO</t>
  </si>
  <si>
    <t>PISO PODOTÁTIL DE CONCRETO, ALERTA OU DIRECIONAL, APLICADO EM PISO (20X20CM) COM JUNTA SECA, COR VERMELHO/AMARELO, ASSENTAMENTO COM ARGAMASSA INDUSTRIALIZADA, INCLUSIVE FORNECIMENTO E INSTALAÇÃO</t>
  </si>
  <si>
    <t>PISO PODOTÁTIL DE CONCRETO, ALERTA OU DIRECIONAL, APLICADO EM PISO (40X40CM) COM JUNTA SECA, COR VERMELHO/AMARELO, ASSENTAMENTO COM ARGAMASSA INDUSTRIALIZADA, INCLUSIVE FORNECIMENTO E INSTALAÇÃO</t>
  </si>
  <si>
    <t>CIMALHA PARA ACABAMENTO DE FORRO DE MADEIRA</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</si>
  <si>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</si>
  <si>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</si>
  <si>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</si>
  <si>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PROTETOR DE PAREDE/BATE MACA CURVO EM PVC RÍGIDO DE ALTO IMPACTO, LARGURA 20CM, INCLUSIVE BASE DE FIXAÇÃO, TERMINAIS DE ACABAMENTO E ACESSÓRIOS</t>
  </si>
  <si>
    <t>ED-1454</t>
  </si>
  <si>
    <t>PINTURA COM VERNIZ IMPREGNANTE EM SUPERFÍCIE DE MADEIRA, DUAS (2) DEMÃOS, ACABAMENTO TIPO FOSCO</t>
  </si>
  <si>
    <t>ED-32664</t>
  </si>
  <si>
    <t>TORNEIRA PLÁSTICA PARA TANQUE/IRRIGAÇÃO, BICO COM ROSCA, FORNECIMENTO E INSTALAÇÃO</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</si>
  <si>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</si>
  <si>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</si>
  <si>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</si>
  <si>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</si>
  <si>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</si>
  <si>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</si>
  <si>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ED-48177</t>
  </si>
  <si>
    <t>FILTRO DE ÁGUA POTÁVEL (BITOLA: Ø1/2"| CLASSE DE FILTRAGEM INMETRO: D| REDUÇÃO DE CLORO LIVRE: 75%)</t>
  </si>
  <si>
    <t>ED-32667</t>
  </si>
  <si>
    <t>DUCHA PLÁSTICA, LARGURA 5", FORNECIMENTO E INSTALAÇÃO INCLUSIVE BRAÇO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</si>
  <si>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</si>
  <si>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</si>
  <si>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</si>
  <si>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</si>
  <si>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</si>
  <si>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</si>
  <si>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</si>
  <si>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</si>
  <si>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</si>
  <si>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</si>
  <si>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</si>
  <si>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</si>
  <si>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</si>
  <si>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</si>
  <si>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</si>
  <si>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</si>
  <si>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</si>
  <si>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</si>
  <si>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</si>
  <si>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</si>
  <si>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</si>
  <si>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</si>
  <si>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</si>
  <si>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</si>
  <si>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</si>
  <si>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</si>
  <si>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</si>
  <si>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</si>
  <si>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</si>
  <si>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</si>
  <si>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</si>
  <si>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</si>
  <si>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</si>
  <si>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</si>
  <si>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</si>
  <si>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</si>
  <si>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</si>
  <si>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</si>
  <si>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</si>
  <si>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</si>
  <si>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</si>
  <si>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</si>
  <si>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</si>
  <si>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</si>
  <si>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</si>
  <si>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</si>
  <si>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</si>
  <si>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</si>
  <si>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</si>
  <si>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</si>
  <si>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</si>
  <si>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</si>
  <si>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</si>
  <si>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</si>
  <si>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</si>
  <si>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</si>
  <si>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</si>
  <si>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</si>
  <si>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</si>
  <si>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</si>
  <si>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</si>
  <si>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</si>
  <si>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</si>
  <si>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</si>
  <si>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</si>
  <si>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</si>
  <si>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</si>
  <si>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</si>
  <si>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</si>
  <si>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</si>
  <si>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</si>
  <si>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</si>
  <si>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</si>
  <si>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</si>
  <si>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</si>
  <si>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</si>
  <si>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</si>
  <si>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</si>
  <si>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</si>
  <si>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</si>
  <si>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</si>
  <si>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</si>
  <si>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</si>
  <si>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</si>
  <si>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</si>
  <si>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</si>
  <si>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</si>
  <si>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</si>
  <si>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</si>
  <si>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</si>
  <si>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</si>
  <si>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</si>
  <si>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</si>
  <si>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</si>
  <si>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</si>
  <si>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</si>
  <si>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</si>
  <si>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</si>
  <si>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</si>
  <si>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</si>
  <si>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</si>
  <si>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</si>
  <si>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PATCH CORD RJ45/RJ45 UTP-4P METÁLICO CATEGORIA 6, PINAGEM T568A (VOZ), COMPRIMENTO 2 METROS</t>
  </si>
  <si>
    <t>PATCH CORD RJ45/RJ45 UTP-4P METÁLICO CATEGORIA 6, PINAGEM T568A (VOZ), COMPRIMENTO 3 METROS</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</si>
  <si>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</si>
  <si>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</si>
  <si>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</si>
  <si>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</si>
  <si>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</si>
  <si>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</si>
  <si>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</si>
  <si>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</si>
  <si>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</si>
  <si>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</si>
  <si>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</si>
  <si>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</si>
  <si>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</si>
  <si>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</si>
  <si>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</si>
  <si>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</si>
  <si>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</si>
  <si>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</si>
  <si>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</si>
  <si>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</si>
  <si>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</si>
  <si>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</si>
  <si>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</si>
  <si>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</si>
  <si>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</si>
  <si>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</si>
  <si>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</si>
  <si>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</si>
  <si>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</si>
  <si>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</si>
  <si>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</si>
  <si>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</si>
  <si>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</si>
  <si>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</si>
  <si>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</si>
  <si>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</si>
  <si>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</si>
  <si>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</si>
  <si>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</si>
  <si>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</si>
  <si>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</si>
  <si>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</si>
  <si>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</si>
  <si>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</si>
  <si>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</si>
  <si>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</si>
  <si>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</si>
  <si>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</si>
  <si>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</si>
  <si>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</si>
  <si>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</si>
  <si>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</si>
  <si>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</si>
  <si>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</si>
  <si>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</si>
  <si>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</si>
  <si>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</si>
  <si>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</si>
  <si>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</si>
  <si>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</si>
  <si>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</si>
  <si>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</si>
  <si>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</si>
  <si>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</si>
  <si>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</si>
  <si>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</si>
  <si>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</si>
  <si>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</si>
  <si>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</si>
  <si>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</si>
  <si>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</si>
  <si>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</si>
  <si>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</si>
  <si>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</si>
  <si>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</si>
  <si>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</si>
  <si>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</si>
  <si>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</si>
  <si>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</si>
  <si>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FORNECIMENTO DE MARCO EM CHAPA METÁLICA, INCLUSIVE ASSENTAMENTO, EXCLUSIVE PORTA</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</si>
  <si>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</si>
  <si>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</si>
  <si>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</si>
  <si>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</si>
  <si>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</si>
  <si>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</si>
  <si>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</si>
  <si>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</si>
  <si>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</si>
  <si>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</si>
  <si>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</si>
  <si>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</si>
  <si>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</si>
  <si>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</si>
  <si>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</si>
  <si>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</si>
  <si>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</si>
  <si>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</si>
  <si>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</si>
  <si>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</si>
  <si>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</si>
  <si>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</si>
  <si>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</si>
  <si>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</si>
  <si>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</si>
  <si>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</si>
  <si>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</si>
  <si>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</si>
  <si>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</si>
  <si>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</si>
  <si>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</si>
  <si>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</si>
  <si>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</si>
  <si>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</si>
  <si>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</si>
  <si>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</si>
  <si>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</si>
  <si>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</si>
  <si>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4.9</t>
  </si>
  <si>
    <t>4.10</t>
  </si>
  <si>
    <t>14.18</t>
  </si>
  <si>
    <t>SINAPI 05/24 SETOP 01/2024</t>
  </si>
  <si>
    <t>DESCRICAO DA COMPOSICAO - BASE: SINAPI 05-24, SETOP 01-24</t>
  </si>
  <si>
    <t>(3,80 X 2,30) X 2 X 1,00</t>
  </si>
  <si>
    <t xml:space="preserve"> (0,20 X 2,00) X 4,00 x 4,00 + (16,80 x 0,20) x 3,00 + (2,30 X 3,80)  (formas  dos pilares ,cintas e laje)</t>
  </si>
  <si>
    <t>(3,70 X 0,20) X 2,00 X 4,00 + (16,80 X0,20) X 2,00 + (2,30 x 3,80) = 21,38 M² (pilares, vigas e lajes)</t>
  </si>
  <si>
    <t xml:space="preserve">  (0,40 x 0,40 x 1,00) X 4,00  + (0,20 x 0,20 x 2,00) x 4 + (0,20 x 0,20 x 33,80) + (0,40 x 0,40 x 2,00) x 4,00 + (12,87 x 1,60 x 0,10) + (2,30 x 3,80 x 0,10)  = 6,37 m³</t>
  </si>
  <si>
    <t>50,03 x 1,10 (passeio) =55,03 m²</t>
  </si>
  <si>
    <t>ed-48169</t>
  </si>
  <si>
    <t xml:space="preserve">  (0,40 x 0,40 x 1,00) X 4,00  + (0,20 x 0,20 x 2,00) x 4 + (0,20 x 0,20 x 33,80) + (0,40 x 0,40 x 2,00) x 4,00 + (12,87 x 1,60 x 0,10) + (2,30 x 3,80 x 0,10)  = 6,37m³ x 80,00 = 280,32</t>
  </si>
  <si>
    <t>16,03 x 5,00</t>
  </si>
  <si>
    <t>(0,20 x 0,20 )x 3,70 X 4,00 + (16,80 X 0,20 X 0,20) X 2,00 + (2,30  x 3,80 x 0,10) =2,81m³</t>
  </si>
  <si>
    <t>(2,30 x 3,80 x 0,10) x 60,00</t>
  </si>
  <si>
    <t>(0,20 x 0,20 )x 3,70 X 4,00 + (16,80 X 0,20 X 0,20) X 2,00 =1,94m³ x 80,00</t>
  </si>
  <si>
    <t>(0,20 x 0,20 )x 3,70 X 4,00 + (16,80 X 0,20 X 0,20) X 2,00 =1,94m³ x 80,01</t>
  </si>
  <si>
    <t>Serro, 03 de julho de 2024.</t>
  </si>
  <si>
    <t>Serro, 03 de julho de 2024</t>
  </si>
  <si>
    <t>16.9</t>
  </si>
  <si>
    <t>2.888,16</t>
  </si>
  <si>
    <t>3.130,25</t>
  </si>
  <si>
    <t>3.820,57</t>
  </si>
  <si>
    <t>3.321,20</t>
  </si>
  <si>
    <t>110,38</t>
  </si>
  <si>
    <t>19.508,02</t>
  </si>
  <si>
    <t>116,46</t>
  </si>
  <si>
    <t>20.581,62</t>
  </si>
  <si>
    <t>120,13</t>
  </si>
  <si>
    <t>21.231,89</t>
  </si>
  <si>
    <t>16,94</t>
  </si>
  <si>
    <t>2.995,77</t>
  </si>
  <si>
    <t>2.573,44</t>
  </si>
  <si>
    <t>3.149,30</t>
  </si>
  <si>
    <t>4.900,42</t>
  </si>
  <si>
    <t>14,51</t>
  </si>
  <si>
    <t>2.566,53</t>
  </si>
  <si>
    <t>3.295,88</t>
  </si>
  <si>
    <t>33,63</t>
  </si>
  <si>
    <t>5.945,05</t>
  </si>
  <si>
    <t>4.142,85</t>
  </si>
  <si>
    <t>3.451,00</t>
  </si>
  <si>
    <t>2.728,65</t>
  </si>
  <si>
    <t>4.430,37</t>
  </si>
  <si>
    <t>4.470,21</t>
  </si>
  <si>
    <t>42,11</t>
  </si>
  <si>
    <t>7.442,91</t>
  </si>
  <si>
    <t>5.970,67</t>
  </si>
  <si>
    <t>51,18</t>
  </si>
  <si>
    <t>9.043,88</t>
  </si>
  <si>
    <t>113,95</t>
  </si>
  <si>
    <t>20.136,47</t>
  </si>
  <si>
    <t>117,86</t>
  </si>
  <si>
    <t>20.830,37</t>
  </si>
  <si>
    <t>147,46</t>
  </si>
  <si>
    <t>26.058,70</t>
  </si>
  <si>
    <t>22,24</t>
  </si>
  <si>
    <t>3.934,39</t>
  </si>
  <si>
    <t>3.250,54</t>
  </si>
  <si>
    <t>3.135,65</t>
  </si>
  <si>
    <t>3.705,97</t>
  </si>
  <si>
    <t>3.825,52</t>
  </si>
  <si>
    <t>4.049,12</t>
  </si>
  <si>
    <t>5.440,80</t>
  </si>
  <si>
    <t>23,35</t>
  </si>
  <si>
    <t>4.128,10</t>
  </si>
  <si>
    <t>14.752,75</t>
  </si>
  <si>
    <t>3.012,82</t>
  </si>
  <si>
    <t>3.426,99</t>
  </si>
  <si>
    <t>4.406,14</t>
  </si>
  <si>
    <t>24,96</t>
  </si>
  <si>
    <t>4.411,19</t>
  </si>
  <si>
    <t>25,92</t>
  </si>
  <si>
    <t>4.584,14</t>
  </si>
  <si>
    <t>5.486,74</t>
  </si>
  <si>
    <t>21,89</t>
  </si>
  <si>
    <t>3.872,03</t>
  </si>
  <si>
    <t>4.946,60</t>
  </si>
  <si>
    <t>22,37</t>
  </si>
  <si>
    <t>3.956,27</t>
  </si>
  <si>
    <t>4.408,61</t>
  </si>
  <si>
    <t>3.593,08</t>
  </si>
  <si>
    <t>20,07</t>
  </si>
  <si>
    <t>3.547,68</t>
  </si>
  <si>
    <t>31,54</t>
  </si>
  <si>
    <t>5.573,98</t>
  </si>
  <si>
    <t>5.335,15</t>
  </si>
  <si>
    <t>22,47</t>
  </si>
  <si>
    <t>3.972,71</t>
  </si>
  <si>
    <t>5.105,53</t>
  </si>
  <si>
    <t>19,97</t>
  </si>
  <si>
    <t>3.529,31</t>
  </si>
  <si>
    <t>33,27</t>
  </si>
  <si>
    <t>5.883,52</t>
  </si>
  <si>
    <t>3.315,46</t>
  </si>
  <si>
    <t>3.821,13</t>
  </si>
  <si>
    <t>20,99</t>
  </si>
  <si>
    <t>3.710,03</t>
  </si>
  <si>
    <t>2.506,44</t>
  </si>
  <si>
    <t>23,39</t>
  </si>
  <si>
    <t>4.134,34</t>
  </si>
  <si>
    <t>31,89</t>
  </si>
  <si>
    <t>5.637,17</t>
  </si>
  <si>
    <t>32,73</t>
  </si>
  <si>
    <t>5.786,64</t>
  </si>
  <si>
    <t>35,51</t>
  </si>
  <si>
    <t>6.277,69</t>
  </si>
  <si>
    <t>35,38</t>
  </si>
  <si>
    <t>6.253,39</t>
  </si>
  <si>
    <t>4.117,36</t>
  </si>
  <si>
    <t>3.775,15</t>
  </si>
  <si>
    <t>41,44</t>
  </si>
  <si>
    <t>7.323,69</t>
  </si>
  <si>
    <t>2.886,30</t>
  </si>
  <si>
    <t>3.055,69</t>
  </si>
  <si>
    <t>31,14</t>
  </si>
  <si>
    <t>39,24</t>
  </si>
  <si>
    <t>51,84</t>
  </si>
  <si>
    <t>3,60</t>
  </si>
  <si>
    <t>34,43</t>
  </si>
  <si>
    <t>41,38</t>
  </si>
  <si>
    <t>114,53</t>
  </si>
  <si>
    <t>40,12</t>
  </si>
  <si>
    <t>51,57</t>
  </si>
  <si>
    <t>28,71</t>
  </si>
  <si>
    <t>47,35</t>
  </si>
  <si>
    <t>54,13</t>
  </si>
  <si>
    <t>61,16</t>
  </si>
  <si>
    <t>75,74</t>
  </si>
  <si>
    <t>93,05</t>
  </si>
  <si>
    <t>57,43</t>
  </si>
  <si>
    <t>73,04</t>
  </si>
  <si>
    <t>86,21</t>
  </si>
  <si>
    <t>98,67</t>
  </si>
  <si>
    <t>111,40</t>
  </si>
  <si>
    <t>124,30</t>
  </si>
  <si>
    <t>137,34</t>
  </si>
  <si>
    <t>166,03</t>
  </si>
  <si>
    <t>22,64</t>
  </si>
  <si>
    <t>27,40</t>
  </si>
  <si>
    <t>32,15</t>
  </si>
  <si>
    <t>41,64</t>
  </si>
  <si>
    <t>46,51</t>
  </si>
  <si>
    <t>78,68</t>
  </si>
  <si>
    <t>37,69</t>
  </si>
  <si>
    <t>44,29</t>
  </si>
  <si>
    <t>50,87</t>
  </si>
  <si>
    <t>79,77</t>
  </si>
  <si>
    <t>94,73</t>
  </si>
  <si>
    <t>88,96</t>
  </si>
  <si>
    <t>110,01</t>
  </si>
  <si>
    <t>133,82</t>
  </si>
  <si>
    <t>108,28</t>
  </si>
  <si>
    <t>136,79</t>
  </si>
  <si>
    <t>151,48</t>
  </si>
  <si>
    <t>186,09</t>
  </si>
  <si>
    <t>54,92</t>
  </si>
  <si>
    <t>70,69</t>
  </si>
  <si>
    <t>78,81</t>
  </si>
  <si>
    <t>99,92</t>
  </si>
  <si>
    <t>134,94</t>
  </si>
  <si>
    <t>152,25</t>
  </si>
  <si>
    <t>187,92</t>
  </si>
  <si>
    <t>229,05</t>
  </si>
  <si>
    <t>69,11</t>
  </si>
  <si>
    <t>44,06</t>
  </si>
  <si>
    <t>15,71</t>
  </si>
  <si>
    <t>93,95</t>
  </si>
  <si>
    <t>99,42</t>
  </si>
  <si>
    <t>122,34</t>
  </si>
  <si>
    <t>19,53</t>
  </si>
  <si>
    <t>23,49</t>
  </si>
  <si>
    <t>31,39</t>
  </si>
  <si>
    <t>49,95</t>
  </si>
  <si>
    <t>59,05</t>
  </si>
  <si>
    <t>67,47</t>
  </si>
  <si>
    <t>76,11</t>
  </si>
  <si>
    <t>84,98</t>
  </si>
  <si>
    <t>62,23</t>
  </si>
  <si>
    <t>70,77</t>
  </si>
  <si>
    <t>79,28</t>
  </si>
  <si>
    <t>113,39</t>
  </si>
  <si>
    <t>130,41</t>
  </si>
  <si>
    <t>168,22</t>
  </si>
  <si>
    <t>86,93</t>
  </si>
  <si>
    <t>117,83</t>
  </si>
  <si>
    <t>133,29</t>
  </si>
  <si>
    <t>145,97</t>
  </si>
  <si>
    <t>226,60</t>
  </si>
  <si>
    <t>487,87</t>
  </si>
  <si>
    <t>570,09</t>
  </si>
  <si>
    <t>113,58</t>
  </si>
  <si>
    <t>178,13</t>
  </si>
  <si>
    <t>265,02</t>
  </si>
  <si>
    <t>346,28</t>
  </si>
  <si>
    <t>459,43</t>
  </si>
  <si>
    <t>796,07</t>
  </si>
  <si>
    <t>33,36</t>
  </si>
  <si>
    <t>43,90</t>
  </si>
  <si>
    <t>54,43</t>
  </si>
  <si>
    <t>75,49</t>
  </si>
  <si>
    <t>4,20</t>
  </si>
  <si>
    <t>10,12</t>
  </si>
  <si>
    <t>140,32</t>
  </si>
  <si>
    <t>219,54</t>
  </si>
  <si>
    <t>1.292,71</t>
  </si>
  <si>
    <t>32,62</t>
  </si>
  <si>
    <t>1.989,98</t>
  </si>
  <si>
    <t>2.741,07</t>
  </si>
  <si>
    <t>48,83</t>
  </si>
  <si>
    <t>62,70</t>
  </si>
  <si>
    <t>3,38</t>
  </si>
  <si>
    <t>19,72</t>
  </si>
  <si>
    <t>107,09</t>
  </si>
  <si>
    <t>122,95</t>
  </si>
  <si>
    <t>138,74</t>
  </si>
  <si>
    <t>170,34</t>
  </si>
  <si>
    <t>22,91</t>
  </si>
  <si>
    <t>39,89</t>
  </si>
  <si>
    <t>37,44</t>
  </si>
  <si>
    <t>53,02</t>
  </si>
  <si>
    <t>50,19</t>
  </si>
  <si>
    <t>41,10</t>
  </si>
  <si>
    <t>38,00</t>
  </si>
  <si>
    <t>79,82</t>
  </si>
  <si>
    <t>133,88</t>
  </si>
  <si>
    <t>4,87</t>
  </si>
  <si>
    <t>3,73</t>
  </si>
  <si>
    <t>59,90</t>
  </si>
  <si>
    <t>59,20</t>
  </si>
  <si>
    <t>42,57</t>
  </si>
  <si>
    <t>187,28</t>
  </si>
  <si>
    <t>184,96</t>
  </si>
  <si>
    <t>281,84</t>
  </si>
  <si>
    <t>279,08</t>
  </si>
  <si>
    <t>397,18</t>
  </si>
  <si>
    <t>394,02</t>
  </si>
  <si>
    <t>23,85</t>
  </si>
  <si>
    <t>23,20</t>
  </si>
  <si>
    <t>32,74</t>
  </si>
  <si>
    <t>40,39</t>
  </si>
  <si>
    <t>129,64</t>
  </si>
  <si>
    <t>107,24</t>
  </si>
  <si>
    <t>101,60</t>
  </si>
  <si>
    <t>13,98</t>
  </si>
  <si>
    <t>16,88</t>
  </si>
  <si>
    <t>230,56</t>
  </si>
  <si>
    <t>242,27</t>
  </si>
  <si>
    <t>432,84</t>
  </si>
  <si>
    <t>530,65</t>
  </si>
  <si>
    <t>49,47</t>
  </si>
  <si>
    <t>714,51</t>
  </si>
  <si>
    <t>58,77</t>
  </si>
  <si>
    <t>1.061,70</t>
  </si>
  <si>
    <t>67,42</t>
  </si>
  <si>
    <t>1.087,78</t>
  </si>
  <si>
    <t>79,43</t>
  </si>
  <si>
    <t>232,96</t>
  </si>
  <si>
    <t>245,70</t>
  </si>
  <si>
    <t>437,28</t>
  </si>
  <si>
    <t>36,98</t>
  </si>
  <si>
    <t>536,13</t>
  </si>
  <si>
    <t>44,94</t>
  </si>
  <si>
    <t>697,56</t>
  </si>
  <si>
    <t>55,99</t>
  </si>
  <si>
    <t>66,34</t>
  </si>
  <si>
    <t>1.070,25</t>
  </si>
  <si>
    <t>75,97</t>
  </si>
  <si>
    <t>1.097,38</t>
  </si>
  <si>
    <t>89,03</t>
  </si>
  <si>
    <t>166,54</t>
  </si>
  <si>
    <t>202,24</t>
  </si>
  <si>
    <t>310,63</t>
  </si>
  <si>
    <t>414,33</t>
  </si>
  <si>
    <t>502,26</t>
  </si>
  <si>
    <t>576,82</t>
  </si>
  <si>
    <t>597,50</t>
  </si>
  <si>
    <t>169,95</t>
  </si>
  <si>
    <t>206,71</t>
  </si>
  <si>
    <t>316,11</t>
  </si>
  <si>
    <t>420,82</t>
  </si>
  <si>
    <t>509,78</t>
  </si>
  <si>
    <t>585,41</t>
  </si>
  <si>
    <t>607,10</t>
  </si>
  <si>
    <t>33,47</t>
  </si>
  <si>
    <t>73,83</t>
  </si>
  <si>
    <t>84,55</t>
  </si>
  <si>
    <t>95,49</t>
  </si>
  <si>
    <t>867,94</t>
  </si>
  <si>
    <t>118,17</t>
  </si>
  <si>
    <t>1.240,28</t>
  </si>
  <si>
    <t>154,03</t>
  </si>
  <si>
    <t>58,61</t>
  </si>
  <si>
    <t>69,85</t>
  </si>
  <si>
    <t>81,35</t>
  </si>
  <si>
    <t>93,14</t>
  </si>
  <si>
    <t>105,09</t>
  </si>
  <si>
    <t>879,59</t>
  </si>
  <si>
    <t>129,82</t>
  </si>
  <si>
    <t>1.255,00</t>
  </si>
  <si>
    <t>168,75</t>
  </si>
  <si>
    <t>141,97</t>
  </si>
  <si>
    <t>144,38</t>
  </si>
  <si>
    <t>126,02</t>
  </si>
  <si>
    <t>153,96</t>
  </si>
  <si>
    <t>157,37</t>
  </si>
  <si>
    <t>227,00</t>
  </si>
  <si>
    <t>11,46</t>
  </si>
  <si>
    <t>15,04</t>
  </si>
  <si>
    <t>16,83</t>
  </si>
  <si>
    <t>7,35</t>
  </si>
  <si>
    <t>11,54</t>
  </si>
  <si>
    <t>24,99</t>
  </si>
  <si>
    <t>57,05</t>
  </si>
  <si>
    <t>62,69</t>
  </si>
  <si>
    <t>75,89</t>
  </si>
  <si>
    <t>81,51</t>
  </si>
  <si>
    <t>98,95</t>
  </si>
  <si>
    <t>108,99</t>
  </si>
  <si>
    <t>125,52</t>
  </si>
  <si>
    <t>135,56</t>
  </si>
  <si>
    <t>162,12</t>
  </si>
  <si>
    <t>48,44</t>
  </si>
  <si>
    <t>81,30</t>
  </si>
  <si>
    <t>104,77</t>
  </si>
  <si>
    <t>172,35</t>
  </si>
  <si>
    <t>195,82</t>
  </si>
  <si>
    <t>263,39</t>
  </si>
  <si>
    <t>286,87</t>
  </si>
  <si>
    <t>354,45</t>
  </si>
  <si>
    <t>377,92</t>
  </si>
  <si>
    <t>424,86</t>
  </si>
  <si>
    <t>515,91</t>
  </si>
  <si>
    <t>562,86</t>
  </si>
  <si>
    <t>653,90</t>
  </si>
  <si>
    <t>838,84</t>
  </si>
  <si>
    <t>63,64</t>
  </si>
  <si>
    <t>77,71</t>
  </si>
  <si>
    <t>112,94</t>
  </si>
  <si>
    <t>148,13</t>
  </si>
  <si>
    <t>249,52</t>
  </si>
  <si>
    <t>284,71</t>
  </si>
  <si>
    <t>386,09</t>
  </si>
  <si>
    <t>421,28</t>
  </si>
  <si>
    <t>522,65</t>
  </si>
  <si>
    <t>557,85</t>
  </si>
  <si>
    <t>628,26</t>
  </si>
  <si>
    <t>764,84</t>
  </si>
  <si>
    <t>835,25</t>
  </si>
  <si>
    <t>971,82</t>
  </si>
  <si>
    <t>1.042,24</t>
  </si>
  <si>
    <t>1.249,23</t>
  </si>
  <si>
    <t>37,94</t>
  </si>
  <si>
    <t>49,69</t>
  </si>
  <si>
    <t>61,41</t>
  </si>
  <si>
    <t>95,22</t>
  </si>
  <si>
    <t>106,94</t>
  </si>
  <si>
    <t>140,74</t>
  </si>
  <si>
    <t>152,47</t>
  </si>
  <si>
    <t>186,26</t>
  </si>
  <si>
    <t>197,98</t>
  </si>
  <si>
    <t>221,47</t>
  </si>
  <si>
    <t>266,98</t>
  </si>
  <si>
    <t>290,46</t>
  </si>
  <si>
    <t>335,93</t>
  </si>
  <si>
    <t>359,46</t>
  </si>
  <si>
    <t>428,45</t>
  </si>
  <si>
    <t>124,22</t>
  </si>
  <si>
    <t>265,86</t>
  </si>
  <si>
    <t>413,91</t>
  </si>
  <si>
    <t>1.015,08</t>
  </si>
  <si>
    <t>1.636,76</t>
  </si>
  <si>
    <t>2.871,32</t>
  </si>
  <si>
    <t>4.270,10</t>
  </si>
  <si>
    <t>2.814,04</t>
  </si>
  <si>
    <t>4.598,61</t>
  </si>
  <si>
    <t>5.072,14</t>
  </si>
  <si>
    <t>29,03</t>
  </si>
  <si>
    <t>45,35</t>
  </si>
  <si>
    <t>50,80</t>
  </si>
  <si>
    <t>57,15</t>
  </si>
  <si>
    <t>72,57</t>
  </si>
  <si>
    <t>22,85</t>
  </si>
  <si>
    <t>39,91</t>
  </si>
  <si>
    <t>58,06</t>
  </si>
  <si>
    <t>65,32</t>
  </si>
  <si>
    <t>101,61</t>
  </si>
  <si>
    <t>128,83</t>
  </si>
  <si>
    <t>145,17</t>
  </si>
  <si>
    <t>18,28</t>
  </si>
  <si>
    <t>36,62</t>
  </si>
  <si>
    <t>243,45</t>
  </si>
  <si>
    <t>2.692,39</t>
  </si>
  <si>
    <t>1.528,33</t>
  </si>
  <si>
    <t>32,22</t>
  </si>
  <si>
    <t>44,59</t>
  </si>
  <si>
    <t>82,98</t>
  </si>
  <si>
    <t>2.164,14</t>
  </si>
  <si>
    <t>202,67</t>
  </si>
  <si>
    <t>393,59</t>
  </si>
  <si>
    <t>512,90</t>
  </si>
  <si>
    <t>88,44</t>
  </si>
  <si>
    <t>68,25</t>
  </si>
  <si>
    <t>104,52</t>
  </si>
  <si>
    <t>134,24</t>
  </si>
  <si>
    <t>80,98</t>
  </si>
  <si>
    <t>104,78</t>
  </si>
  <si>
    <t>122,17</t>
  </si>
  <si>
    <t>99,24</t>
  </si>
  <si>
    <t>142,18</t>
  </si>
  <si>
    <t>179,46</t>
  </si>
  <si>
    <t>115,15</t>
  </si>
  <si>
    <t>146,89</t>
  </si>
  <si>
    <t>67,06</t>
  </si>
  <si>
    <t>5.241,09</t>
  </si>
  <si>
    <t>8.875,51</t>
  </si>
  <si>
    <t>6.908,52</t>
  </si>
  <si>
    <t>1.759,46</t>
  </si>
  <si>
    <t>125,28</t>
  </si>
  <si>
    <t>27,64</t>
  </si>
  <si>
    <t>90,23</t>
  </si>
  <si>
    <t>27,70</t>
  </si>
  <si>
    <t>211,44</t>
  </si>
  <si>
    <t>147,92</t>
  </si>
  <si>
    <t>157,10</t>
  </si>
  <si>
    <t>28,86</t>
  </si>
  <si>
    <t>202,01</t>
  </si>
  <si>
    <t>220,38</t>
  </si>
  <si>
    <t>212,13</t>
  </si>
  <si>
    <t>349,79</t>
  </si>
  <si>
    <t>180,46</t>
  </si>
  <si>
    <t>276,07</t>
  </si>
  <si>
    <t>264,90</t>
  </si>
  <si>
    <t>703,22</t>
  </si>
  <si>
    <t>159,30</t>
  </si>
  <si>
    <t>136,81</t>
  </si>
  <si>
    <t>142,33</t>
  </si>
  <si>
    <t>121,94</t>
  </si>
  <si>
    <t>206,92</t>
  </si>
  <si>
    <t>270,54</t>
  </si>
  <si>
    <t>252,76</t>
  </si>
  <si>
    <t>201,23</t>
  </si>
  <si>
    <t>243,16</t>
  </si>
  <si>
    <t>249,31</t>
  </si>
  <si>
    <t>208,24</t>
  </si>
  <si>
    <t>218,37</t>
  </si>
  <si>
    <t>185,49</t>
  </si>
  <si>
    <t>160,26</t>
  </si>
  <si>
    <t>242,86</t>
  </si>
  <si>
    <t>268,43</t>
  </si>
  <si>
    <t>100,36</t>
  </si>
  <si>
    <t>222,78</t>
  </si>
  <si>
    <t>248,65</t>
  </si>
  <si>
    <t>202,63</t>
  </si>
  <si>
    <t>137,96</t>
  </si>
  <si>
    <t>531,75</t>
  </si>
  <si>
    <t>1.251,73</t>
  </si>
  <si>
    <t>1.084,58</t>
  </si>
  <si>
    <t>303,43</t>
  </si>
  <si>
    <t>219,62</t>
  </si>
  <si>
    <t>209,16</t>
  </si>
  <si>
    <t>329,63</t>
  </si>
  <si>
    <t>364,55</t>
  </si>
  <si>
    <t>150,36</t>
  </si>
  <si>
    <t>676,52</t>
  </si>
  <si>
    <t>409,16</t>
  </si>
  <si>
    <t>159,34</t>
  </si>
  <si>
    <t>133,35</t>
  </si>
  <si>
    <t>205,68</t>
  </si>
  <si>
    <t>253,54</t>
  </si>
  <si>
    <t>264,20</t>
  </si>
  <si>
    <t>229,99</t>
  </si>
  <si>
    <t>458,23</t>
  </si>
  <si>
    <t>35,49</t>
  </si>
  <si>
    <t>330,38</t>
  </si>
  <si>
    <t>95,54</t>
  </si>
  <si>
    <t>397,92</t>
  </si>
  <si>
    <t>28,97</t>
  </si>
  <si>
    <t>1.004,41</t>
  </si>
  <si>
    <t>111,52</t>
  </si>
  <si>
    <t>26,71</t>
  </si>
  <si>
    <t>347,90</t>
  </si>
  <si>
    <t>264,70</t>
  </si>
  <si>
    <t>90,99</t>
  </si>
  <si>
    <t>2.621,36</t>
  </si>
  <si>
    <t>252,63</t>
  </si>
  <si>
    <t>371,88</t>
  </si>
  <si>
    <t>218,78</t>
  </si>
  <si>
    <t>182,67</t>
  </si>
  <si>
    <t>121,51</t>
  </si>
  <si>
    <t>27,80</t>
  </si>
  <si>
    <t>226,89</t>
  </si>
  <si>
    <t>48,49</t>
  </si>
  <si>
    <t>148,01</t>
  </si>
  <si>
    <t>255,40</t>
  </si>
  <si>
    <t>250,47</t>
  </si>
  <si>
    <t>188,74</t>
  </si>
  <si>
    <t>188,27</t>
  </si>
  <si>
    <t>145,82</t>
  </si>
  <si>
    <t>274,64</t>
  </si>
  <si>
    <t>146,24</t>
  </si>
  <si>
    <t>124,47</t>
  </si>
  <si>
    <t>215,19</t>
  </si>
  <si>
    <t>4.734,77</t>
  </si>
  <si>
    <t>6.524,33</t>
  </si>
  <si>
    <t>93,41</t>
  </si>
  <si>
    <t>64,50</t>
  </si>
  <si>
    <t>63,18</t>
  </si>
  <si>
    <t>62,27</t>
  </si>
  <si>
    <t>162,63</t>
  </si>
  <si>
    <t>136,95</t>
  </si>
  <si>
    <t>96,42</t>
  </si>
  <si>
    <t>96,81</t>
  </si>
  <si>
    <t>239,52</t>
  </si>
  <si>
    <t>72,17</t>
  </si>
  <si>
    <t>66,86</t>
  </si>
  <si>
    <t>77,63</t>
  </si>
  <si>
    <t>52,61</t>
  </si>
  <si>
    <t>59,55</t>
  </si>
  <si>
    <t>73,53</t>
  </si>
  <si>
    <t>25,65</t>
  </si>
  <si>
    <t>99,53</t>
  </si>
  <si>
    <t>82,73</t>
  </si>
  <si>
    <t>103,12</t>
  </si>
  <si>
    <t>61,25</t>
  </si>
  <si>
    <t>85,38</t>
  </si>
  <si>
    <t>78,49</t>
  </si>
  <si>
    <t>66,02</t>
  </si>
  <si>
    <t>90,80</t>
  </si>
  <si>
    <t>84,72</t>
  </si>
  <si>
    <t>82,46</t>
  </si>
  <si>
    <t>55,04</t>
  </si>
  <si>
    <t>92,63</t>
  </si>
  <si>
    <t>174,09</t>
  </si>
  <si>
    <t>366,61</t>
  </si>
  <si>
    <t>322,50</t>
  </si>
  <si>
    <t>117,64</t>
  </si>
  <si>
    <t>110,79</t>
  </si>
  <si>
    <t>91,17</t>
  </si>
  <si>
    <t>95,44</t>
  </si>
  <si>
    <t>91,92</t>
  </si>
  <si>
    <t>299,50</t>
  </si>
  <si>
    <t>179,13</t>
  </si>
  <si>
    <t>68,51</t>
  </si>
  <si>
    <t>75,57</t>
  </si>
  <si>
    <t>59,43</t>
  </si>
  <si>
    <t>69,48</t>
  </si>
  <si>
    <t>97,53</t>
  </si>
  <si>
    <t>34,18</t>
  </si>
  <si>
    <t>94,01</t>
  </si>
  <si>
    <t>80,80</t>
  </si>
  <si>
    <t>446,80</t>
  </si>
  <si>
    <t>70,41</t>
  </si>
  <si>
    <t>343,76</t>
  </si>
  <si>
    <t>26,69</t>
  </si>
  <si>
    <t>26,38</t>
  </si>
  <si>
    <t>82,74</t>
  </si>
  <si>
    <t>39,79</t>
  </si>
  <si>
    <t>89,51</t>
  </si>
  <si>
    <t>103,17</t>
  </si>
  <si>
    <t>67,14</t>
  </si>
  <si>
    <t>59,26</t>
  </si>
  <si>
    <t>81,52</t>
  </si>
  <si>
    <t>68,06</t>
  </si>
  <si>
    <t>95,25</t>
  </si>
  <si>
    <t>72,44</t>
  </si>
  <si>
    <t>89,17</t>
  </si>
  <si>
    <t>319,04</t>
  </si>
  <si>
    <t>633,28</t>
  </si>
  <si>
    <t>587,51</t>
  </si>
  <si>
    <t>653,37</t>
  </si>
  <si>
    <t>717,24</t>
  </si>
  <si>
    <t>820,06</t>
  </si>
  <si>
    <t>101,69</t>
  </si>
  <si>
    <t>111,70</t>
  </si>
  <si>
    <t>110,21</t>
  </si>
  <si>
    <t>25,07</t>
  </si>
  <si>
    <t>1.281,73</t>
  </si>
  <si>
    <t>1.568,87</t>
  </si>
  <si>
    <t>1.671,11</t>
  </si>
  <si>
    <t>1.859,61</t>
  </si>
  <si>
    <t>2.295,74</t>
  </si>
  <si>
    <t>2.793,90</t>
  </si>
  <si>
    <t>2.925,77</t>
  </si>
  <si>
    <t>3.180,89</t>
  </si>
  <si>
    <t>3.628,50</t>
  </si>
  <si>
    <t>3.779,85</t>
  </si>
  <si>
    <t>1.261,32</t>
  </si>
  <si>
    <t>1.533,11</t>
  </si>
  <si>
    <t>1.635,34</t>
  </si>
  <si>
    <t>1.839,20</t>
  </si>
  <si>
    <t>2.257,74</t>
  </si>
  <si>
    <t>2.742,14</t>
  </si>
  <si>
    <t>2.875,42</t>
  </si>
  <si>
    <t>3.094,78</t>
  </si>
  <si>
    <t>3.527,81</t>
  </si>
  <si>
    <t>3.656,52</t>
  </si>
  <si>
    <t>47,68</t>
  </si>
  <si>
    <t>62,02</t>
  </si>
  <si>
    <t>33,51</t>
  </si>
  <si>
    <t>34,88</t>
  </si>
  <si>
    <t>55,12</t>
  </si>
  <si>
    <t>67,74</t>
  </si>
  <si>
    <t>23,42</t>
  </si>
  <si>
    <t>27,33</t>
  </si>
  <si>
    <t>22,60</t>
  </si>
  <si>
    <t>21,49</t>
  </si>
  <si>
    <t>26,94</t>
  </si>
  <si>
    <t>41,63</t>
  </si>
  <si>
    <t>40,49</t>
  </si>
  <si>
    <t>43,91</t>
  </si>
  <si>
    <t>57,42</t>
  </si>
  <si>
    <t>42,75</t>
  </si>
  <si>
    <t>103,26</t>
  </si>
  <si>
    <t>56,54</t>
  </si>
  <si>
    <t>149,06</t>
  </si>
  <si>
    <t>34,75</t>
  </si>
  <si>
    <t>56,83</t>
  </si>
  <si>
    <t>76,52</t>
  </si>
  <si>
    <t>84,28</t>
  </si>
  <si>
    <t>161,97</t>
  </si>
  <si>
    <t>52,27</t>
  </si>
  <si>
    <t>89,05</t>
  </si>
  <si>
    <t>52,02</t>
  </si>
  <si>
    <t>76,13</t>
  </si>
  <si>
    <t>198,51</t>
  </si>
  <si>
    <t>242,18</t>
  </si>
  <si>
    <t>285,34</t>
  </si>
  <si>
    <t>354,77</t>
  </si>
  <si>
    <t>112,30</t>
  </si>
  <si>
    <t>120,61</t>
  </si>
  <si>
    <t>72,01</t>
  </si>
  <si>
    <t>42,99</t>
  </si>
  <si>
    <t>114,30</t>
  </si>
  <si>
    <t>57,25</t>
  </si>
  <si>
    <t>62,10</t>
  </si>
  <si>
    <t>42,64</t>
  </si>
  <si>
    <t>650,05</t>
  </si>
  <si>
    <t>752,37</t>
  </si>
  <si>
    <t>854,69</t>
  </si>
  <si>
    <t>1.080,90</t>
  </si>
  <si>
    <t>1.183,22</t>
  </si>
  <si>
    <t>1.328,70</t>
  </si>
  <si>
    <t>1.537,10</t>
  </si>
  <si>
    <t>1.713,22</t>
  </si>
  <si>
    <t>1.815,54</t>
  </si>
  <si>
    <t>1.943,73</t>
  </si>
  <si>
    <t>726,49</t>
  </si>
  <si>
    <t>828,81</t>
  </si>
  <si>
    <t>1.029,15</t>
  </si>
  <si>
    <t>1.131,47</t>
  </si>
  <si>
    <t>1.276,94</t>
  </si>
  <si>
    <t>1.433,60</t>
  </si>
  <si>
    <t>1.635,59</t>
  </si>
  <si>
    <t>1.737,91</t>
  </si>
  <si>
    <t>1.840,23</t>
  </si>
  <si>
    <t>1.340,29</t>
  </si>
  <si>
    <t>1.784,19</t>
  </si>
  <si>
    <t>1.889,11</t>
  </si>
  <si>
    <t>2.099,30</t>
  </si>
  <si>
    <t>2.588,47</t>
  </si>
  <si>
    <t>3.382,56</t>
  </si>
  <si>
    <t>3.509,26</t>
  </si>
  <si>
    <t>3.818,17</t>
  </si>
  <si>
    <t>4.383,81</t>
  </si>
  <si>
    <t>4.729,38</t>
  </si>
  <si>
    <t>1.299,47</t>
  </si>
  <si>
    <t>1.733,84</t>
  </si>
  <si>
    <t>1.838,77</t>
  </si>
  <si>
    <t>2.204,95</t>
  </si>
  <si>
    <t>2.454,21</t>
  </si>
  <si>
    <t>3.152,51</t>
  </si>
  <si>
    <t>3.279,79</t>
  </si>
  <si>
    <t>3.517,18</t>
  </si>
  <si>
    <t>3.933,91</t>
  </si>
  <si>
    <t>3.833,03</t>
  </si>
  <si>
    <t>9,72</t>
  </si>
  <si>
    <t>626,21</t>
  </si>
  <si>
    <t>29,67</t>
  </si>
  <si>
    <t>159,58</t>
  </si>
  <si>
    <t>662,09</t>
  </si>
  <si>
    <t>38,23</t>
  </si>
  <si>
    <t>90,76</t>
  </si>
  <si>
    <t>89,84</t>
  </si>
  <si>
    <t>29,10</t>
  </si>
  <si>
    <t>61,44</t>
  </si>
  <si>
    <t>113,97</t>
  </si>
  <si>
    <t>112,61</t>
  </si>
  <si>
    <t>113,21</t>
  </si>
  <si>
    <t>179,11</t>
  </si>
  <si>
    <t>192,48</t>
  </si>
  <si>
    <t>124,68</t>
  </si>
  <si>
    <t>181,01</t>
  </si>
  <si>
    <t>182,80</t>
  </si>
  <si>
    <t>149,69</t>
  </si>
  <si>
    <t>166,49</t>
  </si>
  <si>
    <t>163,12</t>
  </si>
  <si>
    <t>219,45</t>
  </si>
  <si>
    <t>225,55</t>
  </si>
  <si>
    <t>179,90</t>
  </si>
  <si>
    <t>236,25</t>
  </si>
  <si>
    <t>237,56</t>
  </si>
  <si>
    <t>44,13</t>
  </si>
  <si>
    <t>94,18</t>
  </si>
  <si>
    <t>67,34</t>
  </si>
  <si>
    <t>117,39</t>
  </si>
  <si>
    <t>83,76</t>
  </si>
  <si>
    <t>119,31</t>
  </si>
  <si>
    <t>169,44</t>
  </si>
  <si>
    <t>13,12</t>
  </si>
  <si>
    <t>62,05</t>
  </si>
  <si>
    <t>68,74</t>
  </si>
  <si>
    <t>23,66</t>
  </si>
  <si>
    <t>76,28</t>
  </si>
  <si>
    <t>7,91</t>
  </si>
  <si>
    <t>147,16</t>
  </si>
  <si>
    <t>166,72</t>
  </si>
  <si>
    <t>154,80</t>
  </si>
  <si>
    <t>174,36</t>
  </si>
  <si>
    <t>53,88</t>
  </si>
  <si>
    <t>102,81</t>
  </si>
  <si>
    <t>28,72</t>
  </si>
  <si>
    <t>28,14</t>
  </si>
  <si>
    <t>25,58</t>
  </si>
  <si>
    <t>684,75</t>
  </si>
  <si>
    <t>639,93</t>
  </si>
  <si>
    <t>822,16</t>
  </si>
  <si>
    <t>750,97</t>
  </si>
  <si>
    <t>907,39</t>
  </si>
  <si>
    <t>817,66</t>
  </si>
  <si>
    <t>961,16</t>
  </si>
  <si>
    <t>1.573,48</t>
  </si>
  <si>
    <t>1.931,09</t>
  </si>
  <si>
    <t>2.286,27</t>
  </si>
  <si>
    <t>597,46</t>
  </si>
  <si>
    <t>242,04</t>
  </si>
  <si>
    <t>279,16</t>
  </si>
  <si>
    <t>323,61</t>
  </si>
  <si>
    <t>698,75</t>
  </si>
  <si>
    <t>124,35</t>
  </si>
  <si>
    <t>138,64</t>
  </si>
  <si>
    <t>174,37</t>
  </si>
  <si>
    <t>188,61</t>
  </si>
  <si>
    <t>157,62</t>
  </si>
  <si>
    <t>193,86</t>
  </si>
  <si>
    <t>209,91</t>
  </si>
  <si>
    <t>126,12</t>
  </si>
  <si>
    <t>153,99</t>
  </si>
  <si>
    <t>145,53</t>
  </si>
  <si>
    <t>157,44</t>
  </si>
  <si>
    <t>137,58</t>
  </si>
  <si>
    <t>152,28</t>
  </si>
  <si>
    <t>189,22</t>
  </si>
  <si>
    <t>204,06</t>
  </si>
  <si>
    <t>152,11</t>
  </si>
  <si>
    <t>168,84</t>
  </si>
  <si>
    <t>205,50</t>
  </si>
  <si>
    <t>222,54</t>
  </si>
  <si>
    <t>134,28</t>
  </si>
  <si>
    <t>156,11</t>
  </si>
  <si>
    <t>137,30</t>
  </si>
  <si>
    <t>158,93</t>
  </si>
  <si>
    <t>153,37</t>
  </si>
  <si>
    <t>176,91</t>
  </si>
  <si>
    <t>162,53</t>
  </si>
  <si>
    <t>185,89</t>
  </si>
  <si>
    <t>246,47</t>
  </si>
  <si>
    <t>228,29</t>
  </si>
  <si>
    <t>217,39</t>
  </si>
  <si>
    <t>209,67</t>
  </si>
  <si>
    <t>258,80</t>
  </si>
  <si>
    <t>239,58</t>
  </si>
  <si>
    <t>228,18</t>
  </si>
  <si>
    <t>220,15</t>
  </si>
  <si>
    <t>213,86</t>
  </si>
  <si>
    <t>231,71</t>
  </si>
  <si>
    <t>213,57</t>
  </si>
  <si>
    <t>202,71</t>
  </si>
  <si>
    <t>191,64</t>
  </si>
  <si>
    <t>189,01</t>
  </si>
  <si>
    <t>244,01</t>
  </si>
  <si>
    <t>224,85</t>
  </si>
  <si>
    <t>213,52</t>
  </si>
  <si>
    <t>205,55</t>
  </si>
  <si>
    <t>192,50</t>
  </si>
  <si>
    <t>37,32</t>
  </si>
  <si>
    <t>758,08</t>
  </si>
  <si>
    <t>474,50</t>
  </si>
  <si>
    <t>603,98</t>
  </si>
  <si>
    <t>391,30</t>
  </si>
  <si>
    <t>12,29</t>
  </si>
  <si>
    <t>701,93</t>
  </si>
  <si>
    <t>72,08</t>
  </si>
  <si>
    <t>115,88</t>
  </si>
  <si>
    <t>93,18</t>
  </si>
  <si>
    <t>132,13</t>
  </si>
  <si>
    <t>106,22</t>
  </si>
  <si>
    <t>90,29</t>
  </si>
  <si>
    <t>58,70</t>
  </si>
  <si>
    <t>52,21</t>
  </si>
  <si>
    <t>75,87</t>
  </si>
  <si>
    <t>64,69</t>
  </si>
  <si>
    <t>73,62</t>
  </si>
  <si>
    <t>64,65</t>
  </si>
  <si>
    <t>24,41</t>
  </si>
  <si>
    <t>582,73</t>
  </si>
  <si>
    <t>2.084,25</t>
  </si>
  <si>
    <t>79,42</t>
  </si>
  <si>
    <t>86,97</t>
  </si>
  <si>
    <t>50,90</t>
  </si>
  <si>
    <t>44,77</t>
  </si>
  <si>
    <t>59,10</t>
  </si>
  <si>
    <t>51,35</t>
  </si>
  <si>
    <t>104,94</t>
  </si>
  <si>
    <t>53,80</t>
  </si>
  <si>
    <t>85,04</t>
  </si>
  <si>
    <t>167,41</t>
  </si>
  <si>
    <t>293,93</t>
  </si>
  <si>
    <t>76,78</t>
  </si>
  <si>
    <t>102,61</t>
  </si>
  <si>
    <t>97,98</t>
  </si>
  <si>
    <t>124,49</t>
  </si>
  <si>
    <t>172,19</t>
  </si>
  <si>
    <t>212,96</t>
  </si>
  <si>
    <t>294,59</t>
  </si>
  <si>
    <t>528,55</t>
  </si>
  <si>
    <t>737,33</t>
  </si>
  <si>
    <t>967,92</t>
  </si>
  <si>
    <t>1.173,97</t>
  </si>
  <si>
    <t>2.409,73</t>
  </si>
  <si>
    <t>950,01</t>
  </si>
  <si>
    <t>1.990,22</t>
  </si>
  <si>
    <t>1.842,23</t>
  </si>
  <si>
    <t>3.395,41</t>
  </si>
  <si>
    <t>1.819,37</t>
  </si>
  <si>
    <t>3.198,76</t>
  </si>
  <si>
    <t>2.953,64</t>
  </si>
  <si>
    <t>5.114,75</t>
  </si>
  <si>
    <t>1.434,69</t>
  </si>
  <si>
    <t>3.094,87</t>
  </si>
  <si>
    <t>1.508,04</t>
  </si>
  <si>
    <t>2.691,45</t>
  </si>
  <si>
    <t>2.486,60</t>
  </si>
  <si>
    <t>4.648,18</t>
  </si>
  <si>
    <t>507,72</t>
  </si>
  <si>
    <t>1.128,87</t>
  </si>
  <si>
    <t>1.614,04</t>
  </si>
  <si>
    <t>1.000,04</t>
  </si>
  <si>
    <t>2.067,04</t>
  </si>
  <si>
    <t>1.194,63</t>
  </si>
  <si>
    <t>561,41</t>
  </si>
  <si>
    <t>1.439,25</t>
  </si>
  <si>
    <t>747,83</t>
  </si>
  <si>
    <t>3.025,39</t>
  </si>
  <si>
    <t>1.683,82</t>
  </si>
  <si>
    <t>1.025,54</t>
  </si>
  <si>
    <t>3.873,62</t>
  </si>
  <si>
    <t>2.050,78</t>
  </si>
  <si>
    <t>2.618,72</t>
  </si>
  <si>
    <t>1.329,74</t>
  </si>
  <si>
    <t>3.314,26</t>
  </si>
  <si>
    <t>1.589,49</t>
  </si>
  <si>
    <t>1.849,30</t>
  </si>
  <si>
    <t>2.109,06</t>
  </si>
  <si>
    <t>5.434,23</t>
  </si>
  <si>
    <t>2.368,87</t>
  </si>
  <si>
    <t>2.628,67</t>
  </si>
  <si>
    <t>6.833,74</t>
  </si>
  <si>
    <t>2.888,42</t>
  </si>
  <si>
    <t>4.105,57</t>
  </si>
  <si>
    <t>5.010,95</t>
  </si>
  <si>
    <t>5.889,79</t>
  </si>
  <si>
    <t>6.768,55</t>
  </si>
  <si>
    <t>7.647,45</t>
  </si>
  <si>
    <t>8.526,24</t>
  </si>
  <si>
    <t>3.171,89</t>
  </si>
  <si>
    <t>6.058,44</t>
  </si>
  <si>
    <t>2.392,60</t>
  </si>
  <si>
    <t>7.103,39</t>
  </si>
  <si>
    <t>2.652,32</t>
  </si>
  <si>
    <t>8.207,11</t>
  </si>
  <si>
    <t>2.912,15</t>
  </si>
  <si>
    <t>9.259,50</t>
  </si>
  <si>
    <t>10.311,92</t>
  </si>
  <si>
    <t>3.436,56</t>
  </si>
  <si>
    <t>8.408,54</t>
  </si>
  <si>
    <t>2.917,09</t>
  </si>
  <si>
    <t>9.679,25</t>
  </si>
  <si>
    <t>3.176,84</t>
  </si>
  <si>
    <t>10.949,97</t>
  </si>
  <si>
    <t>12.220,69</t>
  </si>
  <si>
    <t>3.701,25</t>
  </si>
  <si>
    <t>11.185,54</t>
  </si>
  <si>
    <t>3.441,49</t>
  </si>
  <si>
    <t>12.646,73</t>
  </si>
  <si>
    <t>14.108,01</t>
  </si>
  <si>
    <t>3.966,00</t>
  </si>
  <si>
    <t>14.343,64</t>
  </si>
  <si>
    <t>15.995,22</t>
  </si>
  <si>
    <t>4.230,71</t>
  </si>
  <si>
    <t>17.882,53</t>
  </si>
  <si>
    <t>4.447,07</t>
  </si>
  <si>
    <t>311,06</t>
  </si>
  <si>
    <t>954,46</t>
  </si>
  <si>
    <t>2.546,40</t>
  </si>
  <si>
    <t>6.133,94</t>
  </si>
  <si>
    <t>4.009,73</t>
  </si>
  <si>
    <t>4.705,26</t>
  </si>
  <si>
    <t>424,92</t>
  </si>
  <si>
    <t>1.283,24</t>
  </si>
  <si>
    <t>744,75</t>
  </si>
  <si>
    <t>1.784,57</t>
  </si>
  <si>
    <t>2.937,36</t>
  </si>
  <si>
    <t>1.600,45</t>
  </si>
  <si>
    <t>4.905,19</t>
  </si>
  <si>
    <t>1.021,33</t>
  </si>
  <si>
    <t>2.034,81</t>
  </si>
  <si>
    <t>3.767,38</t>
  </si>
  <si>
    <t>1.954,44</t>
  </si>
  <si>
    <t>2.563,59</t>
  </si>
  <si>
    <t>1.284,04</t>
  </si>
  <si>
    <t>5.764,96</t>
  </si>
  <si>
    <t>3.243,91</t>
  </si>
  <si>
    <t>1.534,28</t>
  </si>
  <si>
    <t>2.285,10</t>
  </si>
  <si>
    <t>3.924,18</t>
  </si>
  <si>
    <t>4.604,49</t>
  </si>
  <si>
    <t>503,78</t>
  </si>
  <si>
    <t>662,45</t>
  </si>
  <si>
    <t>6.624,64</t>
  </si>
  <si>
    <t>1.089,24</t>
  </si>
  <si>
    <t>1.543,80</t>
  </si>
  <si>
    <t>5.318,25</t>
  </si>
  <si>
    <t>992,31</t>
  </si>
  <si>
    <t>2.535,36</t>
  </si>
  <si>
    <t>423,05</t>
  </si>
  <si>
    <t>6.002,73</t>
  </si>
  <si>
    <t>1.997,62</t>
  </si>
  <si>
    <t>2.810,81</t>
  </si>
  <si>
    <t>1.128,54</t>
  </si>
  <si>
    <t>7.484,47</t>
  </si>
  <si>
    <t>1.337,76</t>
  </si>
  <si>
    <t>6.687,33</t>
  </si>
  <si>
    <t>9.471,81</t>
  </si>
  <si>
    <t>558,95</t>
  </si>
  <si>
    <t>2.785,61</t>
  </si>
  <si>
    <t>4.018,89</t>
  </si>
  <si>
    <t>2.467,24</t>
  </si>
  <si>
    <t>1.364,52</t>
  </si>
  <si>
    <t>8.344,19</t>
  </si>
  <si>
    <t>3.061,05</t>
  </si>
  <si>
    <t>3.056,70</t>
  </si>
  <si>
    <t>10.714,66</t>
  </si>
  <si>
    <t>3.311,24</t>
  </si>
  <si>
    <t>11.957,51</t>
  </si>
  <si>
    <t>5.929,61</t>
  </si>
  <si>
    <t>3.565,82</t>
  </si>
  <si>
    <t>10.944,90</t>
  </si>
  <si>
    <t>3.315,58</t>
  </si>
  <si>
    <t>12.374,16</t>
  </si>
  <si>
    <t>2.305,95</t>
  </si>
  <si>
    <t>13.803,51</t>
  </si>
  <si>
    <t>3.820,45</t>
  </si>
  <si>
    <t>14.033,80</t>
  </si>
  <si>
    <t>6.952,09</t>
  </si>
  <si>
    <t>15.649,39</t>
  </si>
  <si>
    <t>4.075,05</t>
  </si>
  <si>
    <t>17.495,38</t>
  </si>
  <si>
    <t>2.556,17</t>
  </si>
  <si>
    <t>310,22</t>
  </si>
  <si>
    <t>899,18</t>
  </si>
  <si>
    <t>8.033,34</t>
  </si>
  <si>
    <t>2.806,46</t>
  </si>
  <si>
    <t>9.063,26</t>
  </si>
  <si>
    <t>10.093,21</t>
  </si>
  <si>
    <t>8.228,97</t>
  </si>
  <si>
    <t>4.287,13</t>
  </si>
  <si>
    <t>1.388,66</t>
  </si>
  <si>
    <t>971,52</t>
  </si>
  <si>
    <t>546,83</t>
  </si>
  <si>
    <t>501,04</t>
  </si>
  <si>
    <t>576,23</t>
  </si>
  <si>
    <t>2.869,18</t>
  </si>
  <si>
    <t>1.765,26</t>
  </si>
  <si>
    <t>2.727,38</t>
  </si>
  <si>
    <t>2.692,45</t>
  </si>
  <si>
    <t>1.692,01</t>
  </si>
  <si>
    <t>39,58</t>
  </si>
  <si>
    <t>48,28</t>
  </si>
  <si>
    <t>53,44</t>
  </si>
  <si>
    <t>58,27</t>
  </si>
  <si>
    <t>63,97</t>
  </si>
  <si>
    <t>84,22</t>
  </si>
  <si>
    <t>92,13</t>
  </si>
  <si>
    <t>102,95</t>
  </si>
  <si>
    <t>113,53</t>
  </si>
  <si>
    <t>59,66</t>
  </si>
  <si>
    <t>49,75</t>
  </si>
  <si>
    <t>52,49</t>
  </si>
  <si>
    <t>52,50</t>
  </si>
  <si>
    <t>69,32</t>
  </si>
  <si>
    <t>88,40</t>
  </si>
  <si>
    <t>40,38</t>
  </si>
  <si>
    <t>51,10</t>
  </si>
  <si>
    <t>55,89</t>
  </si>
  <si>
    <t>62,32</t>
  </si>
  <si>
    <t>181,66</t>
  </si>
  <si>
    <t>4.282,94</t>
  </si>
  <si>
    <t>5.355,38</t>
  </si>
  <si>
    <t>7.233,91</t>
  </si>
  <si>
    <t>8.667,12</t>
  </si>
  <si>
    <t>22,11</t>
  </si>
  <si>
    <t>91,30</t>
  </si>
  <si>
    <t>13,72</t>
  </si>
  <si>
    <t>11,11</t>
  </si>
  <si>
    <t>11,77</t>
  </si>
  <si>
    <t>676,54</t>
  </si>
  <si>
    <t>1.051,12</t>
  </si>
  <si>
    <t>2.155,73</t>
  </si>
  <si>
    <t>3.607,92</t>
  </si>
  <si>
    <t>5.408,15</t>
  </si>
  <si>
    <t>7.592,95</t>
  </si>
  <si>
    <t>13.154,94</t>
  </si>
  <si>
    <t>4.387,44</t>
  </si>
  <si>
    <t>6.571,30</t>
  </si>
  <si>
    <t>9.236,92</t>
  </si>
  <si>
    <t>16.022,30</t>
  </si>
  <si>
    <t>8.173,78</t>
  </si>
  <si>
    <t>11.438,64</t>
  </si>
  <si>
    <t>19.652,43</t>
  </si>
  <si>
    <t>2.629,55</t>
  </si>
  <si>
    <t>4.568,71</t>
  </si>
  <si>
    <t>7.279,72</t>
  </si>
  <si>
    <t>10.777,40</t>
  </si>
  <si>
    <t>20.511,99</t>
  </si>
  <si>
    <t>10.187,98</t>
  </si>
  <si>
    <t>15.129,09</t>
  </si>
  <si>
    <t>28.174,88</t>
  </si>
  <si>
    <t>13.109,37</t>
  </si>
  <si>
    <t>19.500,64</t>
  </si>
  <si>
    <t>35.979,44</t>
  </si>
  <si>
    <t>12.477,32</t>
  </si>
  <si>
    <t>19.314,88</t>
  </si>
  <si>
    <t>26.837,70</t>
  </si>
  <si>
    <t>37.873,91</t>
  </si>
  <si>
    <t>15.598,30</t>
  </si>
  <si>
    <t>23.559,80</t>
  </si>
  <si>
    <t>32.901,99</t>
  </si>
  <si>
    <t>45.989,24</t>
  </si>
  <si>
    <t>18.125,81</t>
  </si>
  <si>
    <t>27.851,94</t>
  </si>
  <si>
    <t>38.882,90</t>
  </si>
  <si>
    <t>54.638,68</t>
  </si>
  <si>
    <t>8.269,60</t>
  </si>
  <si>
    <t>12.378,10</t>
  </si>
  <si>
    <t>18.756,79</t>
  </si>
  <si>
    <t>27.833,71</t>
  </si>
  <si>
    <t>9.512,67</t>
  </si>
  <si>
    <t>14.134,73</t>
  </si>
  <si>
    <t>15.712,08</t>
  </si>
  <si>
    <t>20.847,71</t>
  </si>
  <si>
    <t>32.372,17</t>
  </si>
  <si>
    <t>10.576,46</t>
  </si>
  <si>
    <t>17.255,81</t>
  </si>
  <si>
    <t>22.736,93</t>
  </si>
  <si>
    <t>37.470,88</t>
  </si>
  <si>
    <t>30.217,89</t>
  </si>
  <si>
    <t>49.158,32</t>
  </si>
  <si>
    <t>66.140,24</t>
  </si>
  <si>
    <t>94.850,99</t>
  </si>
  <si>
    <t>32.212,81</t>
  </si>
  <si>
    <t>51.964,29</t>
  </si>
  <si>
    <t>73.629,04</t>
  </si>
  <si>
    <t>90.187,41</t>
  </si>
  <si>
    <t>32.897,56</t>
  </si>
  <si>
    <t>57.018,12</t>
  </si>
  <si>
    <t>79.791,48</t>
  </si>
  <si>
    <t>95.717,82</t>
  </si>
  <si>
    <t>26,00</t>
  </si>
  <si>
    <t>34,48</t>
  </si>
  <si>
    <t>29,09</t>
  </si>
  <si>
    <t>16,13</t>
  </si>
  <si>
    <t>24,75</t>
  </si>
  <si>
    <t>49,57</t>
  </si>
  <si>
    <t>41,55</t>
  </si>
  <si>
    <t>37,93</t>
  </si>
  <si>
    <t>82,02</t>
  </si>
  <si>
    <t>98,97</t>
  </si>
  <si>
    <t>85,26</t>
  </si>
  <si>
    <t>93,64</t>
  </si>
  <si>
    <t>135,70</t>
  </si>
  <si>
    <t>71,28</t>
  </si>
  <si>
    <t>113,34</t>
  </si>
  <si>
    <t>51,13</t>
  </si>
  <si>
    <t>93,29</t>
  </si>
  <si>
    <t>16,65</t>
  </si>
  <si>
    <t>752,61</t>
  </si>
  <si>
    <t>754,60</t>
  </si>
  <si>
    <t>778,58</t>
  </si>
  <si>
    <t>913,42</t>
  </si>
  <si>
    <t>967,39</t>
  </si>
  <si>
    <t>657,74</t>
  </si>
  <si>
    <t>665,45</t>
  </si>
  <si>
    <t>673,14</t>
  </si>
  <si>
    <t>680,84</t>
  </si>
  <si>
    <t>981,02</t>
  </si>
  <si>
    <t>1.013,27</t>
  </si>
  <si>
    <t>318,79</t>
  </si>
  <si>
    <t>414,64</t>
  </si>
  <si>
    <t>306,14</t>
  </si>
  <si>
    <t>313,27</t>
  </si>
  <si>
    <t>335,89</t>
  </si>
  <si>
    <t>409,41</t>
  </si>
  <si>
    <t>580,51</t>
  </si>
  <si>
    <t>645,29</t>
  </si>
  <si>
    <t>146,52</t>
  </si>
  <si>
    <t>978,46</t>
  </si>
  <si>
    <t>987,91</t>
  </si>
  <si>
    <t>1.034,48</t>
  </si>
  <si>
    <t>1.110,31</t>
  </si>
  <si>
    <t>1.279,10</t>
  </si>
  <si>
    <t>1.346,19</t>
  </si>
  <si>
    <t>831,94</t>
  </si>
  <si>
    <t>841,39</t>
  </si>
  <si>
    <t>866,33</t>
  </si>
  <si>
    <t>942,16</t>
  </si>
  <si>
    <t>1.110,95</t>
  </si>
  <si>
    <t>1.178,04</t>
  </si>
  <si>
    <t>316,32</t>
  </si>
  <si>
    <t>323,94</t>
  </si>
  <si>
    <t>377,25</t>
  </si>
  <si>
    <t>418,44</t>
  </si>
  <si>
    <t>842,12</t>
  </si>
  <si>
    <t>852,06</t>
  </si>
  <si>
    <t>907,69</t>
  </si>
  <si>
    <t>951,19</t>
  </si>
  <si>
    <t>241,33</t>
  </si>
  <si>
    <t>337,18</t>
  </si>
  <si>
    <t>325,14</t>
  </si>
  <si>
    <t>348,58</t>
  </si>
  <si>
    <t>383,13</t>
  </si>
  <si>
    <t>1.127,83</t>
  </si>
  <si>
    <t>1.588,86</t>
  </si>
  <si>
    <t>105,58</t>
  </si>
  <si>
    <t>103,47</t>
  </si>
  <si>
    <t>824,45</t>
  </si>
  <si>
    <t>818,68</t>
  </si>
  <si>
    <t>859,55</t>
  </si>
  <si>
    <t>934,68</t>
  </si>
  <si>
    <t>1.104,17</t>
  </si>
  <si>
    <t>1.170,56</t>
  </si>
  <si>
    <t>720,98</t>
  </si>
  <si>
    <t>729,73</t>
  </si>
  <si>
    <t>753,97</t>
  </si>
  <si>
    <t>829,10</t>
  </si>
  <si>
    <t>998,59</t>
  </si>
  <si>
    <t>1.064,98</t>
  </si>
  <si>
    <t>731,16</t>
  </si>
  <si>
    <t>740,40</t>
  </si>
  <si>
    <t>795,33</t>
  </si>
  <si>
    <t>838,13</t>
  </si>
  <si>
    <t>850,94</t>
  </si>
  <si>
    <t>739,98</t>
  </si>
  <si>
    <t>876,70</t>
  </si>
  <si>
    <t>765,04</t>
  </si>
  <si>
    <t>913,57</t>
  </si>
  <si>
    <t>801,21</t>
  </si>
  <si>
    <t>1.658,27</t>
  </si>
  <si>
    <t>1.545,91</t>
  </si>
  <si>
    <t>2.119,30</t>
  </si>
  <si>
    <t>2.006,94</t>
  </si>
  <si>
    <t>860,84</t>
  </si>
  <si>
    <t>200,68</t>
  </si>
  <si>
    <t>988,64</t>
  </si>
  <si>
    <t>834,63</t>
  </si>
  <si>
    <t>998,58</t>
  </si>
  <si>
    <t>1.023,22</t>
  </si>
  <si>
    <t>853,99</t>
  </si>
  <si>
    <t>1.075,84</t>
  </si>
  <si>
    <t>900,91</t>
  </si>
  <si>
    <t>1.119,34</t>
  </si>
  <si>
    <t>943,71</t>
  </si>
  <si>
    <t>997,46</t>
  </si>
  <si>
    <t>843,45</t>
  </si>
  <si>
    <t>1.081,72</t>
  </si>
  <si>
    <t>906,79</t>
  </si>
  <si>
    <t>1.826,42</t>
  </si>
  <si>
    <t>1.651,49</t>
  </si>
  <si>
    <t>2.287,45</t>
  </si>
  <si>
    <t>2.112,52</t>
  </si>
  <si>
    <t>66,55</t>
  </si>
  <si>
    <t>88,66</t>
  </si>
  <si>
    <t>106,17</t>
  </si>
  <si>
    <t>813,56</t>
  </si>
  <si>
    <t>829,35</t>
  </si>
  <si>
    <t>1.208,13</t>
  </si>
  <si>
    <t>952,90</t>
  </si>
  <si>
    <t>1.568,95</t>
  </si>
  <si>
    <t>1.861,21</t>
  </si>
  <si>
    <t>1.121,38</t>
  </si>
  <si>
    <t>1.509,28</t>
  </si>
  <si>
    <t>1.876,08</t>
  </si>
  <si>
    <t>1.206,90</t>
  </si>
  <si>
    <t>563,32</t>
  </si>
  <si>
    <t>703,42</t>
  </si>
  <si>
    <t>653,50</t>
  </si>
  <si>
    <t>58,90</t>
  </si>
  <si>
    <t>622,42</t>
  </si>
  <si>
    <t>488,10</t>
  </si>
  <si>
    <t>1.013,21</t>
  </si>
  <si>
    <t>115,91</t>
  </si>
  <si>
    <t>101,78</t>
  </si>
  <si>
    <t>576,74</t>
  </si>
  <si>
    <t>672,06</t>
  </si>
  <si>
    <t>1.431,07</t>
  </si>
  <si>
    <t>860,41</t>
  </si>
  <si>
    <t>667,86</t>
  </si>
  <si>
    <t>855,71</t>
  </si>
  <si>
    <t>662,68</t>
  </si>
  <si>
    <t>604,90</t>
  </si>
  <si>
    <t>479,00</t>
  </si>
  <si>
    <t>871,45</t>
  </si>
  <si>
    <t>233,14</t>
  </si>
  <si>
    <t>84,93</t>
  </si>
  <si>
    <t>77,46</t>
  </si>
  <si>
    <t>153,46</t>
  </si>
  <si>
    <t>191,39</t>
  </si>
  <si>
    <t>50,33</t>
  </si>
  <si>
    <t>115,82</t>
  </si>
  <si>
    <t>144,55</t>
  </si>
  <si>
    <t>159,55</t>
  </si>
  <si>
    <t>199,54</t>
  </si>
  <si>
    <t>171,80</t>
  </si>
  <si>
    <t>204,51</t>
  </si>
  <si>
    <t>194,39</t>
  </si>
  <si>
    <t>264,39</t>
  </si>
  <si>
    <t>266,11</t>
  </si>
  <si>
    <t>315,85</t>
  </si>
  <si>
    <t>139,54</t>
  </si>
  <si>
    <t>268,68</t>
  </si>
  <si>
    <t>308,67</t>
  </si>
  <si>
    <t>260,87</t>
  </si>
  <si>
    <t>293,58</t>
  </si>
  <si>
    <t>263,36</t>
  </si>
  <si>
    <t>333,36</t>
  </si>
  <si>
    <t>317,23</t>
  </si>
  <si>
    <t>360,36</t>
  </si>
  <si>
    <t>248,67</t>
  </si>
  <si>
    <t>420,87</t>
  </si>
  <si>
    <t>403,35</t>
  </si>
  <si>
    <t>755,97</t>
  </si>
  <si>
    <t>1.460,73</t>
  </si>
  <si>
    <t>1.664,87</t>
  </si>
  <si>
    <t>258,00</t>
  </si>
  <si>
    <t>281,13</t>
  </si>
  <si>
    <t>315,90</t>
  </si>
  <si>
    <t>635,21</t>
  </si>
  <si>
    <t>1.281,48</t>
  </si>
  <si>
    <t>1.486,08</t>
  </si>
  <si>
    <t>2.982,93</t>
  </si>
  <si>
    <t>670,29</t>
  </si>
  <si>
    <t>346,30</t>
  </si>
  <si>
    <t>493,71</t>
  </si>
  <si>
    <t>402,07</t>
  </si>
  <si>
    <t>550,72</t>
  </si>
  <si>
    <t>722,27</t>
  </si>
  <si>
    <t>1.351,67</t>
  </si>
  <si>
    <t>1.273,58</t>
  </si>
  <si>
    <t>1.171,84</t>
  </si>
  <si>
    <t>1.071,90</t>
  </si>
  <si>
    <t>963,17</t>
  </si>
  <si>
    <t>939,20</t>
  </si>
  <si>
    <t>912,04</t>
  </si>
  <si>
    <t>860,57</t>
  </si>
  <si>
    <t>1.384,90</t>
  </si>
  <si>
    <t>1.306,42</t>
  </si>
  <si>
    <t>1.204,56</t>
  </si>
  <si>
    <t>1.103,91</t>
  </si>
  <si>
    <t>989,22</t>
  </si>
  <si>
    <t>965,25</t>
  </si>
  <si>
    <t>938,79</t>
  </si>
  <si>
    <t>887,41</t>
  </si>
  <si>
    <t>971,72</t>
  </si>
  <si>
    <t>1.009,97</t>
  </si>
  <si>
    <t>27,47</t>
  </si>
  <si>
    <t>72,72</t>
  </si>
  <si>
    <t>133,54</t>
  </si>
  <si>
    <t>43,28</t>
  </si>
  <si>
    <t>141,76</t>
  </si>
  <si>
    <t>274,09</t>
  </si>
  <si>
    <t>457,43</t>
  </si>
  <si>
    <t>606,72</t>
  </si>
  <si>
    <t>707,27</t>
  </si>
  <si>
    <t>115,33</t>
  </si>
  <si>
    <t>148,95</t>
  </si>
  <si>
    <t>342,35</t>
  </si>
  <si>
    <t>11,15</t>
  </si>
  <si>
    <t>63,17</t>
  </si>
  <si>
    <t>242,15</t>
  </si>
  <si>
    <t>86,20</t>
  </si>
  <si>
    <t>278,74</t>
  </si>
  <si>
    <t>59,57</t>
  </si>
  <si>
    <t>84,31</t>
  </si>
  <si>
    <t>115,27</t>
  </si>
  <si>
    <t>141,20</t>
  </si>
  <si>
    <t>110,16</t>
  </si>
  <si>
    <t>161,62</t>
  </si>
  <si>
    <t>213,07</t>
  </si>
  <si>
    <t>37,40</t>
  </si>
  <si>
    <t>808,64</t>
  </si>
  <si>
    <t>20,21</t>
  </si>
  <si>
    <t>40,42</t>
  </si>
  <si>
    <t>748,29</t>
  </si>
  <si>
    <t>262,10</t>
  </si>
  <si>
    <t>247,73</t>
  </si>
  <si>
    <t>224,83</t>
  </si>
  <si>
    <t>210,44</t>
  </si>
  <si>
    <t>59,27</t>
  </si>
  <si>
    <t>141,63</t>
  </si>
  <si>
    <t>665,04</t>
  </si>
  <si>
    <t>184,74</t>
  </si>
  <si>
    <t>231,48</t>
  </si>
  <si>
    <t>274,67</t>
  </si>
  <si>
    <t>201,21</t>
  </si>
  <si>
    <t>210,03</t>
  </si>
  <si>
    <t>324,52</t>
  </si>
  <si>
    <t>390,37</t>
  </si>
  <si>
    <t>217,59</t>
  </si>
  <si>
    <t>158,78</t>
  </si>
  <si>
    <t>205,52</t>
  </si>
  <si>
    <t>248,71</t>
  </si>
  <si>
    <t>298,57</t>
  </si>
  <si>
    <t>364,42</t>
  </si>
  <si>
    <t>154,72</t>
  </si>
  <si>
    <t>194,22</t>
  </si>
  <si>
    <t>146,32</t>
  </si>
  <si>
    <t>76,97</t>
  </si>
  <si>
    <t>129,83</t>
  </si>
  <si>
    <t>226,99</t>
  </si>
  <si>
    <t>154,01</t>
  </si>
  <si>
    <t>35,64</t>
  </si>
  <si>
    <t>15,21</t>
  </si>
  <si>
    <t>229,53</t>
  </si>
  <si>
    <t>154,60</t>
  </si>
  <si>
    <t>101,85</t>
  </si>
  <si>
    <t>131,48</t>
  </si>
  <si>
    <t>154,68</t>
  </si>
  <si>
    <t>82,70</t>
  </si>
  <si>
    <t>59,75</t>
  </si>
  <si>
    <t>55,81</t>
  </si>
  <si>
    <t>69,43</t>
  </si>
  <si>
    <t>52,94</t>
  </si>
  <si>
    <t>50,89</t>
  </si>
  <si>
    <t>63,71</t>
  </si>
  <si>
    <t>46,50</t>
  </si>
  <si>
    <t>362,75</t>
  </si>
  <si>
    <t>246,49</t>
  </si>
  <si>
    <t>188,02</t>
  </si>
  <si>
    <t>272,91</t>
  </si>
  <si>
    <t>275,97</t>
  </si>
  <si>
    <t>184,93</t>
  </si>
  <si>
    <t>169,33</t>
  </si>
  <si>
    <t>233,03</t>
  </si>
  <si>
    <t>151,31</t>
  </si>
  <si>
    <t>139,57</t>
  </si>
  <si>
    <t>203,47</t>
  </si>
  <si>
    <t>228,04</t>
  </si>
  <si>
    <t>129,31</t>
  </si>
  <si>
    <t>117,03</t>
  </si>
  <si>
    <t>188,30</t>
  </si>
  <si>
    <t>216,30</t>
  </si>
  <si>
    <t>117,67</t>
  </si>
  <si>
    <t>151,03</t>
  </si>
  <si>
    <t>209,40</t>
  </si>
  <si>
    <t>103,66</t>
  </si>
  <si>
    <t>137,97</t>
  </si>
  <si>
    <t>202,76</t>
  </si>
  <si>
    <t>97,86</t>
  </si>
  <si>
    <t>127,40</t>
  </si>
  <si>
    <t>197,03</t>
  </si>
  <si>
    <t>92,94</t>
  </si>
  <si>
    <t>104,85</t>
  </si>
  <si>
    <t>185,77</t>
  </si>
  <si>
    <t>67,94</t>
  </si>
  <si>
    <t>83,13</t>
  </si>
  <si>
    <t>410,81</t>
  </si>
  <si>
    <t>274,57</t>
  </si>
  <si>
    <t>189,70</t>
  </si>
  <si>
    <t>96,91</t>
  </si>
  <si>
    <t>64,88</t>
  </si>
  <si>
    <t>91,52</t>
  </si>
  <si>
    <t>60,59</t>
  </si>
  <si>
    <t>56,99</t>
  </si>
  <si>
    <t>83,26</t>
  </si>
  <si>
    <t>54,19</t>
  </si>
  <si>
    <t>49,05</t>
  </si>
  <si>
    <t>73,11</t>
  </si>
  <si>
    <t>37,76</t>
  </si>
  <si>
    <t>64,40</t>
  </si>
  <si>
    <t>35,65</t>
  </si>
  <si>
    <t>33,70</t>
  </si>
  <si>
    <t>56,33</t>
  </si>
  <si>
    <t>144,84</t>
  </si>
  <si>
    <t>136,39</t>
  </si>
  <si>
    <t>260,90</t>
  </si>
  <si>
    <t>141,51</t>
  </si>
  <si>
    <t>175,67</t>
  </si>
  <si>
    <t>92,22</t>
  </si>
  <si>
    <t>131,34</t>
  </si>
  <si>
    <t>66,53</t>
  </si>
  <si>
    <t>175,98</t>
  </si>
  <si>
    <t>238,26</t>
  </si>
  <si>
    <t>123,47</t>
  </si>
  <si>
    <t>175,56</t>
  </si>
  <si>
    <t>92,49</t>
  </si>
  <si>
    <t>17,96</t>
  </si>
  <si>
    <t>26,35</t>
  </si>
  <si>
    <t>140,15</t>
  </si>
  <si>
    <t>277,76</t>
  </si>
  <si>
    <t>560,01</t>
  </si>
  <si>
    <t>479,44</t>
  </si>
  <si>
    <t>295,52</t>
  </si>
  <si>
    <t>270,82</t>
  </si>
  <si>
    <t>231,88</t>
  </si>
  <si>
    <t>191,42</t>
  </si>
  <si>
    <t>180,75</t>
  </si>
  <si>
    <t>332,23</t>
  </si>
  <si>
    <t>183,47</t>
  </si>
  <si>
    <t>148,49</t>
  </si>
  <si>
    <t>299,04</t>
  </si>
  <si>
    <t>182,19</t>
  </si>
  <si>
    <t>139,13</t>
  </si>
  <si>
    <t>392,07</t>
  </si>
  <si>
    <t>193,47</t>
  </si>
  <si>
    <t>154,20</t>
  </si>
  <si>
    <t>322,75</t>
  </si>
  <si>
    <t>181,53</t>
  </si>
  <si>
    <t>137,50</t>
  </si>
  <si>
    <t>421,15</t>
  </si>
  <si>
    <t>589,59</t>
  </si>
  <si>
    <t>512,59</t>
  </si>
  <si>
    <t>286,63</t>
  </si>
  <si>
    <t>261,31</t>
  </si>
  <si>
    <t>556,47</t>
  </si>
  <si>
    <t>467,11</t>
  </si>
  <si>
    <t>270,67</t>
  </si>
  <si>
    <t>229,44</t>
  </si>
  <si>
    <t>203,72</t>
  </si>
  <si>
    <t>189,39</t>
  </si>
  <si>
    <t>649,86</t>
  </si>
  <si>
    <t>547,08</t>
  </si>
  <si>
    <t>285,88</t>
  </si>
  <si>
    <t>258,64</t>
  </si>
  <si>
    <t>222,94</t>
  </si>
  <si>
    <t>197,36</t>
  </si>
  <si>
    <t>183,11</t>
  </si>
  <si>
    <t>588,16</t>
  </si>
  <si>
    <t>492,01</t>
  </si>
  <si>
    <t>297,91</t>
  </si>
  <si>
    <t>267,95</t>
  </si>
  <si>
    <t>227,91</t>
  </si>
  <si>
    <t>203,02</t>
  </si>
  <si>
    <t>668,14</t>
  </si>
  <si>
    <t>573,70</t>
  </si>
  <si>
    <t>278,85</t>
  </si>
  <si>
    <t>248,31</t>
  </si>
  <si>
    <t>189,15</t>
  </si>
  <si>
    <t>174,94</t>
  </si>
  <si>
    <t>546,09</t>
  </si>
  <si>
    <t>460,93</t>
  </si>
  <si>
    <t>275,46</t>
  </si>
  <si>
    <t>214,82</t>
  </si>
  <si>
    <t>189,71</t>
  </si>
  <si>
    <t>175,76</t>
  </si>
  <si>
    <t>587,50</t>
  </si>
  <si>
    <t>507,18</t>
  </si>
  <si>
    <t>254,92</t>
  </si>
  <si>
    <t>233,08</t>
  </si>
  <si>
    <t>201,39</t>
  </si>
  <si>
    <t>177,79</t>
  </si>
  <si>
    <t>169,77</t>
  </si>
  <si>
    <t>3.570,06</t>
  </si>
  <si>
    <t>4.229,66</t>
  </si>
  <si>
    <t>4.392,07</t>
  </si>
  <si>
    <t>4.498,19</t>
  </si>
  <si>
    <t>4.902,84</t>
  </si>
  <si>
    <t>5.005,10</t>
  </si>
  <si>
    <t>4.806,53</t>
  </si>
  <si>
    <t>4.206,78</t>
  </si>
  <si>
    <t>186,00</t>
  </si>
  <si>
    <t>149,27</t>
  </si>
  <si>
    <t>299,27</t>
  </si>
  <si>
    <t>172,28</t>
  </si>
  <si>
    <t>130,62</t>
  </si>
  <si>
    <t>353,83</t>
  </si>
  <si>
    <t>129,32</t>
  </si>
  <si>
    <t>84,30</t>
  </si>
  <si>
    <t>72,18</t>
  </si>
  <si>
    <t>63,28</t>
  </si>
  <si>
    <t>159,44</t>
  </si>
  <si>
    <t>71,92</t>
  </si>
  <si>
    <t>87,71</t>
  </si>
  <si>
    <t>185,68</t>
  </si>
  <si>
    <t>12,21</t>
  </si>
  <si>
    <t>11,56</t>
  </si>
  <si>
    <t>11,47</t>
  </si>
  <si>
    <t>9,86</t>
  </si>
  <si>
    <t>10,23</t>
  </si>
  <si>
    <t>9,80</t>
  </si>
  <si>
    <t>14,42</t>
  </si>
  <si>
    <t>9,87</t>
  </si>
  <si>
    <t>21,46</t>
  </si>
  <si>
    <t>17,05</t>
  </si>
  <si>
    <t>13,21</t>
  </si>
  <si>
    <t>7,66</t>
  </si>
  <si>
    <t>11,92</t>
  </si>
  <si>
    <t>9,43</t>
  </si>
  <si>
    <t>1.058,43</t>
  </si>
  <si>
    <t>914,37</t>
  </si>
  <si>
    <t>1.021,59</t>
  </si>
  <si>
    <t>538,10</t>
  </si>
  <si>
    <t>591,84</t>
  </si>
  <si>
    <t>653,47</t>
  </si>
  <si>
    <t>756,01</t>
  </si>
  <si>
    <t>526,37</t>
  </si>
  <si>
    <t>579,89</t>
  </si>
  <si>
    <t>645,60</t>
  </si>
  <si>
    <t>753,15</t>
  </si>
  <si>
    <t>414,50</t>
  </si>
  <si>
    <t>458,56</t>
  </si>
  <si>
    <t>500,49</t>
  </si>
  <si>
    <t>519,97</t>
  </si>
  <si>
    <t>537,27</t>
  </si>
  <si>
    <t>610,86</t>
  </si>
  <si>
    <t>411,38</t>
  </si>
  <si>
    <t>452,18</t>
  </si>
  <si>
    <t>487,54</t>
  </si>
  <si>
    <t>513,54</t>
  </si>
  <si>
    <t>530,83</t>
  </si>
  <si>
    <t>602,54</t>
  </si>
  <si>
    <t>466,30</t>
  </si>
  <si>
    <t>505,23</t>
  </si>
  <si>
    <t>743,84</t>
  </si>
  <si>
    <t>894,51</t>
  </si>
  <si>
    <t>768,23</t>
  </si>
  <si>
    <t>801,49</t>
  </si>
  <si>
    <t>699,73</t>
  </si>
  <si>
    <t>723,50</t>
  </si>
  <si>
    <t>702,64</t>
  </si>
  <si>
    <t>761,27</t>
  </si>
  <si>
    <t>727,69</t>
  </si>
  <si>
    <t>705,52</t>
  </si>
  <si>
    <t>783,16</t>
  </si>
  <si>
    <t>741,78</t>
  </si>
  <si>
    <t>747,78</t>
  </si>
  <si>
    <t>712,17</t>
  </si>
  <si>
    <t>598,26</t>
  </si>
  <si>
    <t>637,86</t>
  </si>
  <si>
    <t>685,73</t>
  </si>
  <si>
    <t>704,22</t>
  </si>
  <si>
    <t>741,60</t>
  </si>
  <si>
    <t>793,98</t>
  </si>
  <si>
    <t>596,02</t>
  </si>
  <si>
    <t>632,13</t>
  </si>
  <si>
    <t>673,52</t>
  </si>
  <si>
    <t>702,18</t>
  </si>
  <si>
    <t>735,34</t>
  </si>
  <si>
    <t>793,75</t>
  </si>
  <si>
    <t>654,31</t>
  </si>
  <si>
    <t>686,18</t>
  </si>
  <si>
    <t>603,30</t>
  </si>
  <si>
    <t>753,52</t>
  </si>
  <si>
    <t>711,85</t>
  </si>
  <si>
    <t>981,06</t>
  </si>
  <si>
    <t>290,15</t>
  </si>
  <si>
    <t>737,96</t>
  </si>
  <si>
    <t>691,30</t>
  </si>
  <si>
    <t>40,15</t>
  </si>
  <si>
    <t>712,46</t>
  </si>
  <si>
    <t>692,87</t>
  </si>
  <si>
    <t>1.033,03</t>
  </si>
  <si>
    <t>868,22</t>
  </si>
  <si>
    <t>940,12</t>
  </si>
  <si>
    <t>826,90</t>
  </si>
  <si>
    <t>878,54</t>
  </si>
  <si>
    <t>764,70</t>
  </si>
  <si>
    <t>997,41</t>
  </si>
  <si>
    <t>1.278,10</t>
  </si>
  <si>
    <t>709,69</t>
  </si>
  <si>
    <t>697,44</t>
  </si>
  <si>
    <t>759,43</t>
  </si>
  <si>
    <t>1.100,27</t>
  </si>
  <si>
    <t>862,41</t>
  </si>
  <si>
    <t>15,98</t>
  </si>
  <si>
    <t>798,58</t>
  </si>
  <si>
    <t>792,77</t>
  </si>
  <si>
    <t>205,43</t>
  </si>
  <si>
    <t>192,77</t>
  </si>
  <si>
    <t>977,53</t>
  </si>
  <si>
    <t>653,26</t>
  </si>
  <si>
    <t>20,98</t>
  </si>
  <si>
    <t>46,13</t>
  </si>
  <si>
    <t>30,27</t>
  </si>
  <si>
    <t>60,12</t>
  </si>
  <si>
    <t>49,23</t>
  </si>
  <si>
    <t>28,26</t>
  </si>
  <si>
    <t>59,74</t>
  </si>
  <si>
    <t>68,95</t>
  </si>
  <si>
    <t>56,89</t>
  </si>
  <si>
    <t>58,60</t>
  </si>
  <si>
    <t>41,61</t>
  </si>
  <si>
    <t>44,41</t>
  </si>
  <si>
    <t>46,58</t>
  </si>
  <si>
    <t>55,95</t>
  </si>
  <si>
    <t>47,64</t>
  </si>
  <si>
    <t>64,76</t>
  </si>
  <si>
    <t>46,68</t>
  </si>
  <si>
    <t>64,58</t>
  </si>
  <si>
    <t>3.346,60</t>
  </si>
  <si>
    <t>2.931,56</t>
  </si>
  <si>
    <t>2.400,95</t>
  </si>
  <si>
    <t>1.446,59</t>
  </si>
  <si>
    <t>3.114,34</t>
  </si>
  <si>
    <t>3.885,85</t>
  </si>
  <si>
    <t>2.809,48</t>
  </si>
  <si>
    <t>1.967,45</t>
  </si>
  <si>
    <t>155,12</t>
  </si>
  <si>
    <t>122,55</t>
  </si>
  <si>
    <t>113,56</t>
  </si>
  <si>
    <t>142,13</t>
  </si>
  <si>
    <t>135,26</t>
  </si>
  <si>
    <t>176,99</t>
  </si>
  <si>
    <t>166,02</t>
  </si>
  <si>
    <t>160,43</t>
  </si>
  <si>
    <t>200,12</t>
  </si>
  <si>
    <t>190,87</t>
  </si>
  <si>
    <t>663,74</t>
  </si>
  <si>
    <t>674,58</t>
  </si>
  <si>
    <t>685,41</t>
  </si>
  <si>
    <t>696,26</t>
  </si>
  <si>
    <t>717,96</t>
  </si>
  <si>
    <t>81,11</t>
  </si>
  <si>
    <t>99,87</t>
  </si>
  <si>
    <t>122,83</t>
  </si>
  <si>
    <t>182,91</t>
  </si>
  <si>
    <t>255,67</t>
  </si>
  <si>
    <t>346,46</t>
  </si>
  <si>
    <t>14,52</t>
  </si>
  <si>
    <t>80,83</t>
  </si>
  <si>
    <t>57,50</t>
  </si>
  <si>
    <t>449,83</t>
  </si>
  <si>
    <t>527,50</t>
  </si>
  <si>
    <t>665,76</t>
  </si>
  <si>
    <t>1.683,80</t>
  </si>
  <si>
    <t>1.375,63</t>
  </si>
  <si>
    <t>1.240,82</t>
  </si>
  <si>
    <t>786,53</t>
  </si>
  <si>
    <t>590,96</t>
  </si>
  <si>
    <t>562,31</t>
  </si>
  <si>
    <t>1.543,13</t>
  </si>
  <si>
    <t>55,21</t>
  </si>
  <si>
    <t>63,73</t>
  </si>
  <si>
    <t>45,15</t>
  </si>
  <si>
    <t>160,53</t>
  </si>
  <si>
    <t>150,62</t>
  </si>
  <si>
    <t>219,92</t>
  </si>
  <si>
    <t>116,86</t>
  </si>
  <si>
    <t>104,00</t>
  </si>
  <si>
    <t>206,96</t>
  </si>
  <si>
    <t>194,12</t>
  </si>
  <si>
    <t>333,08</t>
  </si>
  <si>
    <t>320,30</t>
  </si>
  <si>
    <t>93,92</t>
  </si>
  <si>
    <t>83,83</t>
  </si>
  <si>
    <t>95,67</t>
  </si>
  <si>
    <t>121,19</t>
  </si>
  <si>
    <t>127,09</t>
  </si>
  <si>
    <t>111,38</t>
  </si>
  <si>
    <t>126,16</t>
  </si>
  <si>
    <t>237,35</t>
  </si>
  <si>
    <t>218,04</t>
  </si>
  <si>
    <t>439,06</t>
  </si>
  <si>
    <t>171,01</t>
  </si>
  <si>
    <t>187,10</t>
  </si>
  <si>
    <t>79,86</t>
  </si>
  <si>
    <t>76,41</t>
  </si>
  <si>
    <t>103,78</t>
  </si>
  <si>
    <t>190,11</t>
  </si>
  <si>
    <t>256,84</t>
  </si>
  <si>
    <t>30,37</t>
  </si>
  <si>
    <t>4,61</t>
  </si>
  <si>
    <t>112,48</t>
  </si>
  <si>
    <t>188,32</t>
  </si>
  <si>
    <t>37,02</t>
  </si>
  <si>
    <t>52,86</t>
  </si>
  <si>
    <t>63,52</t>
  </si>
  <si>
    <t>67,91</t>
  </si>
  <si>
    <t>94,41</t>
  </si>
  <si>
    <t>56,67</t>
  </si>
  <si>
    <t>66,75</t>
  </si>
  <si>
    <t>20,74</t>
  </si>
  <si>
    <t>12,30</t>
  </si>
  <si>
    <t>14,25</t>
  </si>
  <si>
    <t>18,49</t>
  </si>
  <si>
    <t>19,12</t>
  </si>
  <si>
    <t>10,77</t>
  </si>
  <si>
    <t>11,39</t>
  </si>
  <si>
    <t>13,02</t>
  </si>
  <si>
    <t>21,44</t>
  </si>
  <si>
    <t>11,21</t>
  </si>
  <si>
    <t>13,25</t>
  </si>
  <si>
    <t>16,84</t>
  </si>
  <si>
    <t>27,78</t>
  </si>
  <si>
    <t>49,99</t>
  </si>
  <si>
    <t>51,00</t>
  </si>
  <si>
    <t>82,26</t>
  </si>
  <si>
    <t>3,98</t>
  </si>
  <si>
    <t>14,68</t>
  </si>
  <si>
    <t>23,00</t>
  </si>
  <si>
    <t>34,22</t>
  </si>
  <si>
    <t>49,56</t>
  </si>
  <si>
    <t>68,53</t>
  </si>
  <si>
    <t>88,57</t>
  </si>
  <si>
    <t>115,01</t>
  </si>
  <si>
    <t>170,47</t>
  </si>
  <si>
    <t>291,61</t>
  </si>
  <si>
    <t>9,51</t>
  </si>
  <si>
    <t>31,40</t>
  </si>
  <si>
    <t>19,37</t>
  </si>
  <si>
    <t>27,46</t>
  </si>
  <si>
    <t>25,32</t>
  </si>
  <si>
    <t>35,46</t>
  </si>
  <si>
    <t>41,71</t>
  </si>
  <si>
    <t>41,59</t>
  </si>
  <si>
    <t>51,44</t>
  </si>
  <si>
    <t>75,79</t>
  </si>
  <si>
    <t>51,55</t>
  </si>
  <si>
    <t>143,35</t>
  </si>
  <si>
    <t>227,10</t>
  </si>
  <si>
    <t>438,98</t>
  </si>
  <si>
    <t>863,95</t>
  </si>
  <si>
    <t>1.333,20</t>
  </si>
  <si>
    <t>165,21</t>
  </si>
  <si>
    <t>260,05</t>
  </si>
  <si>
    <t>501,40</t>
  </si>
  <si>
    <t>680,12</t>
  </si>
  <si>
    <t>772,22</t>
  </si>
  <si>
    <t>202,60</t>
  </si>
  <si>
    <t>379,95</t>
  </si>
  <si>
    <t>525,21</t>
  </si>
  <si>
    <t>584,50</t>
  </si>
  <si>
    <t>25,73</t>
  </si>
  <si>
    <t>36,33</t>
  </si>
  <si>
    <t>25,63</t>
  </si>
  <si>
    <t>44,68</t>
  </si>
  <si>
    <t>33,68</t>
  </si>
  <si>
    <t>87,44</t>
  </si>
  <si>
    <t>91,60</t>
  </si>
  <si>
    <t>94,92</t>
  </si>
  <si>
    <t>98,61</t>
  </si>
  <si>
    <t>105,13</t>
  </si>
  <si>
    <t>108,98</t>
  </si>
  <si>
    <t>115,20</t>
  </si>
  <si>
    <t>120,19</t>
  </si>
  <si>
    <t>137,38</t>
  </si>
  <si>
    <t>3.294,30</t>
  </si>
  <si>
    <t>6.338,96</t>
  </si>
  <si>
    <t>8.451,95</t>
  </si>
  <si>
    <t>1.662,68</t>
  </si>
  <si>
    <t>360,83</t>
  </si>
  <si>
    <t>76,01</t>
  </si>
  <si>
    <t>503,98</t>
  </si>
  <si>
    <t>520,49</t>
  </si>
  <si>
    <t>599,82</t>
  </si>
  <si>
    <t>858,75</t>
  </si>
  <si>
    <t>1.215,64</t>
  </si>
  <si>
    <t>496,36</t>
  </si>
  <si>
    <t>109,05</t>
  </si>
  <si>
    <t>138,75</t>
  </si>
  <si>
    <t>225,66</t>
  </si>
  <si>
    <t>632,83</t>
  </si>
  <si>
    <t>965,71</t>
  </si>
  <si>
    <t>1.560,97</t>
  </si>
  <si>
    <t>2.098,70</t>
  </si>
  <si>
    <t>3.377,76</t>
  </si>
  <si>
    <t>7.082,47</t>
  </si>
  <si>
    <t>244,10</t>
  </si>
  <si>
    <t>1.878,87</t>
  </si>
  <si>
    <t>13,91</t>
  </si>
  <si>
    <t>13,63</t>
  </si>
  <si>
    <t>29,48</t>
  </si>
  <si>
    <t>35,88</t>
  </si>
  <si>
    <t>51,25</t>
  </si>
  <si>
    <t>34,02</t>
  </si>
  <si>
    <t>57,70</t>
  </si>
  <si>
    <t>62,19</t>
  </si>
  <si>
    <t>73,06</t>
  </si>
  <si>
    <t>60,31</t>
  </si>
  <si>
    <t>68,60</t>
  </si>
  <si>
    <t>79,47</t>
  </si>
  <si>
    <t>71,57</t>
  </si>
  <si>
    <t>78,02</t>
  </si>
  <si>
    <t>93,87</t>
  </si>
  <si>
    <t>65,16</t>
  </si>
  <si>
    <t>111,90</t>
  </si>
  <si>
    <t>39,13</t>
  </si>
  <si>
    <t>37,96</t>
  </si>
  <si>
    <t>86,04</t>
  </si>
  <si>
    <t>28,40</t>
  </si>
  <si>
    <t>36,44</t>
  </si>
  <si>
    <t>47,31</t>
  </si>
  <si>
    <t>32,32</t>
  </si>
  <si>
    <t>33,91</t>
  </si>
  <si>
    <t>46,90</t>
  </si>
  <si>
    <t>23,91</t>
  </si>
  <si>
    <t>30,91</t>
  </si>
  <si>
    <t>44,63</t>
  </si>
  <si>
    <t>48,87</t>
  </si>
  <si>
    <t>36,84</t>
  </si>
  <si>
    <t>41,08</t>
  </si>
  <si>
    <t>47,71</t>
  </si>
  <si>
    <t>65,30</t>
  </si>
  <si>
    <t>71,66</t>
  </si>
  <si>
    <t>76,17</t>
  </si>
  <si>
    <t>82,53</t>
  </si>
  <si>
    <t>60,00</t>
  </si>
  <si>
    <t>64,51</t>
  </si>
  <si>
    <t>70,87</t>
  </si>
  <si>
    <t>71,01</t>
  </si>
  <si>
    <t>86,86</t>
  </si>
  <si>
    <t>104,87</t>
  </si>
  <si>
    <t>120,72</t>
  </si>
  <si>
    <t>39,28</t>
  </si>
  <si>
    <t>50,15</t>
  </si>
  <si>
    <t>59,99</t>
  </si>
  <si>
    <t>70,86</t>
  </si>
  <si>
    <t>65,56</t>
  </si>
  <si>
    <t>56,60</t>
  </si>
  <si>
    <t>66,40</t>
  </si>
  <si>
    <t>77,27</t>
  </si>
  <si>
    <t>67,50</t>
  </si>
  <si>
    <t>61,09</t>
  </si>
  <si>
    <t>71,96</t>
  </si>
  <si>
    <t>121,36</t>
  </si>
  <si>
    <t>103,32</t>
  </si>
  <si>
    <t>72,10</t>
  </si>
  <si>
    <t>67,27</t>
  </si>
  <si>
    <t>32,42</t>
  </si>
  <si>
    <t>1.420,81</t>
  </si>
  <si>
    <t>1.512,33</t>
  </si>
  <si>
    <t>1.532,35</t>
  </si>
  <si>
    <t>1.666,70</t>
  </si>
  <si>
    <t>1.404,85</t>
  </si>
  <si>
    <t>1.496,37</t>
  </si>
  <si>
    <t>1.516,39</t>
  </si>
  <si>
    <t>1.650,74</t>
  </si>
  <si>
    <t>1.679,04</t>
  </si>
  <si>
    <t>1.817,57</t>
  </si>
  <si>
    <t>1.847,87</t>
  </si>
  <si>
    <t>2.035,33</t>
  </si>
  <si>
    <t>1.670,96</t>
  </si>
  <si>
    <t>1.809,49</t>
  </si>
  <si>
    <t>1.839,79</t>
  </si>
  <si>
    <t>2.027,25</t>
  </si>
  <si>
    <t>1.792,76</t>
  </si>
  <si>
    <t>1.977,47</t>
  </si>
  <si>
    <t>2.017,87</t>
  </si>
  <si>
    <t>2.257,50</t>
  </si>
  <si>
    <t>1.852,52</t>
  </si>
  <si>
    <t>2.037,23</t>
  </si>
  <si>
    <t>2.077,63</t>
  </si>
  <si>
    <t>2.317,26</t>
  </si>
  <si>
    <t>801,91</t>
  </si>
  <si>
    <t>911,74</t>
  </si>
  <si>
    <t>935,76</t>
  </si>
  <si>
    <t>1.059,84</t>
  </si>
  <si>
    <t>785,94</t>
  </si>
  <si>
    <t>895,77</t>
  </si>
  <si>
    <t>919,79</t>
  </si>
  <si>
    <t>1.043,87</t>
  </si>
  <si>
    <t>1.074,09</t>
  </si>
  <si>
    <t>1.238,83</t>
  </si>
  <si>
    <t>1.274,86</t>
  </si>
  <si>
    <t>1.460,98</t>
  </si>
  <si>
    <t>1.066,02</t>
  </si>
  <si>
    <t>1.230,76</t>
  </si>
  <si>
    <t>1.266,79</t>
  </si>
  <si>
    <t>1.452,91</t>
  </si>
  <si>
    <t>1.203,23</t>
  </si>
  <si>
    <t>1.422,88</t>
  </si>
  <si>
    <t>1.470,92</t>
  </si>
  <si>
    <t>1.719,08</t>
  </si>
  <si>
    <t>1.263,00</t>
  </si>
  <si>
    <t>1.482,65</t>
  </si>
  <si>
    <t>1.530,69</t>
  </si>
  <si>
    <t>1.778,85</t>
  </si>
  <si>
    <t>105,64</t>
  </si>
  <si>
    <t>42,08</t>
  </si>
  <si>
    <t>118,11</t>
  </si>
  <si>
    <t>154,34</t>
  </si>
  <si>
    <t>58,18</t>
  </si>
  <si>
    <t>92,44</t>
  </si>
  <si>
    <t>133,00</t>
  </si>
  <si>
    <t>98,45</t>
  </si>
  <si>
    <t>22,81</t>
  </si>
  <si>
    <t>14,39</t>
  </si>
  <si>
    <t>31,44</t>
  </si>
  <si>
    <t>64,97</t>
  </si>
  <si>
    <t>110,27</t>
  </si>
  <si>
    <t>103,43</t>
  </si>
  <si>
    <t>151,82</t>
  </si>
  <si>
    <t>147,10</t>
  </si>
  <si>
    <t>67,60</t>
  </si>
  <si>
    <t>280,96</t>
  </si>
  <si>
    <t>226,63</t>
  </si>
  <si>
    <t>353,19</t>
  </si>
  <si>
    <t>382,74</t>
  </si>
  <si>
    <t>445,68</t>
  </si>
  <si>
    <t>575,11</t>
  </si>
  <si>
    <t>655,60</t>
  </si>
  <si>
    <t>1.035,60</t>
  </si>
  <si>
    <t>118,67</t>
  </si>
  <si>
    <t>29,50</t>
  </si>
  <si>
    <t>200,34</t>
  </si>
  <si>
    <t>459,88</t>
  </si>
  <si>
    <t>503,92</t>
  </si>
  <si>
    <t>553,61</t>
  </si>
  <si>
    <t>525,72</t>
  </si>
  <si>
    <t>615,27</t>
  </si>
  <si>
    <t>549,15</t>
  </si>
  <si>
    <t>603,01</t>
  </si>
  <si>
    <t>594,62</t>
  </si>
  <si>
    <t>680,48</t>
  </si>
  <si>
    <t>641,79</t>
  </si>
  <si>
    <t>708,54</t>
  </si>
  <si>
    <t>711,58</t>
  </si>
  <si>
    <t>777,49</t>
  </si>
  <si>
    <t>706,49</t>
  </si>
  <si>
    <t>761,13</t>
  </si>
  <si>
    <t>756,65</t>
  </si>
  <si>
    <t>849,31</t>
  </si>
  <si>
    <t>907,12</t>
  </si>
  <si>
    <t>1.032,18</t>
  </si>
  <si>
    <t>1.049,94</t>
  </si>
  <si>
    <t>1.153,07</t>
  </si>
  <si>
    <t>483,50</t>
  </si>
  <si>
    <t>581,36</t>
  </si>
  <si>
    <t>748,68</t>
  </si>
  <si>
    <t>957,41</t>
  </si>
  <si>
    <t>1.493,59</t>
  </si>
  <si>
    <t>615,32</t>
  </si>
  <si>
    <t>1.000,37</t>
  </si>
  <si>
    <t>1.548,11</t>
  </si>
  <si>
    <t>631,35</t>
  </si>
  <si>
    <t>1.021,52</t>
  </si>
  <si>
    <t>1.577,37</t>
  </si>
  <si>
    <t>647,33</t>
  </si>
  <si>
    <t>822,60</t>
  </si>
  <si>
    <t>1.042,23</t>
  </si>
  <si>
    <t>1.605,87</t>
  </si>
  <si>
    <t>858,82</t>
  </si>
  <si>
    <t>1.083,27</t>
  </si>
  <si>
    <t>1.665,90</t>
  </si>
  <si>
    <t>1.124,07</t>
  </si>
  <si>
    <t>1.732,14</t>
  </si>
  <si>
    <t>561,68</t>
  </si>
  <si>
    <t>2.560,52</t>
  </si>
  <si>
    <t>2.966,83</t>
  </si>
  <si>
    <t>2.154,33</t>
  </si>
  <si>
    <t>2.330,71</t>
  </si>
  <si>
    <t>91,25</t>
  </si>
  <si>
    <t>110,45</t>
  </si>
  <si>
    <t>10.893,20</t>
  </si>
  <si>
    <t>12.123,03</t>
  </si>
  <si>
    <t>15.552,15</t>
  </si>
  <si>
    <t>19.115,15</t>
  </si>
  <si>
    <t>23.978,35</t>
  </si>
  <si>
    <t>33.460,37</t>
  </si>
  <si>
    <t>38.965,28</t>
  </si>
  <si>
    <t>164,17</t>
  </si>
  <si>
    <t>63.140,76</t>
  </si>
  <si>
    <t>86.489,71</t>
  </si>
  <si>
    <t>120.917,54</t>
  </si>
  <si>
    <t>64,62</t>
  </si>
  <si>
    <t>102,15</t>
  </si>
  <si>
    <t>67,09</t>
  </si>
  <si>
    <t>95,92</t>
  </si>
  <si>
    <t>58,20</t>
  </si>
  <si>
    <t>98,03</t>
  </si>
  <si>
    <t>146,12</t>
  </si>
  <si>
    <t>122,91</t>
  </si>
  <si>
    <t>165,69</t>
  </si>
  <si>
    <t>31,51</t>
  </si>
  <si>
    <t>42,30</t>
  </si>
  <si>
    <t>3.089,11</t>
  </si>
  <si>
    <t>604,21</t>
  </si>
  <si>
    <t>40,77</t>
  </si>
  <si>
    <t>15,70</t>
  </si>
  <si>
    <t>11,55</t>
  </si>
  <si>
    <t>1.458,30</t>
  </si>
  <si>
    <t>175,24</t>
  </si>
  <si>
    <t>502,00</t>
  </si>
  <si>
    <t>541,81</t>
  </si>
  <si>
    <t>170,27</t>
  </si>
  <si>
    <t>196,81</t>
  </si>
  <si>
    <t>229,98</t>
  </si>
  <si>
    <t>263,15</t>
  </si>
  <si>
    <t>1.869,60</t>
  </si>
  <si>
    <t>353,22</t>
  </si>
  <si>
    <t>449,61</t>
  </si>
  <si>
    <t>386,98</t>
  </si>
  <si>
    <t>3.544,17</t>
  </si>
  <si>
    <t>146,53</t>
  </si>
  <si>
    <t>4,46</t>
  </si>
  <si>
    <t>4,67</t>
  </si>
  <si>
    <t>5,42</t>
  </si>
  <si>
    <t>15,60</t>
  </si>
  <si>
    <t>42,66</t>
  </si>
  <si>
    <t>95,83</t>
  </si>
  <si>
    <t>27,66</t>
  </si>
  <si>
    <t>21,31</t>
  </si>
  <si>
    <t>38,45</t>
  </si>
  <si>
    <t>438,70</t>
  </si>
  <si>
    <t>104,39</t>
  </si>
  <si>
    <t>183,56</t>
  </si>
  <si>
    <t>279,56</t>
  </si>
  <si>
    <t>399,20</t>
  </si>
  <si>
    <t>584,77</t>
  </si>
  <si>
    <t>268,87</t>
  </si>
  <si>
    <t>640,37</t>
  </si>
  <si>
    <t>2.551,30</t>
  </si>
  <si>
    <t>2.009,00</t>
  </si>
  <si>
    <t>2.192,40</t>
  </si>
  <si>
    <t>2.833,37</t>
  </si>
  <si>
    <t>2.312,48</t>
  </si>
  <si>
    <t>2.485,56</t>
  </si>
  <si>
    <t>4.121,91</t>
  </si>
  <si>
    <t>3.251,95</t>
  </si>
  <si>
    <t>3.602,78</t>
  </si>
  <si>
    <t>5.624,38</t>
  </si>
  <si>
    <t>4.202,09</t>
  </si>
  <si>
    <t>4.703,91</t>
  </si>
  <si>
    <t>10.456,88</t>
  </si>
  <si>
    <t>5.965,29</t>
  </si>
  <si>
    <t>11.692,29</t>
  </si>
  <si>
    <t>6.292,12</t>
  </si>
  <si>
    <t>6.463,97</t>
  </si>
  <si>
    <t>13.191,16</t>
  </si>
  <si>
    <t>8.270,87</t>
  </si>
  <si>
    <t>18.316,60</t>
  </si>
  <si>
    <t>10.260,68</t>
  </si>
  <si>
    <t>22.087,43</t>
  </si>
  <si>
    <t>11.462,35</t>
  </si>
  <si>
    <t>6.524,24</t>
  </si>
  <si>
    <t>7.748,24</t>
  </si>
  <si>
    <t>8.022,98</t>
  </si>
  <si>
    <t>8.328,76</t>
  </si>
  <si>
    <t>11.806,59</t>
  </si>
  <si>
    <t>12.195,43</t>
  </si>
  <si>
    <t>12.537,53</t>
  </si>
  <si>
    <t>14.366,32</t>
  </si>
  <si>
    <t>14.291,66</t>
  </si>
  <si>
    <t>14.998,97</t>
  </si>
  <si>
    <t>27.701,46</t>
  </si>
  <si>
    <t>35.471,55</t>
  </si>
  <si>
    <t>14,98</t>
  </si>
  <si>
    <t>29,77</t>
  </si>
  <si>
    <t>69,22</t>
  </si>
  <si>
    <t>9.225,57</t>
  </si>
  <si>
    <t>16.428,62</t>
  </si>
  <si>
    <t>643,61</t>
  </si>
  <si>
    <t>1.187,06</t>
  </si>
  <si>
    <t>3.692,31</t>
  </si>
  <si>
    <t>2.688,32</t>
  </si>
  <si>
    <t>45,24</t>
  </si>
  <si>
    <t>2.584,21</t>
  </si>
  <si>
    <t>1.348,06</t>
  </si>
  <si>
    <t>12,03</t>
  </si>
  <si>
    <t>10,05</t>
  </si>
  <si>
    <t>27,19</t>
  </si>
  <si>
    <t>44,24</t>
  </si>
  <si>
    <t>60,88</t>
  </si>
  <si>
    <t>38,73</t>
  </si>
  <si>
    <t>49,12</t>
  </si>
  <si>
    <t>68,37</t>
  </si>
  <si>
    <t>51,93</t>
  </si>
  <si>
    <t>65,22</t>
  </si>
  <si>
    <t>37,79</t>
  </si>
  <si>
    <t>56,75</t>
  </si>
  <si>
    <t>208,34</t>
  </si>
  <si>
    <t>28,82</t>
  </si>
  <si>
    <t>53,30</t>
  </si>
  <si>
    <t>131,55</t>
  </si>
  <si>
    <t>190,12</t>
  </si>
  <si>
    <t>266,84</t>
  </si>
  <si>
    <t>122,74</t>
  </si>
  <si>
    <t>167,27</t>
  </si>
  <si>
    <t>210,71</t>
  </si>
  <si>
    <t>284,65</t>
  </si>
  <si>
    <t>362,69</t>
  </si>
  <si>
    <t>58,87</t>
  </si>
  <si>
    <t>73,52</t>
  </si>
  <si>
    <t>114,54</t>
  </si>
  <si>
    <t>59,42</t>
  </si>
  <si>
    <t>131,50</t>
  </si>
  <si>
    <t>155,38</t>
  </si>
  <si>
    <t>121,74</t>
  </si>
  <si>
    <t>160,59</t>
  </si>
  <si>
    <t>234,61</t>
  </si>
  <si>
    <t>109,52</t>
  </si>
  <si>
    <t>132,30</t>
  </si>
  <si>
    <t>171,25</t>
  </si>
  <si>
    <t>97,92</t>
  </si>
  <si>
    <t>132,09</t>
  </si>
  <si>
    <t>211,47</t>
  </si>
  <si>
    <t>60,08</t>
  </si>
  <si>
    <t>69,16</t>
  </si>
  <si>
    <t>118,73</t>
  </si>
  <si>
    <t>157,13</t>
  </si>
  <si>
    <t>77,23</t>
  </si>
  <si>
    <t>101,92</t>
  </si>
  <si>
    <t>136,10</t>
  </si>
  <si>
    <t>215,48</t>
  </si>
  <si>
    <t>64,86</t>
  </si>
  <si>
    <t>73,99</t>
  </si>
  <si>
    <t>101,37</t>
  </si>
  <si>
    <t>123,67</t>
  </si>
  <si>
    <t>162,07</t>
  </si>
  <si>
    <t>30,20</t>
  </si>
  <si>
    <t>54,22</t>
  </si>
  <si>
    <t>77,20</t>
  </si>
  <si>
    <t>99,80</t>
  </si>
  <si>
    <t>104,61</t>
  </si>
  <si>
    <t>169,27</t>
  </si>
  <si>
    <t>285,63</t>
  </si>
  <si>
    <t>406,89</t>
  </si>
  <si>
    <t>589,53</t>
  </si>
  <si>
    <t>72,02</t>
  </si>
  <si>
    <t>113,44</t>
  </si>
  <si>
    <t>59,58</t>
  </si>
  <si>
    <t>87,26</t>
  </si>
  <si>
    <t>141,44</t>
  </si>
  <si>
    <t>220,54</t>
  </si>
  <si>
    <t>415,03</t>
  </si>
  <si>
    <t>39,76</t>
  </si>
  <si>
    <t>23,22</t>
  </si>
  <si>
    <t>28,63</t>
  </si>
  <si>
    <t>16,45</t>
  </si>
  <si>
    <t>32,18</t>
  </si>
  <si>
    <t>48,90</t>
  </si>
  <si>
    <t>99,28</t>
  </si>
  <si>
    <t>144,14</t>
  </si>
  <si>
    <t>27,37</t>
  </si>
  <si>
    <t>92,15</t>
  </si>
  <si>
    <t>203,90</t>
  </si>
  <si>
    <t>279,68</t>
  </si>
  <si>
    <t>62,56</t>
  </si>
  <si>
    <t>102,39</t>
  </si>
  <si>
    <t>151,33</t>
  </si>
  <si>
    <t>25,72</t>
  </si>
  <si>
    <t>53,74</t>
  </si>
  <si>
    <t>90,53</t>
  </si>
  <si>
    <t>123,37</t>
  </si>
  <si>
    <t>205,72</t>
  </si>
  <si>
    <t>286,10</t>
  </si>
  <si>
    <t>41,19</t>
  </si>
  <si>
    <t>64,33</t>
  </si>
  <si>
    <t>41,57</t>
  </si>
  <si>
    <t>53,10</t>
  </si>
  <si>
    <t>64,87</t>
  </si>
  <si>
    <t>76,64</t>
  </si>
  <si>
    <t>97,54</t>
  </si>
  <si>
    <t>176,43</t>
  </si>
  <si>
    <t>191,37</t>
  </si>
  <si>
    <t>92,31</t>
  </si>
  <si>
    <t>127,46</t>
  </si>
  <si>
    <t>183,62</t>
  </si>
  <si>
    <t>222,92</t>
  </si>
  <si>
    <t>308,16</t>
  </si>
  <si>
    <t>399,27</t>
  </si>
  <si>
    <t>61,38</t>
  </si>
  <si>
    <t>97,10</t>
  </si>
  <si>
    <t>132,59</t>
  </si>
  <si>
    <t>71,89</t>
  </si>
  <si>
    <t>115,16</t>
  </si>
  <si>
    <t>157,22</t>
  </si>
  <si>
    <t>48,71</t>
  </si>
  <si>
    <t>53,49</t>
  </si>
  <si>
    <t>851,07</t>
  </si>
  <si>
    <t>24,70</t>
  </si>
  <si>
    <t>32,49</t>
  </si>
  <si>
    <t>17,71</t>
  </si>
  <si>
    <t>25,19</t>
  </si>
  <si>
    <t>32,97</t>
  </si>
  <si>
    <t>31,06</t>
  </si>
  <si>
    <t>31,99</t>
  </si>
  <si>
    <t>53,99</t>
  </si>
  <si>
    <t>228,34</t>
  </si>
  <si>
    <t>437,36</t>
  </si>
  <si>
    <t>206,73</t>
  </si>
  <si>
    <t>236,42</t>
  </si>
  <si>
    <t>194,30</t>
  </si>
  <si>
    <t>325,62</t>
  </si>
  <si>
    <t>419,55</t>
  </si>
  <si>
    <t>443,07</t>
  </si>
  <si>
    <t>212,44</t>
  </si>
  <si>
    <t>242,13</t>
  </si>
  <si>
    <t>200,01</t>
  </si>
  <si>
    <t>334,20</t>
  </si>
  <si>
    <t>430,98</t>
  </si>
  <si>
    <t>60,38</t>
  </si>
  <si>
    <t>93,60</t>
  </si>
  <si>
    <t>117,97</t>
  </si>
  <si>
    <t>73,29</t>
  </si>
  <si>
    <t>89,97</t>
  </si>
  <si>
    <t>59,94</t>
  </si>
  <si>
    <t>28,61</t>
  </si>
  <si>
    <t>66,79</t>
  </si>
  <si>
    <t>74,25</t>
  </si>
  <si>
    <t>22,42</t>
  </si>
  <si>
    <t>15,89</t>
  </si>
  <si>
    <t>28,59</t>
  </si>
  <si>
    <t>7,78</t>
  </si>
  <si>
    <t>16,48</t>
  </si>
  <si>
    <t>14,60</t>
  </si>
  <si>
    <t>13,61</t>
  </si>
  <si>
    <t>6,41</t>
  </si>
  <si>
    <t>10,99</t>
  </si>
  <si>
    <t>22,99</t>
  </si>
  <si>
    <t>14,32</t>
  </si>
  <si>
    <t>23,59</t>
  </si>
  <si>
    <t>19,17</t>
  </si>
  <si>
    <t>17,20</t>
  </si>
  <si>
    <t>11,28</t>
  </si>
  <si>
    <t>11,25</t>
  </si>
  <si>
    <t>13,34</t>
  </si>
  <si>
    <t>22,96</t>
  </si>
  <si>
    <t>18,00</t>
  </si>
  <si>
    <t>5,90</t>
  </si>
  <si>
    <t>43,13</t>
  </si>
  <si>
    <t>25,03</t>
  </si>
  <si>
    <t>95,03</t>
  </si>
  <si>
    <t>7,99</t>
  </si>
  <si>
    <t>75,95</t>
  </si>
  <si>
    <t>63,78</t>
  </si>
  <si>
    <t>92,81</t>
  </si>
  <si>
    <t>80,12</t>
  </si>
  <si>
    <t>37,78</t>
  </si>
  <si>
    <t>36,86</t>
  </si>
  <si>
    <t>16,27</t>
  </si>
  <si>
    <t>21,51</t>
  </si>
  <si>
    <t>39,95</t>
  </si>
  <si>
    <t>19,80</t>
  </si>
  <si>
    <t>30,82</t>
  </si>
  <si>
    <t>65,03</t>
  </si>
  <si>
    <t>54,28</t>
  </si>
  <si>
    <t>45,97</t>
  </si>
  <si>
    <t>29,64</t>
  </si>
  <si>
    <t>91,02</t>
  </si>
  <si>
    <t>67,43</t>
  </si>
  <si>
    <t>150,55</t>
  </si>
  <si>
    <t>42,94</t>
  </si>
  <si>
    <t>43,97</t>
  </si>
  <si>
    <t>48,40</t>
  </si>
  <si>
    <t>129,57</t>
  </si>
  <si>
    <t>126,41</t>
  </si>
  <si>
    <t>154,14</t>
  </si>
  <si>
    <t>13,45</t>
  </si>
  <si>
    <t>24,85</t>
  </si>
  <si>
    <t>76,39</t>
  </si>
  <si>
    <t>18,13</t>
  </si>
  <si>
    <t>149,74</t>
  </si>
  <si>
    <t>28,16</t>
  </si>
  <si>
    <t>176,82</t>
  </si>
  <si>
    <t>37,54</t>
  </si>
  <si>
    <t>13,27</t>
  </si>
  <si>
    <t>44,31</t>
  </si>
  <si>
    <t>74,18</t>
  </si>
  <si>
    <t>56,34</t>
  </si>
  <si>
    <t>97,17</t>
  </si>
  <si>
    <t>11,22</t>
  </si>
  <si>
    <t>13,40</t>
  </si>
  <si>
    <t>14,88</t>
  </si>
  <si>
    <t>27,65</t>
  </si>
  <si>
    <t>7,02</t>
  </si>
  <si>
    <t>16,35</t>
  </si>
  <si>
    <t>42,58</t>
  </si>
  <si>
    <t>32,01</t>
  </si>
  <si>
    <t>28,92</t>
  </si>
  <si>
    <t>74,85</t>
  </si>
  <si>
    <t>119,57</t>
  </si>
  <si>
    <t>275,06</t>
  </si>
  <si>
    <t>59,53</t>
  </si>
  <si>
    <t>51,22</t>
  </si>
  <si>
    <t>87,38</t>
  </si>
  <si>
    <t>76,91</t>
  </si>
  <si>
    <t>258,04</t>
  </si>
  <si>
    <t>194,91</t>
  </si>
  <si>
    <t>45,18</t>
  </si>
  <si>
    <t>147,53</t>
  </si>
  <si>
    <t>53,61</t>
  </si>
  <si>
    <t>51,29</t>
  </si>
  <si>
    <t>15,34</t>
  </si>
  <si>
    <t>19,14</t>
  </si>
  <si>
    <t>28,15</t>
  </si>
  <si>
    <t>26,64</t>
  </si>
  <si>
    <t>22,02</t>
  </si>
  <si>
    <t>39,16</t>
  </si>
  <si>
    <t>26,78</t>
  </si>
  <si>
    <t>41,87</t>
  </si>
  <si>
    <t>77,05</t>
  </si>
  <si>
    <t>34,53</t>
  </si>
  <si>
    <t>52,14</t>
  </si>
  <si>
    <t>20,45</t>
  </si>
  <si>
    <t>23,78</t>
  </si>
  <si>
    <t>52,26</t>
  </si>
  <si>
    <t>82,76</t>
  </si>
  <si>
    <t>24,88</t>
  </si>
  <si>
    <t>37,89</t>
  </si>
  <si>
    <t>73,67</t>
  </si>
  <si>
    <t>173,51</t>
  </si>
  <si>
    <t>39,97</t>
  </si>
  <si>
    <t>42,14</t>
  </si>
  <si>
    <t>50,21</t>
  </si>
  <si>
    <t>9,41</t>
  </si>
  <si>
    <t>17,90</t>
  </si>
  <si>
    <t>37,21</t>
  </si>
  <si>
    <t>28,83</t>
  </si>
  <si>
    <t>38,53</t>
  </si>
  <si>
    <t>36,12</t>
  </si>
  <si>
    <t>117,28</t>
  </si>
  <si>
    <t>35,28</t>
  </si>
  <si>
    <t>38,76</t>
  </si>
  <si>
    <t>43,75</t>
  </si>
  <si>
    <t>41,01</t>
  </si>
  <si>
    <t>184,36</t>
  </si>
  <si>
    <t>123,74</t>
  </si>
  <si>
    <t>141,79</t>
  </si>
  <si>
    <t>160,72</t>
  </si>
  <si>
    <t>167,14</t>
  </si>
  <si>
    <t>243,97</t>
  </si>
  <si>
    <t>59,16</t>
  </si>
  <si>
    <t>92,59</t>
  </si>
  <si>
    <t>197,50</t>
  </si>
  <si>
    <t>235,84</t>
  </si>
  <si>
    <t>30,96</t>
  </si>
  <si>
    <t>31,80</t>
  </si>
  <si>
    <t>46,05</t>
  </si>
  <si>
    <t>81,23</t>
  </si>
  <si>
    <t>103,80</t>
  </si>
  <si>
    <t>109,03</t>
  </si>
  <si>
    <t>55,78</t>
  </si>
  <si>
    <t>5,38</t>
  </si>
  <si>
    <t>21,11</t>
  </si>
  <si>
    <t>46,92</t>
  </si>
  <si>
    <t>339,54</t>
  </si>
  <si>
    <t>30,44</t>
  </si>
  <si>
    <t>40,32</t>
  </si>
  <si>
    <t>62,49</t>
  </si>
  <si>
    <t>175,03</t>
  </si>
  <si>
    <t>66,62</t>
  </si>
  <si>
    <t>161,19</t>
  </si>
  <si>
    <t>417,59</t>
  </si>
  <si>
    <t>27,77</t>
  </si>
  <si>
    <t>35,92</t>
  </si>
  <si>
    <t>14,47</t>
  </si>
  <si>
    <t>46,28</t>
  </si>
  <si>
    <t>93,34</t>
  </si>
  <si>
    <t>104,41</t>
  </si>
  <si>
    <t>132,55</t>
  </si>
  <si>
    <t>142,40</t>
  </si>
  <si>
    <t>102,08</t>
  </si>
  <si>
    <t>161,33</t>
  </si>
  <si>
    <t>150,49</t>
  </si>
  <si>
    <t>215,84</t>
  </si>
  <si>
    <t>194,96</t>
  </si>
  <si>
    <t>136,06</t>
  </si>
  <si>
    <t>206,08</t>
  </si>
  <si>
    <t>257,92</t>
  </si>
  <si>
    <t>36,94</t>
  </si>
  <si>
    <t>38,93</t>
  </si>
  <si>
    <t>45,05</t>
  </si>
  <si>
    <t>46,91</t>
  </si>
  <si>
    <t>70,25</t>
  </si>
  <si>
    <t>70,22</t>
  </si>
  <si>
    <t>95,02</t>
  </si>
  <si>
    <t>106,09</t>
  </si>
  <si>
    <t>136,00</t>
  </si>
  <si>
    <t>53,36</t>
  </si>
  <si>
    <t>71,41</t>
  </si>
  <si>
    <t>66,15</t>
  </si>
  <si>
    <t>82,16</t>
  </si>
  <si>
    <t>78,53</t>
  </si>
  <si>
    <t>104,45</t>
  </si>
  <si>
    <t>101,99</t>
  </si>
  <si>
    <t>163,89</t>
  </si>
  <si>
    <t>153,05</t>
  </si>
  <si>
    <t>221,01</t>
  </si>
  <si>
    <t>200,13</t>
  </si>
  <si>
    <t>72,14</t>
  </si>
  <si>
    <t>88,84</t>
  </si>
  <si>
    <t>103,29</t>
  </si>
  <si>
    <t>135,90</t>
  </si>
  <si>
    <t>209,44</t>
  </si>
  <si>
    <t>264,83</t>
  </si>
  <si>
    <t>27,61</t>
  </si>
  <si>
    <t>41,81</t>
  </si>
  <si>
    <t>56,30</t>
  </si>
  <si>
    <t>78,33</t>
  </si>
  <si>
    <t>126,46</t>
  </si>
  <si>
    <t>41,98</t>
  </si>
  <si>
    <t>55,52</t>
  </si>
  <si>
    <t>50,26</t>
  </si>
  <si>
    <t>60,42</t>
  </si>
  <si>
    <t>83,61</t>
  </si>
  <si>
    <t>81,15</t>
  </si>
  <si>
    <t>138,92</t>
  </si>
  <si>
    <t>128,08</t>
  </si>
  <si>
    <t>191,94</t>
  </si>
  <si>
    <t>67,56</t>
  </si>
  <si>
    <t>79,15</t>
  </si>
  <si>
    <t>108,12</t>
  </si>
  <si>
    <t>176,17</t>
  </si>
  <si>
    <t>226,04</t>
  </si>
  <si>
    <t>14,80</t>
  </si>
  <si>
    <t>23,82</t>
  </si>
  <si>
    <t>33,43</t>
  </si>
  <si>
    <t>52,82</t>
  </si>
  <si>
    <t>27,53</t>
  </si>
  <si>
    <t>142,16</t>
  </si>
  <si>
    <t>216,93</t>
  </si>
  <si>
    <t>319,53</t>
  </si>
  <si>
    <t>86,68</t>
  </si>
  <si>
    <t>103,82</t>
  </si>
  <si>
    <t>142,11</t>
  </si>
  <si>
    <t>218,61</t>
  </si>
  <si>
    <t>322,98</t>
  </si>
  <si>
    <t>91,72</t>
  </si>
  <si>
    <t>128,19</t>
  </si>
  <si>
    <t>201,92</t>
  </si>
  <si>
    <t>59,93</t>
  </si>
  <si>
    <t>109,09</t>
  </si>
  <si>
    <t>147,69</t>
  </si>
  <si>
    <t>150,57</t>
  </si>
  <si>
    <t>39,04</t>
  </si>
  <si>
    <t>55,45</t>
  </si>
  <si>
    <t>74,40</t>
  </si>
  <si>
    <t>110,77</t>
  </si>
  <si>
    <t>154,02</t>
  </si>
  <si>
    <t>37,77</t>
  </si>
  <si>
    <t>37,75</t>
  </si>
  <si>
    <t>60,48</t>
  </si>
  <si>
    <t>94,08</t>
  </si>
  <si>
    <t>134,63</t>
  </si>
  <si>
    <t>25,26</t>
  </si>
  <si>
    <t>492,92</t>
  </si>
  <si>
    <t>42,79</t>
  </si>
  <si>
    <t>13,48</t>
  </si>
  <si>
    <t>542,31</t>
  </si>
  <si>
    <t>27,97</t>
  </si>
  <si>
    <t>74,90</t>
  </si>
  <si>
    <t>621,47</t>
  </si>
  <si>
    <t>779,91</t>
  </si>
  <si>
    <t>69,57</t>
  </si>
  <si>
    <t>1.081,03</t>
  </si>
  <si>
    <t>160,91</t>
  </si>
  <si>
    <t>1.426,64</t>
  </si>
  <si>
    <t>26,76</t>
  </si>
  <si>
    <t>30,14</t>
  </si>
  <si>
    <t>426,97</t>
  </si>
  <si>
    <t>495,71</t>
  </si>
  <si>
    <t>18,71</t>
  </si>
  <si>
    <t>16,17</t>
  </si>
  <si>
    <t>544,88</t>
  </si>
  <si>
    <t>77,47</t>
  </si>
  <si>
    <t>23,86</t>
  </si>
  <si>
    <t>34,24</t>
  </si>
  <si>
    <t>17,94</t>
  </si>
  <si>
    <t>427,16</t>
  </si>
  <si>
    <t>15,72</t>
  </si>
  <si>
    <t>497,78</t>
  </si>
  <si>
    <t>81,18</t>
  </si>
  <si>
    <t>548,59</t>
  </si>
  <si>
    <t>81,77</t>
  </si>
  <si>
    <t>28,06</t>
  </si>
  <si>
    <t>55,15</t>
  </si>
  <si>
    <t>86,45</t>
  </si>
  <si>
    <t>127,02</t>
  </si>
  <si>
    <t>280,00</t>
  </si>
  <si>
    <t>53,87</t>
  </si>
  <si>
    <t>53,90</t>
  </si>
  <si>
    <t>76,76</t>
  </si>
  <si>
    <t>126,33</t>
  </si>
  <si>
    <t>116,48</t>
  </si>
  <si>
    <t>79,98</t>
  </si>
  <si>
    <t>125,66</t>
  </si>
  <si>
    <t>191,71</t>
  </si>
  <si>
    <t>103,27</t>
  </si>
  <si>
    <t>225,70</t>
  </si>
  <si>
    <t>186,81</t>
  </si>
  <si>
    <t>272,82</t>
  </si>
  <si>
    <t>387,36</t>
  </si>
  <si>
    <t>127,99</t>
  </si>
  <si>
    <t>145,11</t>
  </si>
  <si>
    <t>356,06</t>
  </si>
  <si>
    <t>296,52</t>
  </si>
  <si>
    <t>346,22</t>
  </si>
  <si>
    <t>796,92</t>
  </si>
  <si>
    <t>186,52</t>
  </si>
  <si>
    <t>441,17</t>
  </si>
  <si>
    <t>663,48</t>
  </si>
  <si>
    <t>1.387,38</t>
  </si>
  <si>
    <t>7,77</t>
  </si>
  <si>
    <t>40,26</t>
  </si>
  <si>
    <t>59,39</t>
  </si>
  <si>
    <t>64,03</t>
  </si>
  <si>
    <t>97,59</t>
  </si>
  <si>
    <t>12,24</t>
  </si>
  <si>
    <t>18,04</t>
  </si>
  <si>
    <t>99,64</t>
  </si>
  <si>
    <t>120,20</t>
  </si>
  <si>
    <t>87,08</t>
  </si>
  <si>
    <t>232,09</t>
  </si>
  <si>
    <t>61,99</t>
  </si>
  <si>
    <t>106,45</t>
  </si>
  <si>
    <t>120,70</t>
  </si>
  <si>
    <t>208,62</t>
  </si>
  <si>
    <t>173,91</t>
  </si>
  <si>
    <t>18,74</t>
  </si>
  <si>
    <t>34,10</t>
  </si>
  <si>
    <t>33,35</t>
  </si>
  <si>
    <t>52,59</t>
  </si>
  <si>
    <t>218,11</t>
  </si>
  <si>
    <t>306,05</t>
  </si>
  <si>
    <t>272,10</t>
  </si>
  <si>
    <t>339,37</t>
  </si>
  <si>
    <t>493,44</t>
  </si>
  <si>
    <t>172,45</t>
  </si>
  <si>
    <t>1.485,29</t>
  </si>
  <si>
    <t>212,22</t>
  </si>
  <si>
    <t>11,71</t>
  </si>
  <si>
    <t>34,07</t>
  </si>
  <si>
    <t>74,75</t>
  </si>
  <si>
    <t>181,52</t>
  </si>
  <si>
    <t>260,15</t>
  </si>
  <si>
    <t>94,02</t>
  </si>
  <si>
    <t>203,06</t>
  </si>
  <si>
    <t>246,53</t>
  </si>
  <si>
    <t>324,33</t>
  </si>
  <si>
    <t>37,08</t>
  </si>
  <si>
    <t>61,34</t>
  </si>
  <si>
    <t>69,46</t>
  </si>
  <si>
    <t>92,70</t>
  </si>
  <si>
    <t>144,57</t>
  </si>
  <si>
    <t>50,22</t>
  </si>
  <si>
    <t>51,98</t>
  </si>
  <si>
    <t>23,94</t>
  </si>
  <si>
    <t>20,16</t>
  </si>
  <si>
    <t>29,70</t>
  </si>
  <si>
    <t>29,42</t>
  </si>
  <si>
    <t>22,15</t>
  </si>
  <si>
    <t>25,67</t>
  </si>
  <si>
    <t>84,83</t>
  </si>
  <si>
    <t>105,82</t>
  </si>
  <si>
    <t>310,67</t>
  </si>
  <si>
    <t>10,94</t>
  </si>
  <si>
    <t>18,65</t>
  </si>
  <si>
    <t>80,61</t>
  </si>
  <si>
    <t>102,83</t>
  </si>
  <si>
    <t>14,37</t>
  </si>
  <si>
    <t>114,06</t>
  </si>
  <si>
    <t>283,45</t>
  </si>
  <si>
    <t>29,78</t>
  </si>
  <si>
    <t>77,74</t>
  </si>
  <si>
    <t>7,85</t>
  </si>
  <si>
    <t>101,51</t>
  </si>
  <si>
    <t>309,72</t>
  </si>
  <si>
    <t>15,65</t>
  </si>
  <si>
    <t>37,86</t>
  </si>
  <si>
    <t>56,47</t>
  </si>
  <si>
    <t>106,47</t>
  </si>
  <si>
    <t>142,60</t>
  </si>
  <si>
    <t>282,19</t>
  </si>
  <si>
    <t>377,94</t>
  </si>
  <si>
    <t>69,21</t>
  </si>
  <si>
    <t>195,81</t>
  </si>
  <si>
    <t>121,86</t>
  </si>
  <si>
    <t>15,63</t>
  </si>
  <si>
    <t>19,73</t>
  </si>
  <si>
    <t>20,47</t>
  </si>
  <si>
    <t>16,73</t>
  </si>
  <si>
    <t>27,16</t>
  </si>
  <si>
    <t>21,32</t>
  </si>
  <si>
    <t>25,49</t>
  </si>
  <si>
    <t>30,48</t>
  </si>
  <si>
    <t>19,20</t>
  </si>
  <si>
    <t>30,74</t>
  </si>
  <si>
    <t>34,23</t>
  </si>
  <si>
    <t>48,17</t>
  </si>
  <si>
    <t>21,56</t>
  </si>
  <si>
    <t>28,50</t>
  </si>
  <si>
    <t>34,63</t>
  </si>
  <si>
    <t>47,48</t>
  </si>
  <si>
    <t>17,93</t>
  </si>
  <si>
    <t>41,00</t>
  </si>
  <si>
    <t>52,97</t>
  </si>
  <si>
    <t>69,37</t>
  </si>
  <si>
    <t>162,33</t>
  </si>
  <si>
    <t>181,93</t>
  </si>
  <si>
    <t>176,40</t>
  </si>
  <si>
    <t>37,83</t>
  </si>
  <si>
    <t>85,86</t>
  </si>
  <si>
    <t>101,49</t>
  </si>
  <si>
    <t>112,80</t>
  </si>
  <si>
    <t>115,90</t>
  </si>
  <si>
    <t>126,93</t>
  </si>
  <si>
    <t>151,94</t>
  </si>
  <si>
    <t>167,99</t>
  </si>
  <si>
    <t>116,16</t>
  </si>
  <si>
    <t>136,89</t>
  </si>
  <si>
    <t>237,75</t>
  </si>
  <si>
    <t>253,47</t>
  </si>
  <si>
    <t>309,91</t>
  </si>
  <si>
    <t>190,88</t>
  </si>
  <si>
    <t>326,18</t>
  </si>
  <si>
    <t>345,10</t>
  </si>
  <si>
    <t>740,55</t>
  </si>
  <si>
    <t>655,66</t>
  </si>
  <si>
    <t>302,16</t>
  </si>
  <si>
    <t>520,09</t>
  </si>
  <si>
    <t>800,40</t>
  </si>
  <si>
    <t>36,76</t>
  </si>
  <si>
    <t>30,68</t>
  </si>
  <si>
    <t>63,19</t>
  </si>
  <si>
    <t>67,18</t>
  </si>
  <si>
    <t>99,27</t>
  </si>
  <si>
    <t>223,76</t>
  </si>
  <si>
    <t>242,35</t>
  </si>
  <si>
    <t>298,79</t>
  </si>
  <si>
    <t>120,02</t>
  </si>
  <si>
    <t>177,43</t>
  </si>
  <si>
    <t>305,23</t>
  </si>
  <si>
    <t>723,82</t>
  </si>
  <si>
    <t>638,93</t>
  </si>
  <si>
    <t>91,40</t>
  </si>
  <si>
    <t>134,15</t>
  </si>
  <si>
    <t>172,96</t>
  </si>
  <si>
    <t>268,38</t>
  </si>
  <si>
    <t>492,09</t>
  </si>
  <si>
    <t>778,14</t>
  </si>
  <si>
    <t>34,03</t>
  </si>
  <si>
    <t>27,95</t>
  </si>
  <si>
    <t>58,39</t>
  </si>
  <si>
    <t>60,05</t>
  </si>
  <si>
    <t>73,16</t>
  </si>
  <si>
    <t>89,18</t>
  </si>
  <si>
    <t>167,38</t>
  </si>
  <si>
    <t>209,28</t>
  </si>
  <si>
    <t>223,31</t>
  </si>
  <si>
    <t>279,75</t>
  </si>
  <si>
    <t>55,03</t>
  </si>
  <si>
    <t>150,46</t>
  </si>
  <si>
    <t>162,29</t>
  </si>
  <si>
    <t>283,36</t>
  </si>
  <si>
    <t>302,28</t>
  </si>
  <si>
    <t>695,33</t>
  </si>
  <si>
    <t>610,44</t>
  </si>
  <si>
    <t>86,03</t>
  </si>
  <si>
    <t>124,54</t>
  </si>
  <si>
    <t>158,63</t>
  </si>
  <si>
    <t>248,21</t>
  </si>
  <si>
    <t>467,28</t>
  </si>
  <si>
    <t>740,13</t>
  </si>
  <si>
    <t>29,01</t>
  </si>
  <si>
    <t>55,25</t>
  </si>
  <si>
    <t>86,89</t>
  </si>
  <si>
    <t>128,54</t>
  </si>
  <si>
    <t>33,29</t>
  </si>
  <si>
    <t>36,27</t>
  </si>
  <si>
    <t>430,14</t>
  </si>
  <si>
    <t>503,94</t>
  </si>
  <si>
    <t>89,61</t>
  </si>
  <si>
    <t>557,02</t>
  </si>
  <si>
    <t>63,94</t>
  </si>
  <si>
    <t>17,10</t>
  </si>
  <si>
    <t>30,08</t>
  </si>
  <si>
    <t>33,46</t>
  </si>
  <si>
    <t>39,33</t>
  </si>
  <si>
    <t>37,65</t>
  </si>
  <si>
    <t>429,65</t>
  </si>
  <si>
    <t>500,18</t>
  </si>
  <si>
    <t>24,77</t>
  </si>
  <si>
    <t>550,88</t>
  </si>
  <si>
    <t>50,84</t>
  </si>
  <si>
    <t>430,15</t>
  </si>
  <si>
    <t>15,79</t>
  </si>
  <si>
    <t>549,37</t>
  </si>
  <si>
    <t>24,18</t>
  </si>
  <si>
    <t>47,88</t>
  </si>
  <si>
    <t>5,63</t>
  </si>
  <si>
    <t>22,65</t>
  </si>
  <si>
    <t>13,89</t>
  </si>
  <si>
    <t>34,34</t>
  </si>
  <si>
    <t>29,96</t>
  </si>
  <si>
    <t>12,60</t>
  </si>
  <si>
    <t>43,01</t>
  </si>
  <si>
    <t>41,78</t>
  </si>
  <si>
    <t>59,04</t>
  </si>
  <si>
    <t>120,08</t>
  </si>
  <si>
    <t>57,76</t>
  </si>
  <si>
    <t>34,91</t>
  </si>
  <si>
    <t>119,15</t>
  </si>
  <si>
    <t>115,99</t>
  </si>
  <si>
    <t>143,72</t>
  </si>
  <si>
    <t>67,68</t>
  </si>
  <si>
    <t>93,78</t>
  </si>
  <si>
    <t>268,11</t>
  </si>
  <si>
    <t>82,43</t>
  </si>
  <si>
    <t>183,93</t>
  </si>
  <si>
    <t>244,14</t>
  </si>
  <si>
    <t>21,09</t>
  </si>
  <si>
    <t>81,25</t>
  </si>
  <si>
    <t>154,29</t>
  </si>
  <si>
    <t>7,40</t>
  </si>
  <si>
    <t>33,19</t>
  </si>
  <si>
    <t>41,90</t>
  </si>
  <si>
    <t>22,62</t>
  </si>
  <si>
    <t>29,92</t>
  </si>
  <si>
    <t>13,44</t>
  </si>
  <si>
    <t>32,88</t>
  </si>
  <si>
    <t>48,14</t>
  </si>
  <si>
    <t>59,37</t>
  </si>
  <si>
    <t>87,67</t>
  </si>
  <si>
    <t>149,98</t>
  </si>
  <si>
    <t>199,05</t>
  </si>
  <si>
    <t>90,10</t>
  </si>
  <si>
    <t>132,80</t>
  </si>
  <si>
    <t>131,42</t>
  </si>
  <si>
    <t>167,12</t>
  </si>
  <si>
    <t>148,60</t>
  </si>
  <si>
    <t>141,91</t>
  </si>
  <si>
    <t>38,48</t>
  </si>
  <si>
    <t>80,56</t>
  </si>
  <si>
    <t>99,77</t>
  </si>
  <si>
    <t>25,05</t>
  </si>
  <si>
    <t>155,41</t>
  </si>
  <si>
    <t>86,73</t>
  </si>
  <si>
    <t>243,47</t>
  </si>
  <si>
    <t>166,90</t>
  </si>
  <si>
    <t>346,45</t>
  </si>
  <si>
    <t>220,85</t>
  </si>
  <si>
    <t>130,82</t>
  </si>
  <si>
    <t>303,11</t>
  </si>
  <si>
    <t>274,93</t>
  </si>
  <si>
    <t>166,15</t>
  </si>
  <si>
    <t>366,39</t>
  </si>
  <si>
    <t>253,60</t>
  </si>
  <si>
    <t>158,14</t>
  </si>
  <si>
    <t>335,66</t>
  </si>
  <si>
    <t>161,50</t>
  </si>
  <si>
    <t>252,70</t>
  </si>
  <si>
    <t>250,88</t>
  </si>
  <si>
    <t>173,14</t>
  </si>
  <si>
    <t>145,93</t>
  </si>
  <si>
    <t>212,60</t>
  </si>
  <si>
    <t>15,69</t>
  </si>
  <si>
    <t>370,43</t>
  </si>
  <si>
    <t>479,91</t>
  </si>
  <si>
    <t>911,64</t>
  </si>
  <si>
    <t>186,36</t>
  </si>
  <si>
    <t>291,68</t>
  </si>
  <si>
    <t>564,43</t>
  </si>
  <si>
    <t>785,01</t>
  </si>
  <si>
    <t>923,64</t>
  </si>
  <si>
    <t>445,60</t>
  </si>
  <si>
    <t>633,36</t>
  </si>
  <si>
    <t>744,21</t>
  </si>
  <si>
    <t>189,50</t>
  </si>
  <si>
    <t>364,46</t>
  </si>
  <si>
    <t>634,76</t>
  </si>
  <si>
    <t>1.046,57</t>
  </si>
  <si>
    <t>272,54</t>
  </si>
  <si>
    <t>486,33</t>
  </si>
  <si>
    <t>182,28</t>
  </si>
  <si>
    <t>284,68</t>
  </si>
  <si>
    <t>548,72</t>
  </si>
  <si>
    <t>763,47</t>
  </si>
  <si>
    <t>895,79</t>
  </si>
  <si>
    <t>435,71</t>
  </si>
  <si>
    <t>619,24</t>
  </si>
  <si>
    <t>725,13</t>
  </si>
  <si>
    <t>4,99</t>
  </si>
  <si>
    <t>7,70</t>
  </si>
  <si>
    <t>282,58</t>
  </si>
  <si>
    <t>435,47</t>
  </si>
  <si>
    <t>466,13</t>
  </si>
  <si>
    <t>1.068,64</t>
  </si>
  <si>
    <t>1.214,22</t>
  </si>
  <si>
    <t>2.087,02</t>
  </si>
  <si>
    <t>469,56</t>
  </si>
  <si>
    <t>674,18</t>
  </si>
  <si>
    <t>653,49</t>
  </si>
  <si>
    <t>1.004,89</t>
  </si>
  <si>
    <t>1.261,13</t>
  </si>
  <si>
    <t>1.866,92</t>
  </si>
  <si>
    <t>3.444,62</t>
  </si>
  <si>
    <t>4.145,05</t>
  </si>
  <si>
    <t>5.566,09</t>
  </si>
  <si>
    <t>8.088,76</t>
  </si>
  <si>
    <t>12.435,96</t>
  </si>
  <si>
    <t>549,86</t>
  </si>
  <si>
    <t>776,81</t>
  </si>
  <si>
    <t>92,10</t>
  </si>
  <si>
    <t>95,60</t>
  </si>
  <si>
    <t>19,67</t>
  </si>
  <si>
    <t>17,40</t>
  </si>
  <si>
    <t>768,71</t>
  </si>
  <si>
    <t>537,46</t>
  </si>
  <si>
    <t>513,06</t>
  </si>
  <si>
    <t>298,48</t>
  </si>
  <si>
    <t>82,75</t>
  </si>
  <si>
    <t>89,32</t>
  </si>
  <si>
    <t>253,21</t>
  </si>
  <si>
    <t>61,14</t>
  </si>
  <si>
    <t>66,43</t>
  </si>
  <si>
    <t>513,02</t>
  </si>
  <si>
    <t>587,27</t>
  </si>
  <si>
    <t>517,38</t>
  </si>
  <si>
    <t>265,92</t>
  </si>
  <si>
    <t>299,21</t>
  </si>
  <si>
    <t>272,99</t>
  </si>
  <si>
    <t>203,85</t>
  </si>
  <si>
    <t>348,10</t>
  </si>
  <si>
    <t>389,91</t>
  </si>
  <si>
    <t>160,25</t>
  </si>
  <si>
    <t>386,11</t>
  </si>
  <si>
    <t>71,45</t>
  </si>
  <si>
    <t>461,38</t>
  </si>
  <si>
    <t>124,09</t>
  </si>
  <si>
    <t>122,01</t>
  </si>
  <si>
    <t>83,63</t>
  </si>
  <si>
    <t>958,12</t>
  </si>
  <si>
    <t>844,00</t>
  </si>
  <si>
    <t>815,24</t>
  </si>
  <si>
    <t>967,40</t>
  </si>
  <si>
    <t>623,46</t>
  </si>
  <si>
    <t>594,70</t>
  </si>
  <si>
    <t>588,35</t>
  </si>
  <si>
    <t>559,59</t>
  </si>
  <si>
    <t>384,48</t>
  </si>
  <si>
    <t>373,77</t>
  </si>
  <si>
    <t>345,01</t>
  </si>
  <si>
    <t>525,65</t>
  </si>
  <si>
    <t>579,45</t>
  </si>
  <si>
    <t>400,63</t>
  </si>
  <si>
    <t>389,92</t>
  </si>
  <si>
    <t>305,85</t>
  </si>
  <si>
    <t>546,38</t>
  </si>
  <si>
    <t>247,16</t>
  </si>
  <si>
    <t>487,69</t>
  </si>
  <si>
    <t>453,31</t>
  </si>
  <si>
    <t>1.244,84</t>
  </si>
  <si>
    <t>928,81</t>
  </si>
  <si>
    <t>276,17</t>
  </si>
  <si>
    <t>265,46</t>
  </si>
  <si>
    <t>1.279,65</t>
  </si>
  <si>
    <t>628,91</t>
  </si>
  <si>
    <t>987,84</t>
  </si>
  <si>
    <t>1.198,94</t>
  </si>
  <si>
    <t>315,73</t>
  </si>
  <si>
    <t>325,08</t>
  </si>
  <si>
    <t>801,48</t>
  </si>
  <si>
    <t>810,83</t>
  </si>
  <si>
    <t>57,98</t>
  </si>
  <si>
    <t>40,68</t>
  </si>
  <si>
    <t>143,21</t>
  </si>
  <si>
    <t>50,12</t>
  </si>
  <si>
    <t>578,33</t>
  </si>
  <si>
    <t>88,07</t>
  </si>
  <si>
    <t>223,14</t>
  </si>
  <si>
    <t>328,34</t>
  </si>
  <si>
    <t>1.706,19</t>
  </si>
  <si>
    <t>500,50</t>
  </si>
  <si>
    <t>752,43</t>
  </si>
  <si>
    <t>1.054,11</t>
  </si>
  <si>
    <t>674,55</t>
  </si>
  <si>
    <t>736,86</t>
  </si>
  <si>
    <t>636,23</t>
  </si>
  <si>
    <t>354,15</t>
  </si>
  <si>
    <t>374,70</t>
  </si>
  <si>
    <t>388,37</t>
  </si>
  <si>
    <t>398,86</t>
  </si>
  <si>
    <t>323,97</t>
  </si>
  <si>
    <t>346,79</t>
  </si>
  <si>
    <t>361,36</t>
  </si>
  <si>
    <t>370,46</t>
  </si>
  <si>
    <t>1.177,21</t>
  </si>
  <si>
    <t>686,17</t>
  </si>
  <si>
    <t>2.153,97</t>
  </si>
  <si>
    <t>2.964,89</t>
  </si>
  <si>
    <t>4.834,21</t>
  </si>
  <si>
    <t>6.564,26</t>
  </si>
  <si>
    <t>7.685,77</t>
  </si>
  <si>
    <t>9.127,17</t>
  </si>
  <si>
    <t>1.842,88</t>
  </si>
  <si>
    <t>3.984,56</t>
  </si>
  <si>
    <t>5.560,64</t>
  </si>
  <si>
    <t>7.760,25</t>
  </si>
  <si>
    <t>3.181,74</t>
  </si>
  <si>
    <t>4.863,10</t>
  </si>
  <si>
    <t>5.645,30</t>
  </si>
  <si>
    <t>7.848,17</t>
  </si>
  <si>
    <t>4.595,01</t>
  </si>
  <si>
    <t>6.122,63</t>
  </si>
  <si>
    <t>8.647,06</t>
  </si>
  <si>
    <t>11.633,75</t>
  </si>
  <si>
    <t>13.284,64</t>
  </si>
  <si>
    <t>14.478,46</t>
  </si>
  <si>
    <t>3.878,60</t>
  </si>
  <si>
    <t>6.109,70</t>
  </si>
  <si>
    <t>9.547,81</t>
  </si>
  <si>
    <t>12.448,00</t>
  </si>
  <si>
    <t>14.382,27</t>
  </si>
  <si>
    <t>16.954,96</t>
  </si>
  <si>
    <t>4.215,74</t>
  </si>
  <si>
    <t>7.401,52</t>
  </si>
  <si>
    <t>9.541,90</t>
  </si>
  <si>
    <t>14.154,96</t>
  </si>
  <si>
    <t>3.653,59</t>
  </si>
  <si>
    <t>4.814,98</t>
  </si>
  <si>
    <t>6.747,40</t>
  </si>
  <si>
    <t>9.149,56</t>
  </si>
  <si>
    <t>10.322,62</t>
  </si>
  <si>
    <t>11.007,54</t>
  </si>
  <si>
    <t>3.172,34</t>
  </si>
  <si>
    <t>5.036,36</t>
  </si>
  <si>
    <t>7.943,71</t>
  </si>
  <si>
    <t>10.394,74</t>
  </si>
  <si>
    <t>12.091,15</t>
  </si>
  <si>
    <t>14.285,08</t>
  </si>
  <si>
    <t>2.629,31</t>
  </si>
  <si>
    <t>4.501,50</t>
  </si>
  <si>
    <t>5.912,04</t>
  </si>
  <si>
    <t>8.750,40</t>
  </si>
  <si>
    <t>789,28</t>
  </si>
  <si>
    <t>350,29</t>
  </si>
  <si>
    <t>48,05</t>
  </si>
  <si>
    <t>95,34</t>
  </si>
  <si>
    <t>498,18</t>
  </si>
  <si>
    <t>96,90</t>
  </si>
  <si>
    <t>35,68</t>
  </si>
  <si>
    <t>43,81</t>
  </si>
  <si>
    <t>48,84</t>
  </si>
  <si>
    <t>519,68</t>
  </si>
  <si>
    <t>115,25</t>
  </si>
  <si>
    <t>112,23</t>
  </si>
  <si>
    <t>127,35</t>
  </si>
  <si>
    <t>44,90</t>
  </si>
  <si>
    <t>82,09</t>
  </si>
  <si>
    <t>112,74</t>
  </si>
  <si>
    <t>142,71</t>
  </si>
  <si>
    <t>197,42</t>
  </si>
  <si>
    <t>396,85</t>
  </si>
  <si>
    <t>481,38</t>
  </si>
  <si>
    <t>979,74</t>
  </si>
  <si>
    <t>155,35</t>
  </si>
  <si>
    <t>213,61</t>
  </si>
  <si>
    <t>225,75</t>
  </si>
  <si>
    <t>32,50</t>
  </si>
  <si>
    <t>76,70</t>
  </si>
  <si>
    <t>126,27</t>
  </si>
  <si>
    <t>199,50</t>
  </si>
  <si>
    <t>83,77</t>
  </si>
  <si>
    <t>167,54</t>
  </si>
  <si>
    <t>309,47</t>
  </si>
  <si>
    <t>128,06</t>
  </si>
  <si>
    <t>190,68</t>
  </si>
  <si>
    <t>214,95</t>
  </si>
  <si>
    <t>299,68</t>
  </si>
  <si>
    <t>426,96</t>
  </si>
  <si>
    <t>586,76</t>
  </si>
  <si>
    <t>902,01</t>
  </si>
  <si>
    <t>56,94</t>
  </si>
  <si>
    <t>62,43</t>
  </si>
  <si>
    <t>69,63</t>
  </si>
  <si>
    <t>103,40</t>
  </si>
  <si>
    <t>173,54</t>
  </si>
  <si>
    <t>370,96</t>
  </si>
  <si>
    <t>630,48</t>
  </si>
  <si>
    <t>379,70</t>
  </si>
  <si>
    <t>76,85</t>
  </si>
  <si>
    <t>273,56</t>
  </si>
  <si>
    <t>102,50</t>
  </si>
  <si>
    <t>110,58</t>
  </si>
  <si>
    <t>166,01</t>
  </si>
  <si>
    <t>292,83</t>
  </si>
  <si>
    <t>400,07</t>
  </si>
  <si>
    <t>697,08</t>
  </si>
  <si>
    <t>202,84</t>
  </si>
  <si>
    <t>61,11</t>
  </si>
  <si>
    <t>34,36</t>
  </si>
  <si>
    <t>46,06</t>
  </si>
  <si>
    <t>74,72</t>
  </si>
  <si>
    <t>22,88</t>
  </si>
  <si>
    <t>17,70</t>
  </si>
  <si>
    <t>29,45</t>
  </si>
  <si>
    <t>196,00</t>
  </si>
  <si>
    <t>206,41</t>
  </si>
  <si>
    <t>421,87</t>
  </si>
  <si>
    <t>562,19</t>
  </si>
  <si>
    <t>695,95</t>
  </si>
  <si>
    <t>960,49</t>
  </si>
  <si>
    <t>317,99</t>
  </si>
  <si>
    <t>471,10</t>
  </si>
  <si>
    <t>617,27</t>
  </si>
  <si>
    <t>234,40</t>
  </si>
  <si>
    <t>432,87</t>
  </si>
  <si>
    <t>645,83</t>
  </si>
  <si>
    <t>848,32</t>
  </si>
  <si>
    <t>571,04</t>
  </si>
  <si>
    <t>993,86</t>
  </si>
  <si>
    <t>1.454,25</t>
  </si>
  <si>
    <t>1.892,24</t>
  </si>
  <si>
    <t>708,76</t>
  </si>
  <si>
    <t>1.267,61</t>
  </si>
  <si>
    <t>1.869,17</t>
  </si>
  <si>
    <t>2.442,06</t>
  </si>
  <si>
    <t>309,08</t>
  </si>
  <si>
    <t>565,22</t>
  </si>
  <si>
    <t>841,41</t>
  </si>
  <si>
    <t>1.103,85</t>
  </si>
  <si>
    <t>388,07</t>
  </si>
  <si>
    <t>721,87</t>
  </si>
  <si>
    <t>1.079,73</t>
  </si>
  <si>
    <t>1.418,93</t>
  </si>
  <si>
    <t>340,39</t>
  </si>
  <si>
    <t>605,90</t>
  </si>
  <si>
    <t>897,78</t>
  </si>
  <si>
    <t>1.174,00</t>
  </si>
  <si>
    <t>415,79</t>
  </si>
  <si>
    <t>755,58</t>
  </si>
  <si>
    <t>1.125,15</t>
  </si>
  <si>
    <t>1.474,92</t>
  </si>
  <si>
    <t>152,88</t>
  </si>
  <si>
    <t>162,54</t>
  </si>
  <si>
    <t>200,51</t>
  </si>
  <si>
    <t>141,13</t>
  </si>
  <si>
    <t>176,49</t>
  </si>
  <si>
    <t>1.646,91</t>
  </si>
  <si>
    <t>534,80</t>
  </si>
  <si>
    <t>718,44</t>
  </si>
  <si>
    <t>1.177,83</t>
  </si>
  <si>
    <t>39,07</t>
  </si>
  <si>
    <t>57,07</t>
  </si>
  <si>
    <t>12,42</t>
  </si>
  <si>
    <t>35,43</t>
  </si>
  <si>
    <t>48,07</t>
  </si>
  <si>
    <t>7,50</t>
  </si>
  <si>
    <t>28,93</t>
  </si>
  <si>
    <t>25,93</t>
  </si>
  <si>
    <t>70,68</t>
  </si>
  <si>
    <t>21,69</t>
  </si>
  <si>
    <t>8,75</t>
  </si>
  <si>
    <t>2.767,66</t>
  </si>
  <si>
    <t>1.914,29</t>
  </si>
  <si>
    <t>1.490,64</t>
  </si>
  <si>
    <t>1.237,78</t>
  </si>
  <si>
    <t>34,80</t>
  </si>
  <si>
    <t>1.572,89</t>
  </si>
  <si>
    <t>1.705,65</t>
  </si>
  <si>
    <t>1.085,33</t>
  </si>
  <si>
    <t>1.362,14</t>
  </si>
  <si>
    <t>1.732,32</t>
  </si>
  <si>
    <t>1.269,46</t>
  </si>
  <si>
    <t>141,85</t>
  </si>
  <si>
    <t>2.046,18</t>
  </si>
  <si>
    <t>145,40</t>
  </si>
  <si>
    <t>3.584,77</t>
  </si>
  <si>
    <t>2.187,35</t>
  </si>
  <si>
    <t>2.996,58</t>
  </si>
  <si>
    <t>153,44</t>
  </si>
  <si>
    <t>192,31</t>
  </si>
  <si>
    <t>10.230,71</t>
  </si>
  <si>
    <t>203,38</t>
  </si>
  <si>
    <t>89,13</t>
  </si>
  <si>
    <t>221,39</t>
  </si>
  <si>
    <t>3.194,93</t>
  </si>
  <si>
    <t>5.257,58</t>
  </si>
  <si>
    <t>6.981,22</t>
  </si>
  <si>
    <t>7.117,77</t>
  </si>
  <si>
    <t>10.669,44</t>
  </si>
  <si>
    <t>1.385,08</t>
  </si>
  <si>
    <t>609,15</t>
  </si>
  <si>
    <t>426,61</t>
  </si>
  <si>
    <t>574,52</t>
  </si>
  <si>
    <t>175,23</t>
  </si>
  <si>
    <t>720,83</t>
  </si>
  <si>
    <t>329,56</t>
  </si>
  <si>
    <t>1.299,59</t>
  </si>
  <si>
    <t>459,60</t>
  </si>
  <si>
    <t>806,61</t>
  </si>
  <si>
    <t>399,16</t>
  </si>
  <si>
    <t>659,41</t>
  </si>
  <si>
    <t>156,63</t>
  </si>
  <si>
    <t>163,27</t>
  </si>
  <si>
    <t>55,56</t>
  </si>
  <si>
    <t>11,24</t>
  </si>
  <si>
    <t>20,90</t>
  </si>
  <si>
    <t>37,00</t>
  </si>
  <si>
    <t>70,91</t>
  </si>
  <si>
    <t>67,37</t>
  </si>
  <si>
    <t>173,41</t>
  </si>
  <si>
    <t>146,74</t>
  </si>
  <si>
    <t>269,95</t>
  </si>
  <si>
    <t>44,52</t>
  </si>
  <si>
    <t>70,90</t>
  </si>
  <si>
    <t>80,95</t>
  </si>
  <si>
    <t>95,07</t>
  </si>
  <si>
    <t>90,20</t>
  </si>
  <si>
    <t>138,01</t>
  </si>
  <si>
    <t>153,73</t>
  </si>
  <si>
    <t>57,89</t>
  </si>
  <si>
    <t>198,03</t>
  </si>
  <si>
    <t>100,00</t>
  </si>
  <si>
    <t>3,91</t>
  </si>
  <si>
    <t>7,46</t>
  </si>
  <si>
    <t>16,22</t>
  </si>
  <si>
    <t>14,03</t>
  </si>
  <si>
    <t>15,01</t>
  </si>
  <si>
    <t>18,54</t>
  </si>
  <si>
    <t>19,70</t>
  </si>
  <si>
    <t>19,01</t>
  </si>
  <si>
    <t>30,04</t>
  </si>
  <si>
    <t>17,89</t>
  </si>
  <si>
    <t>17,64</t>
  </si>
  <si>
    <t>20,52</t>
  </si>
  <si>
    <t>22,87</t>
  </si>
  <si>
    <t>15,37</t>
  </si>
  <si>
    <t>25,55</t>
  </si>
  <si>
    <t>19,66</t>
  </si>
  <si>
    <t>26,70</t>
  </si>
  <si>
    <t>33,37</t>
  </si>
  <si>
    <t>19,60</t>
  </si>
  <si>
    <t>17,84</t>
  </si>
  <si>
    <t>19,88</t>
  </si>
  <si>
    <t>31,86</t>
  </si>
  <si>
    <t>24,09</t>
  </si>
  <si>
    <t>155,47</t>
  </si>
  <si>
    <t>183,44</t>
  </si>
  <si>
    <t>38,94</t>
  </si>
  <si>
    <t>80,74</t>
  </si>
  <si>
    <t>12,87</t>
  </si>
  <si>
    <t>5,61</t>
  </si>
  <si>
    <t>6,78</t>
  </si>
  <si>
    <t>6,06</t>
  </si>
  <si>
    <t>17,95</t>
  </si>
  <si>
    <t>15,05</t>
  </si>
  <si>
    <t>8,30</t>
  </si>
  <si>
    <t>12,71</t>
  </si>
  <si>
    <t>75,73</t>
  </si>
  <si>
    <t>66,20</t>
  </si>
  <si>
    <t>70,82</t>
  </si>
  <si>
    <t>64,99</t>
  </si>
  <si>
    <t>77,78</t>
  </si>
  <si>
    <t>90,13</t>
  </si>
  <si>
    <t>94,75</t>
  </si>
  <si>
    <t>88,92</t>
  </si>
  <si>
    <t>101,71</t>
  </si>
  <si>
    <t>24,58</t>
  </si>
  <si>
    <t>25,91</t>
  </si>
  <si>
    <t>19,24</t>
  </si>
  <si>
    <t>16,39</t>
  </si>
  <si>
    <t>20,56</t>
  </si>
  <si>
    <t>80,30</t>
  </si>
  <si>
    <t>104,23</t>
  </si>
  <si>
    <t>2,50</t>
  </si>
  <si>
    <t>0,78</t>
  </si>
  <si>
    <t>244,19</t>
  </si>
  <si>
    <t>314,01</t>
  </si>
  <si>
    <t>218,68</t>
  </si>
  <si>
    <t>288,51</t>
  </si>
  <si>
    <t>219,84</t>
  </si>
  <si>
    <t>284,01</t>
  </si>
  <si>
    <t>236,90</t>
  </si>
  <si>
    <t>178,63</t>
  </si>
  <si>
    <t>137,87</t>
  </si>
  <si>
    <t>56,56</t>
  </si>
  <si>
    <t>57,61</t>
  </si>
  <si>
    <t>75,84</t>
  </si>
  <si>
    <t>91,19</t>
  </si>
  <si>
    <t>89,78</t>
  </si>
  <si>
    <t>82,27</t>
  </si>
  <si>
    <t>119,28</t>
  </si>
  <si>
    <t>143,00</t>
  </si>
  <si>
    <t>144,85</t>
  </si>
  <si>
    <t>176,13</t>
  </si>
  <si>
    <t>177,48</t>
  </si>
  <si>
    <t>70,60</t>
  </si>
  <si>
    <t>78,82</t>
  </si>
  <si>
    <t>94,79</t>
  </si>
  <si>
    <t>63,79</t>
  </si>
  <si>
    <t>83,45</t>
  </si>
  <si>
    <t>153,27</t>
  </si>
  <si>
    <t>98,91</t>
  </si>
  <si>
    <t>99,93</t>
  </si>
  <si>
    <t>118,82</t>
  </si>
  <si>
    <t>120,12</t>
  </si>
  <si>
    <t>85,42</t>
  </si>
  <si>
    <t>135,95</t>
  </si>
  <si>
    <t>137,25</t>
  </si>
  <si>
    <t>115,39</t>
  </si>
  <si>
    <t>86,92</t>
  </si>
  <si>
    <t>105,69</t>
  </si>
  <si>
    <t>134,65</t>
  </si>
  <si>
    <t>98,23</t>
  </si>
  <si>
    <t>118,05</t>
  </si>
  <si>
    <t>132,60</t>
  </si>
  <si>
    <t>226,35</t>
  </si>
  <si>
    <t>652,45</t>
  </si>
  <si>
    <t>662,48</t>
  </si>
  <si>
    <t>92,78</t>
  </si>
  <si>
    <t>103,45</t>
  </si>
  <si>
    <t>120,16</t>
  </si>
  <si>
    <t>140,42</t>
  </si>
  <si>
    <t>120,92</t>
  </si>
  <si>
    <t>148,31</t>
  </si>
  <si>
    <t>169,15</t>
  </si>
  <si>
    <t>149,07</t>
  </si>
  <si>
    <t>176,47</t>
  </si>
  <si>
    <t>197,85</t>
  </si>
  <si>
    <t>61,27</t>
  </si>
  <si>
    <t>295,16</t>
  </si>
  <si>
    <t>662,56</t>
  </si>
  <si>
    <t>646,75</t>
  </si>
  <si>
    <t>712,10</t>
  </si>
  <si>
    <t>697,04</t>
  </si>
  <si>
    <t>297,84</t>
  </si>
  <si>
    <t>356,20</t>
  </si>
  <si>
    <t>122,52</t>
  </si>
  <si>
    <t>175,61</t>
  </si>
  <si>
    <t>152,35</t>
  </si>
  <si>
    <t>205,44</t>
  </si>
  <si>
    <t>235,28</t>
  </si>
  <si>
    <t>89,29</t>
  </si>
  <si>
    <t>121,90</t>
  </si>
  <si>
    <t>170,77</t>
  </si>
  <si>
    <t>250,39</t>
  </si>
  <si>
    <t>46,64</t>
  </si>
  <si>
    <t>70,97</t>
  </si>
  <si>
    <t>63,54</t>
  </si>
  <si>
    <t>123,69</t>
  </si>
  <si>
    <t>160,78</t>
  </si>
  <si>
    <t>195,31</t>
  </si>
  <si>
    <t>228,92</t>
  </si>
  <si>
    <t>262,08</t>
  </si>
  <si>
    <t>211,50</t>
  </si>
  <si>
    <t>296,46</t>
  </si>
  <si>
    <t>327,96</t>
  </si>
  <si>
    <t>359,02</t>
  </si>
  <si>
    <t>279,61</t>
  </si>
  <si>
    <t>311,45</t>
  </si>
  <si>
    <t>325,20</t>
  </si>
  <si>
    <t>63,65</t>
  </si>
  <si>
    <t>98,18</t>
  </si>
  <si>
    <t>131,78</t>
  </si>
  <si>
    <t>217,12</t>
  </si>
  <si>
    <t>131,92</t>
  </si>
  <si>
    <t>199,33</t>
  </si>
  <si>
    <t>230,83</t>
  </si>
  <si>
    <t>261,89</t>
  </si>
  <si>
    <t>182,48</t>
  </si>
  <si>
    <t>214,32</t>
  </si>
  <si>
    <t>245,73</t>
  </si>
  <si>
    <t>228,07</t>
  </si>
  <si>
    <t>71,68</t>
  </si>
  <si>
    <t>77,38</t>
  </si>
  <si>
    <t>28,55</t>
  </si>
  <si>
    <t>32,53</t>
  </si>
  <si>
    <t>33,12</t>
  </si>
  <si>
    <t>30,75</t>
  </si>
  <si>
    <t>34,71</t>
  </si>
  <si>
    <t>2.301,49</t>
  </si>
  <si>
    <t>53,48</t>
  </si>
  <si>
    <t>121,26</t>
  </si>
  <si>
    <t>154,42</t>
  </si>
  <si>
    <t>214,88</t>
  </si>
  <si>
    <t>280,32</t>
  </si>
  <si>
    <t>367,39</t>
  </si>
  <si>
    <t>146,78</t>
  </si>
  <si>
    <t>190,65</t>
  </si>
  <si>
    <t>128,49</t>
  </si>
  <si>
    <t>111,00</t>
  </si>
  <si>
    <t>195,90</t>
  </si>
  <si>
    <t>179,04</t>
  </si>
  <si>
    <t>213,08</t>
  </si>
  <si>
    <t>242,36</t>
  </si>
  <si>
    <t>133,42</t>
  </si>
  <si>
    <t>115,93</t>
  </si>
  <si>
    <t>24,31</t>
  </si>
  <si>
    <t>66,23</t>
  </si>
  <si>
    <t>80,99</t>
  </si>
  <si>
    <t>68,66</t>
  </si>
  <si>
    <t>85,17</t>
  </si>
  <si>
    <t>99,73</t>
  </si>
  <si>
    <t>75,91</t>
  </si>
  <si>
    <t>99,29</t>
  </si>
  <si>
    <t>86,31</t>
  </si>
  <si>
    <t>91,84</t>
  </si>
  <si>
    <t>138,15</t>
  </si>
  <si>
    <t>156,81</t>
  </si>
  <si>
    <t>174,35</t>
  </si>
  <si>
    <t>198,78</t>
  </si>
  <si>
    <t>225,34</t>
  </si>
  <si>
    <t>248,59</t>
  </si>
  <si>
    <t>255,02</t>
  </si>
  <si>
    <t>226,66</t>
  </si>
  <si>
    <t>56,08</t>
  </si>
  <si>
    <t>21,97</t>
  </si>
  <si>
    <t>18,88</t>
  </si>
  <si>
    <t>193,45</t>
  </si>
  <si>
    <t>207,31</t>
  </si>
  <si>
    <t>51,12</t>
  </si>
  <si>
    <t>170,24</t>
  </si>
  <si>
    <t>149,75</t>
  </si>
  <si>
    <t>169,03</t>
  </si>
  <si>
    <t>192,80</t>
  </si>
  <si>
    <t>218,70</t>
  </si>
  <si>
    <t>241,27</t>
  </si>
  <si>
    <t>125,60</t>
  </si>
  <si>
    <t>146,05</t>
  </si>
  <si>
    <t>159,20</t>
  </si>
  <si>
    <t>209,88</t>
  </si>
  <si>
    <t>222,80</t>
  </si>
  <si>
    <t>81,72</t>
  </si>
  <si>
    <t>71,55</t>
  </si>
  <si>
    <t>308,43</t>
  </si>
  <si>
    <t>97,84</t>
  </si>
  <si>
    <t>124,67</t>
  </si>
  <si>
    <t>1.833,53</t>
  </si>
  <si>
    <t>1.589,52</t>
  </si>
  <si>
    <t>201,51</t>
  </si>
  <si>
    <t>265,12</t>
  </si>
  <si>
    <t>354,02</t>
  </si>
  <si>
    <t>24,08</t>
  </si>
  <si>
    <t>24,59</t>
  </si>
  <si>
    <t>19,79</t>
  </si>
  <si>
    <t>36,87</t>
  </si>
  <si>
    <t>21,28</t>
  </si>
  <si>
    <t>26,21</t>
  </si>
  <si>
    <t>19,57</t>
  </si>
  <si>
    <t>53,52</t>
  </si>
  <si>
    <t>11,01</t>
  </si>
  <si>
    <t>18,10</t>
  </si>
  <si>
    <t>33,06</t>
  </si>
  <si>
    <t>25,78</t>
  </si>
  <si>
    <t>23,04</t>
  </si>
  <si>
    <t>26,88</t>
  </si>
  <si>
    <t>29,30</t>
  </si>
  <si>
    <t>31,02</t>
  </si>
  <si>
    <t>27,21</t>
  </si>
  <si>
    <t>12,22</t>
  </si>
  <si>
    <t>47,18</t>
  </si>
  <si>
    <t>53,68</t>
  </si>
  <si>
    <t>53,70</t>
  </si>
  <si>
    <t>53,35</t>
  </si>
  <si>
    <t>52,36</t>
  </si>
  <si>
    <t>26,27</t>
  </si>
  <si>
    <t>72,05</t>
  </si>
  <si>
    <t>1,60</t>
  </si>
  <si>
    <t>10,52</t>
  </si>
  <si>
    <t>82,34</t>
  </si>
  <si>
    <t>257,26</t>
  </si>
  <si>
    <t>263,76</t>
  </si>
  <si>
    <t>58,88</t>
  </si>
  <si>
    <t>108,93</t>
  </si>
  <si>
    <t>95,91</t>
  </si>
  <si>
    <t>85,56</t>
  </si>
  <si>
    <t>149,37</t>
  </si>
  <si>
    <t>136,31</t>
  </si>
  <si>
    <t>126,85</t>
  </si>
  <si>
    <t>144,80</t>
  </si>
  <si>
    <t>59,11</t>
  </si>
  <si>
    <t>51,87</t>
  </si>
  <si>
    <t>44,17</t>
  </si>
  <si>
    <t>175,32</t>
  </si>
  <si>
    <t>158,75</t>
  </si>
  <si>
    <t>145,50</t>
  </si>
  <si>
    <t>72,12</t>
  </si>
  <si>
    <t>187,25</t>
  </si>
  <si>
    <t>147,02</t>
  </si>
  <si>
    <t>131,62</t>
  </si>
  <si>
    <t>332,43</t>
  </si>
  <si>
    <t>442,12</t>
  </si>
  <si>
    <t>430,32</t>
  </si>
  <si>
    <t>37,73</t>
  </si>
  <si>
    <t>35,20</t>
  </si>
  <si>
    <t>61,26</t>
  </si>
  <si>
    <t>88,49</t>
  </si>
  <si>
    <t>217,58</t>
  </si>
  <si>
    <t>262,58</t>
  </si>
  <si>
    <t>166,71</t>
  </si>
  <si>
    <t>326,58</t>
  </si>
  <si>
    <t>99,18</t>
  </si>
  <si>
    <t>271,11</t>
  </si>
  <si>
    <t>410,43</t>
  </si>
  <si>
    <t>420,54</t>
  </si>
  <si>
    <t>108,40</t>
  </si>
  <si>
    <t>128,39</t>
  </si>
  <si>
    <t>343,77</t>
  </si>
  <si>
    <t>453,46</t>
  </si>
  <si>
    <t>53,59</t>
  </si>
  <si>
    <t>38,43</t>
  </si>
  <si>
    <t>49,55</t>
  </si>
  <si>
    <t>789,02</t>
  </si>
  <si>
    <t>764,23</t>
  </si>
  <si>
    <t>80,11</t>
  </si>
  <si>
    <t>78,62</t>
  </si>
  <si>
    <t>96,25</t>
  </si>
  <si>
    <t>782,62</t>
  </si>
  <si>
    <t>145,36</t>
  </si>
  <si>
    <t>65,41</t>
  </si>
  <si>
    <t>71,30</t>
  </si>
  <si>
    <t>87,50</t>
  </si>
  <si>
    <t>95,68</t>
  </si>
  <si>
    <t>115,65</t>
  </si>
  <si>
    <t>101,00</t>
  </si>
  <si>
    <t>111,07</t>
  </si>
  <si>
    <t>49,10</t>
  </si>
  <si>
    <t>54,75</t>
  </si>
  <si>
    <t>127,22</t>
  </si>
  <si>
    <t>53,04</t>
  </si>
  <si>
    <t>59,19</t>
  </si>
  <si>
    <t>125,55</t>
  </si>
  <si>
    <t>138,11</t>
  </si>
  <si>
    <t>77,50</t>
  </si>
  <si>
    <t>83,39</t>
  </si>
  <si>
    <t>107,78</t>
  </si>
  <si>
    <t>50,08</t>
  </si>
  <si>
    <t>97,36</t>
  </si>
  <si>
    <t>105,54</t>
  </si>
  <si>
    <t>57,35</t>
  </si>
  <si>
    <t>62,28</t>
  </si>
  <si>
    <t>115,49</t>
  </si>
  <si>
    <t>125,56</t>
  </si>
  <si>
    <t>28,04</t>
  </si>
  <si>
    <t>35,05</t>
  </si>
  <si>
    <t>75,30</t>
  </si>
  <si>
    <t>141,89</t>
  </si>
  <si>
    <t>153,42</t>
  </si>
  <si>
    <t>86,69</t>
  </si>
  <si>
    <t>165,61</t>
  </si>
  <si>
    <t>90,12</t>
  </si>
  <si>
    <t>97,19</t>
  </si>
  <si>
    <t>173,49</t>
  </si>
  <si>
    <t>187,93</t>
  </si>
  <si>
    <t>59,72</t>
  </si>
  <si>
    <t>4,45</t>
  </si>
  <si>
    <t>6,49</t>
  </si>
  <si>
    <t>8,26</t>
  </si>
  <si>
    <t>7,28</t>
  </si>
  <si>
    <t>20,75</t>
  </si>
  <si>
    <t>25,28</t>
  </si>
  <si>
    <t>35,29</t>
  </si>
  <si>
    <t>46,55</t>
  </si>
  <si>
    <t>19,54</t>
  </si>
  <si>
    <t>39,02</t>
  </si>
  <si>
    <t>42,09</t>
  </si>
  <si>
    <t>34,76</t>
  </si>
  <si>
    <t>32,21</t>
  </si>
  <si>
    <t>58,75</t>
  </si>
  <si>
    <t>38,96</t>
  </si>
  <si>
    <t>80,70</t>
  </si>
  <si>
    <t>73,65</t>
  </si>
  <si>
    <t>105,61</t>
  </si>
  <si>
    <t>81,02</t>
  </si>
  <si>
    <t>122,07</t>
  </si>
  <si>
    <t>89,30</t>
  </si>
  <si>
    <t>134,55</t>
  </si>
  <si>
    <t>65,92</t>
  </si>
  <si>
    <t>89,70</t>
  </si>
  <si>
    <t>60,92</t>
  </si>
  <si>
    <t>65,89</t>
  </si>
  <si>
    <t>66,52</t>
  </si>
  <si>
    <t>72,00</t>
  </si>
  <si>
    <t>76,27</t>
  </si>
  <si>
    <t>79,23</t>
  </si>
  <si>
    <t>98,72</t>
  </si>
  <si>
    <t>91,42</t>
  </si>
  <si>
    <t>95,39</t>
  </si>
  <si>
    <t>97,31</t>
  </si>
  <si>
    <t>102,28</t>
  </si>
  <si>
    <t>137,94</t>
  </si>
  <si>
    <t>160,10</t>
  </si>
  <si>
    <t>71,46</t>
  </si>
  <si>
    <t>75,09</t>
  </si>
  <si>
    <t>101,05</t>
  </si>
  <si>
    <t>86,56</t>
  </si>
  <si>
    <t>127,00</t>
  </si>
  <si>
    <t>171,30</t>
  </si>
  <si>
    <t>165,93</t>
  </si>
  <si>
    <t>118,46</t>
  </si>
  <si>
    <t>185,88</t>
  </si>
  <si>
    <t>180,15</t>
  </si>
  <si>
    <t>42,70</t>
  </si>
  <si>
    <t>57,81</t>
  </si>
  <si>
    <t>74,70</t>
  </si>
  <si>
    <t>81,66</t>
  </si>
  <si>
    <t>90,21</t>
  </si>
  <si>
    <t>42,93</t>
  </si>
  <si>
    <t>59,35</t>
  </si>
  <si>
    <t>65,91</t>
  </si>
  <si>
    <t>68,38</t>
  </si>
  <si>
    <t>81,99</t>
  </si>
  <si>
    <t>98,47</t>
  </si>
  <si>
    <t>105,03</t>
  </si>
  <si>
    <t>125,32</t>
  </si>
  <si>
    <t>76,67</t>
  </si>
  <si>
    <t>92,96</t>
  </si>
  <si>
    <t>77,30</t>
  </si>
  <si>
    <t>64,54</t>
  </si>
  <si>
    <t>68,79</t>
  </si>
  <si>
    <t>101,19</t>
  </si>
  <si>
    <t>69,50</t>
  </si>
  <si>
    <t>70,83</t>
  </si>
  <si>
    <t>117,65</t>
  </si>
  <si>
    <t>76,47</t>
  </si>
  <si>
    <t>129,68</t>
  </si>
  <si>
    <t>84,49</t>
  </si>
  <si>
    <t>40,59</t>
  </si>
  <si>
    <t>63,83</t>
  </si>
  <si>
    <t>51,72</t>
  </si>
  <si>
    <t>55,69</t>
  </si>
  <si>
    <t>102,07</t>
  </si>
  <si>
    <t>62,36</t>
  </si>
  <si>
    <t>62,88</t>
  </si>
  <si>
    <t>109,18</t>
  </si>
  <si>
    <t>69,47</t>
  </si>
  <si>
    <t>92,60</t>
  </si>
  <si>
    <t>74,79</t>
  </si>
  <si>
    <t>83,56</t>
  </si>
  <si>
    <t>115,46</t>
  </si>
  <si>
    <t>89,45</t>
  </si>
  <si>
    <t>94,42</t>
  </si>
  <si>
    <t>130,85</t>
  </si>
  <si>
    <t>96,69</t>
  </si>
  <si>
    <t>121,08</t>
  </si>
  <si>
    <t>151,36</t>
  </si>
  <si>
    <t>115,04</t>
  </si>
  <si>
    <t>41,58</t>
  </si>
  <si>
    <t>47,83</t>
  </si>
  <si>
    <t>39,66</t>
  </si>
  <si>
    <t>40,10</t>
  </si>
  <si>
    <t>22,80</t>
  </si>
  <si>
    <t>50,64</t>
  </si>
  <si>
    <t>45,94</t>
  </si>
  <si>
    <t>43,17</t>
  </si>
  <si>
    <t>40,58</t>
  </si>
  <si>
    <t>33,97</t>
  </si>
  <si>
    <t>29,05</t>
  </si>
  <si>
    <t>31,01</t>
  </si>
  <si>
    <t>28,07</t>
  </si>
  <si>
    <t>48,18</t>
  </si>
  <si>
    <t>183,03</t>
  </si>
  <si>
    <t>135,46</t>
  </si>
  <si>
    <t>177,96</t>
  </si>
  <si>
    <t>130,47</t>
  </si>
  <si>
    <t>189,28</t>
  </si>
  <si>
    <t>225,18</t>
  </si>
  <si>
    <t>58,04</t>
  </si>
  <si>
    <t>63,38</t>
  </si>
  <si>
    <t>67,51</t>
  </si>
  <si>
    <t>65,08</t>
  </si>
  <si>
    <t>72,26</t>
  </si>
  <si>
    <t>264,57</t>
  </si>
  <si>
    <t>54,90</t>
  </si>
  <si>
    <t>56,63</t>
  </si>
  <si>
    <t>61,92</t>
  </si>
  <si>
    <t>78,93</t>
  </si>
  <si>
    <t>61,60</t>
  </si>
  <si>
    <t>185,94</t>
  </si>
  <si>
    <t>264,06</t>
  </si>
  <si>
    <t>196,76</t>
  </si>
  <si>
    <t>274,88</t>
  </si>
  <si>
    <t>135,30</t>
  </si>
  <si>
    <t>40,33</t>
  </si>
  <si>
    <t>158,47</t>
  </si>
  <si>
    <t>229,20</t>
  </si>
  <si>
    <t>47,16</t>
  </si>
  <si>
    <t>62,54</t>
  </si>
  <si>
    <t>75,37</t>
  </si>
  <si>
    <t>6,51</t>
  </si>
  <si>
    <t>4,24</t>
  </si>
  <si>
    <t>10,22</t>
  </si>
  <si>
    <t>458,19</t>
  </si>
  <si>
    <t>446,78</t>
  </si>
  <si>
    <t>472,61</t>
  </si>
  <si>
    <t>460,15</t>
  </si>
  <si>
    <t>595,70</t>
  </si>
  <si>
    <t>570,63</t>
  </si>
  <si>
    <t>575,54</t>
  </si>
  <si>
    <t>560,84</t>
  </si>
  <si>
    <t>588,25</t>
  </si>
  <si>
    <t>558,49</t>
  </si>
  <si>
    <t>542,30</t>
  </si>
  <si>
    <t>695,77</t>
  </si>
  <si>
    <t>457,90</t>
  </si>
  <si>
    <t>629,25</t>
  </si>
  <si>
    <t>614,44</t>
  </si>
  <si>
    <t>569,20</t>
  </si>
  <si>
    <t>567,91</t>
  </si>
  <si>
    <t>544,21</t>
  </si>
  <si>
    <t>529,06</t>
  </si>
  <si>
    <t>453,43</t>
  </si>
  <si>
    <t>438,66</t>
  </si>
  <si>
    <t>546,31</t>
  </si>
  <si>
    <t>533,35</t>
  </si>
  <si>
    <t>498,53</t>
  </si>
  <si>
    <t>477,37</t>
  </si>
  <si>
    <t>3.382,83</t>
  </si>
  <si>
    <t>3.383,10</t>
  </si>
  <si>
    <t>3.492,12</t>
  </si>
  <si>
    <t>3.484,24</t>
  </si>
  <si>
    <t>3.412,46</t>
  </si>
  <si>
    <t>3.412,88</t>
  </si>
  <si>
    <t>485,13</t>
  </si>
  <si>
    <t>414,62</t>
  </si>
  <si>
    <t>520,78</t>
  </si>
  <si>
    <t>441,27</t>
  </si>
  <si>
    <t>621,60</t>
  </si>
  <si>
    <t>548,17</t>
  </si>
  <si>
    <t>581,83</t>
  </si>
  <si>
    <t>536,12</t>
  </si>
  <si>
    <t>573,28</t>
  </si>
  <si>
    <t>554,18</t>
  </si>
  <si>
    <t>565,75</t>
  </si>
  <si>
    <t>541,67</t>
  </si>
  <si>
    <t>837,88</t>
  </si>
  <si>
    <t>695,16</t>
  </si>
  <si>
    <t>656,59</t>
  </si>
  <si>
    <t>631,72</t>
  </si>
  <si>
    <t>584,18</t>
  </si>
  <si>
    <t>639,46</t>
  </si>
  <si>
    <t>572,73</t>
  </si>
  <si>
    <t>534,46</t>
  </si>
  <si>
    <t>584,80</t>
  </si>
  <si>
    <t>494,53</t>
  </si>
  <si>
    <t>506,69</t>
  </si>
  <si>
    <t>421,69</t>
  </si>
  <si>
    <t>640,59</t>
  </si>
  <si>
    <t>552,40</t>
  </si>
  <si>
    <t>510,10</t>
  </si>
  <si>
    <t>543,55</t>
  </si>
  <si>
    <t>483,84</t>
  </si>
  <si>
    <t>452,49</t>
  </si>
  <si>
    <t>3.351,21</t>
  </si>
  <si>
    <t>3.313,77</t>
  </si>
  <si>
    <t>3.462,57</t>
  </si>
  <si>
    <t>3.408,75</t>
  </si>
  <si>
    <t>3.400,68</t>
  </si>
  <si>
    <t>3.390,40</t>
  </si>
  <si>
    <t>3.349,68</t>
  </si>
  <si>
    <t>550,33</t>
  </si>
  <si>
    <t>580,52</t>
  </si>
  <si>
    <t>686,68</t>
  </si>
  <si>
    <t>671,75</t>
  </si>
  <si>
    <t>689,19</t>
  </si>
  <si>
    <t>663,70</t>
  </si>
  <si>
    <t>652,20</t>
  </si>
  <si>
    <t>808,19</t>
  </si>
  <si>
    <t>722,30</t>
  </si>
  <si>
    <t>673,76</t>
  </si>
  <si>
    <t>642,60</t>
  </si>
  <si>
    <t>557,06</t>
  </si>
  <si>
    <t>654,28</t>
  </si>
  <si>
    <t>591,37</t>
  </si>
  <si>
    <t>3.466,24</t>
  </si>
  <si>
    <t>3.559,92</t>
  </si>
  <si>
    <t>3.498,87</t>
  </si>
  <si>
    <t>1.500,53</t>
  </si>
  <si>
    <t>1.489,73</t>
  </si>
  <si>
    <t>1.474,07</t>
  </si>
  <si>
    <t>1.743,86</t>
  </si>
  <si>
    <t>1.726,23</t>
  </si>
  <si>
    <t>1.711,34</t>
  </si>
  <si>
    <t>4.117,73</t>
  </si>
  <si>
    <t>4.125,05</t>
  </si>
  <si>
    <t>4.136,66</t>
  </si>
  <si>
    <t>4.575,89</t>
  </si>
  <si>
    <t>4.607,03</t>
  </si>
  <si>
    <t>4.635,66</t>
  </si>
  <si>
    <t>2.914,16</t>
  </si>
  <si>
    <t>2.922,99</t>
  </si>
  <si>
    <t>2.930,29</t>
  </si>
  <si>
    <t>1.674,46</t>
  </si>
  <si>
    <t>1.916,24</t>
  </si>
  <si>
    <t>4.830,76</t>
  </si>
  <si>
    <t>3.135,01</t>
  </si>
  <si>
    <t>4.306,73</t>
  </si>
  <si>
    <t>4.304,07</t>
  </si>
  <si>
    <t>1.538,37</t>
  </si>
  <si>
    <t>1.519,91</t>
  </si>
  <si>
    <t>901,15</t>
  </si>
  <si>
    <t>569,98</t>
  </si>
  <si>
    <t>647,82</t>
  </si>
  <si>
    <t>578,59</t>
  </si>
  <si>
    <t>663,59</t>
  </si>
  <si>
    <t>495,41</t>
  </si>
  <si>
    <t>594,67</t>
  </si>
  <si>
    <t>555,31</t>
  </si>
  <si>
    <t>600,50</t>
  </si>
  <si>
    <t>556,16</t>
  </si>
  <si>
    <t>531,65</t>
  </si>
  <si>
    <t>710,92</t>
  </si>
  <si>
    <t>568,36</t>
  </si>
  <si>
    <t>516,23</t>
  </si>
  <si>
    <t>569,55</t>
  </si>
  <si>
    <t>513,39</t>
  </si>
  <si>
    <t>486,18</t>
  </si>
  <si>
    <t>714,48</t>
  </si>
  <si>
    <t>788,41</t>
  </si>
  <si>
    <t>701,07</t>
  </si>
  <si>
    <t>679,40</t>
  </si>
  <si>
    <t>796,82</t>
  </si>
  <si>
    <t>618,97</t>
  </si>
  <si>
    <t>674,22</t>
  </si>
  <si>
    <t>619,06</t>
  </si>
  <si>
    <t>593,35</t>
  </si>
  <si>
    <t>707,22</t>
  </si>
  <si>
    <t>524,44</t>
  </si>
  <si>
    <t>556,31</t>
  </si>
  <si>
    <t>573,04</t>
  </si>
  <si>
    <t>506,08</t>
  </si>
  <si>
    <t>709,67</t>
  </si>
  <si>
    <t>614,87</t>
  </si>
  <si>
    <t>29,72</t>
  </si>
  <si>
    <t>1,05</t>
  </si>
  <si>
    <t>1.394,13</t>
  </si>
  <si>
    <t>1.007,72</t>
  </si>
  <si>
    <t>506,68</t>
  </si>
  <si>
    <t>3,42</t>
  </si>
  <si>
    <t>11,37</t>
  </si>
  <si>
    <t>0,65</t>
  </si>
  <si>
    <t>24,97</t>
  </si>
  <si>
    <t>79,48</t>
  </si>
  <si>
    <t>38,03</t>
  </si>
  <si>
    <t>148,92</t>
  </si>
  <si>
    <t>40,01</t>
  </si>
  <si>
    <t>5,16</t>
  </si>
  <si>
    <t>0,81</t>
  </si>
  <si>
    <t>4,07</t>
  </si>
  <si>
    <t>3,88</t>
  </si>
  <si>
    <t>97,73</t>
  </si>
  <si>
    <t>71,83</t>
  </si>
  <si>
    <t>82,19</t>
  </si>
  <si>
    <t>117,02</t>
  </si>
  <si>
    <t>69,23</t>
  </si>
  <si>
    <t>109,60</t>
  </si>
  <si>
    <t>73,80</t>
  </si>
  <si>
    <t>143,19</t>
  </si>
  <si>
    <t>27,17</t>
  </si>
  <si>
    <t>333,95</t>
  </si>
  <si>
    <t>832,28</t>
  </si>
  <si>
    <t>4.372,05</t>
  </si>
  <si>
    <t>60,81</t>
  </si>
  <si>
    <t>1.971,55</t>
  </si>
  <si>
    <t>2.911,17</t>
  </si>
  <si>
    <t>184,34</t>
  </si>
  <si>
    <t>17.277,41</t>
  </si>
  <si>
    <t>54,77</t>
  </si>
  <si>
    <t>167,79</t>
  </si>
  <si>
    <t>102,98</t>
  </si>
  <si>
    <t>550,48</t>
  </si>
  <si>
    <t>187,79</t>
  </si>
  <si>
    <t>256,38</t>
  </si>
  <si>
    <t>22,69</t>
  </si>
  <si>
    <t>20,14</t>
  </si>
  <si>
    <t>2,69</t>
  </si>
  <si>
    <t>81,55</t>
  </si>
  <si>
    <t>184,87</t>
  </si>
  <si>
    <t>142,34</t>
  </si>
  <si>
    <t>327,01</t>
  </si>
  <si>
    <t>648,17</t>
  </si>
  <si>
    <t>219,26</t>
  </si>
  <si>
    <t>302,76</t>
  </si>
  <si>
    <t>110,29</t>
  </si>
  <si>
    <t>14,11</t>
  </si>
  <si>
    <t>177,14</t>
  </si>
  <si>
    <t>211,62</t>
  </si>
  <si>
    <t>128,45</t>
  </si>
  <si>
    <t>37,67</t>
  </si>
  <si>
    <t>0,54</t>
  </si>
  <si>
    <t>0,97</t>
  </si>
  <si>
    <t>2,06</t>
  </si>
  <si>
    <t>2,96</t>
  </si>
  <si>
    <t>6,63</t>
  </si>
  <si>
    <t>559,93</t>
  </si>
  <si>
    <t>163,13</t>
  </si>
  <si>
    <t>277,91</t>
  </si>
  <si>
    <t>6,97</t>
  </si>
  <si>
    <t>7,39</t>
  </si>
  <si>
    <t>18,31</t>
  </si>
  <si>
    <t>42,48</t>
  </si>
  <si>
    <t>26,75</t>
  </si>
  <si>
    <t>29,24</t>
  </si>
  <si>
    <t>16,24</t>
  </si>
  <si>
    <t>24,74</t>
  </si>
  <si>
    <t>17,59</t>
  </si>
  <si>
    <t>46,95</t>
  </si>
  <si>
    <t>188,73</t>
  </si>
  <si>
    <t>144,87</t>
  </si>
  <si>
    <t>130,50</t>
  </si>
  <si>
    <t>95,55</t>
  </si>
  <si>
    <t>82,68</t>
  </si>
  <si>
    <t>81,60</t>
  </si>
  <si>
    <t>80,96</t>
  </si>
  <si>
    <t>78,74</t>
  </si>
  <si>
    <t>72,89</t>
  </si>
  <si>
    <t>105,43</t>
  </si>
  <si>
    <t>67,92</t>
  </si>
  <si>
    <t>40,35</t>
  </si>
  <si>
    <t>39,55</t>
  </si>
  <si>
    <t>165,29</t>
  </si>
  <si>
    <t>174,54</t>
  </si>
  <si>
    <t>191,58</t>
  </si>
  <si>
    <t>65,02</t>
  </si>
  <si>
    <t>93,59</t>
  </si>
  <si>
    <t>180,28</t>
  </si>
  <si>
    <t>414,75</t>
  </si>
  <si>
    <t>1.436,68</t>
  </si>
  <si>
    <t>1.470,10</t>
  </si>
  <si>
    <t>698,78</t>
  </si>
  <si>
    <t>1.127,32</t>
  </si>
  <si>
    <t>119,60</t>
  </si>
  <si>
    <t>198,94</t>
  </si>
  <si>
    <t>6.153,69</t>
  </si>
  <si>
    <t>6.486,89</t>
  </si>
  <si>
    <t>4.877,14</t>
  </si>
  <si>
    <t>5.243,04</t>
  </si>
  <si>
    <t>2.628,10</t>
  </si>
  <si>
    <t>4.087,12</t>
  </si>
  <si>
    <t>2.384,22</t>
  </si>
  <si>
    <t>2.537,86</t>
  </si>
  <si>
    <t>1.956,59</t>
  </si>
  <si>
    <t>2.814,56</t>
  </si>
  <si>
    <t>2.198,06</t>
  </si>
  <si>
    <t>4.101,09</t>
  </si>
  <si>
    <t>2.398,19</t>
  </si>
  <si>
    <t>2.551,83</t>
  </si>
  <si>
    <t>1.970,56</t>
  </si>
  <si>
    <t>2.828,53</t>
  </si>
  <si>
    <t>2.304,12</t>
  </si>
  <si>
    <t>1.248,32</t>
  </si>
  <si>
    <t>1.338,64</t>
  </si>
  <si>
    <t>1.287,53</t>
  </si>
  <si>
    <t>363,85</t>
  </si>
  <si>
    <t>355,22</t>
  </si>
  <si>
    <t>3.078,04</t>
  </si>
  <si>
    <t>132,11</t>
  </si>
  <si>
    <t>219,24</t>
  </si>
  <si>
    <t>288,96</t>
  </si>
  <si>
    <t>71,74</t>
  </si>
  <si>
    <t>140,83</t>
  </si>
  <si>
    <t>379,31</t>
  </si>
  <si>
    <t>113,60</t>
  </si>
  <si>
    <t>314,33</t>
  </si>
  <si>
    <t>658,24</t>
  </si>
  <si>
    <t>27,91</t>
  </si>
  <si>
    <t>22,04</t>
  </si>
  <si>
    <t>23,03</t>
  </si>
  <si>
    <t>30,21</t>
  </si>
  <si>
    <t>20,96</t>
  </si>
  <si>
    <t>36,08</t>
  </si>
  <si>
    <t>24,73</t>
  </si>
  <si>
    <t>40,97</t>
  </si>
  <si>
    <t>27,38</t>
  </si>
  <si>
    <t>24,45</t>
  </si>
  <si>
    <t>36,04</t>
  </si>
  <si>
    <t>33,33</t>
  </si>
  <si>
    <t>18,64</t>
  </si>
  <si>
    <t>25,52</t>
  </si>
  <si>
    <t>34,09</t>
  </si>
  <si>
    <t>29,63</t>
  </si>
  <si>
    <t>20,34</t>
  </si>
  <si>
    <t>20,41</t>
  </si>
  <si>
    <t>30,67</t>
  </si>
  <si>
    <t>25,84</t>
  </si>
  <si>
    <t>23,97</t>
  </si>
  <si>
    <t>123,40</t>
  </si>
  <si>
    <t>44,51</t>
  </si>
  <si>
    <t>118,01</t>
  </si>
  <si>
    <t>152,09</t>
  </si>
  <si>
    <t>5.337,60</t>
  </si>
  <si>
    <t>7.880,60</t>
  </si>
  <si>
    <t>4.255,62</t>
  </si>
  <si>
    <t>3.800,16</t>
  </si>
  <si>
    <t>20.794,31</t>
  </si>
  <si>
    <t>3.581,41</t>
  </si>
  <si>
    <t>21.497,03</t>
  </si>
  <si>
    <t>26.791,81</t>
  </si>
  <si>
    <t>20.049,60</t>
  </si>
  <si>
    <t>21.130,89</t>
  </si>
  <si>
    <t>21.785,82</t>
  </si>
  <si>
    <t>9.723,30</t>
  </si>
  <si>
    <t>15.536,41</t>
  </si>
  <si>
    <t>7.781,22</t>
  </si>
  <si>
    <t>32,59</t>
  </si>
  <si>
    <t>255,93</t>
  </si>
  <si>
    <t>264,75</t>
  </si>
  <si>
    <t>331,20</t>
  </si>
  <si>
    <t>139,67</t>
  </si>
  <si>
    <t>147,36</t>
  </si>
  <si>
    <t>152,02</t>
  </si>
  <si>
    <t>165,14</t>
  </si>
  <si>
    <t>269,38</t>
  </si>
  <si>
    <t>23,64</t>
  </si>
  <si>
    <t>38,34</t>
  </si>
  <si>
    <t>96,86</t>
  </si>
  <si>
    <t>6.768,57</t>
  </si>
  <si>
    <t>6.294,59</t>
  </si>
  <si>
    <t>89,63</t>
  </si>
  <si>
    <t>92,82</t>
  </si>
  <si>
    <t>31,11</t>
  </si>
  <si>
    <t>37,97</t>
  </si>
  <si>
    <t>44,73</t>
  </si>
  <si>
    <t>52,65</t>
  </si>
  <si>
    <t>53,45</t>
  </si>
  <si>
    <t>27,12</t>
  </si>
  <si>
    <t>56,31</t>
  </si>
  <si>
    <t>122,79</t>
  </si>
  <si>
    <t>158,76</t>
  </si>
  <si>
    <t>39,10</t>
  </si>
  <si>
    <t>69,76</t>
  </si>
  <si>
    <t>41,31</t>
  </si>
  <si>
    <t>48,62</t>
  </si>
  <si>
    <t>98,33</t>
  </si>
  <si>
    <t>39,48</t>
  </si>
  <si>
    <t>42,12</t>
  </si>
  <si>
    <t>48,56</t>
  </si>
  <si>
    <t>48,55</t>
  </si>
  <si>
    <t>65,60</t>
  </si>
  <si>
    <t>41,09</t>
  </si>
  <si>
    <t>56,03</t>
  </si>
  <si>
    <t>40,92</t>
  </si>
  <si>
    <t>37,52</t>
  </si>
  <si>
    <t>4.049,53</t>
  </si>
  <si>
    <t>4.111,23</t>
  </si>
  <si>
    <t>3.823,95</t>
  </si>
  <si>
    <t>4.294,03</t>
  </si>
  <si>
    <t>4.365,69</t>
  </si>
  <si>
    <t>4.270,43</t>
  </si>
  <si>
    <t>4.991,21</t>
  </si>
  <si>
    <t>3.940,93</t>
  </si>
  <si>
    <t>3.738,81</t>
  </si>
  <si>
    <t>3.935,48</t>
  </si>
  <si>
    <t>5.353,82</t>
  </si>
  <si>
    <t>4.057,53</t>
  </si>
  <si>
    <t>3.701,11</t>
  </si>
  <si>
    <t>3.724,57</t>
  </si>
  <si>
    <t>6.389,52</t>
  </si>
  <si>
    <t>5.328,17</t>
  </si>
  <si>
    <t>4.411,54</t>
  </si>
  <si>
    <t>3.888,44</t>
  </si>
  <si>
    <t>4.031,20</t>
  </si>
  <si>
    <t>5.593,02</t>
  </si>
  <si>
    <t>4.964,88</t>
  </si>
  <si>
    <t>5.421,73</t>
  </si>
  <si>
    <t>5.073,61</t>
  </si>
  <si>
    <t>7.259,68</t>
  </si>
  <si>
    <t>4.882,34</t>
  </si>
  <si>
    <t>5.106,16</t>
  </si>
  <si>
    <t>5.023,00</t>
  </si>
  <si>
    <t>4.198,94</t>
  </si>
  <si>
    <t>4.282,05</t>
  </si>
  <si>
    <t>5.077,66</t>
  </si>
  <si>
    <t>4.980,48</t>
  </si>
  <si>
    <t>5.233,25</t>
  </si>
  <si>
    <t>6.386,84</t>
  </si>
  <si>
    <t>5.356,68</t>
  </si>
  <si>
    <t>4.223,18</t>
  </si>
  <si>
    <t>4.368,14</t>
  </si>
  <si>
    <t>5.567,93</t>
  </si>
  <si>
    <t>5.511,30</t>
  </si>
  <si>
    <t>6.417,86</t>
  </si>
  <si>
    <t>4.796,07</t>
  </si>
  <si>
    <t>5.923,43</t>
  </si>
  <si>
    <t>3.313,93</t>
  </si>
  <si>
    <t>4.891,68</t>
  </si>
  <si>
    <t>5.347,26</t>
  </si>
  <si>
    <t>4.525,89</t>
  </si>
  <si>
    <t>4.480,17</t>
  </si>
  <si>
    <t>6.536,47</t>
  </si>
  <si>
    <t>4.550,83</t>
  </si>
  <si>
    <t>6.317,46</t>
  </si>
  <si>
    <t>4.919,28</t>
  </si>
  <si>
    <t>6.063,36</t>
  </si>
  <si>
    <t>4.461,66</t>
  </si>
  <si>
    <t>6.832,73</t>
  </si>
  <si>
    <t>4.246,28</t>
  </si>
  <si>
    <t>5.002,36</t>
  </si>
  <si>
    <t>5.309,95</t>
  </si>
  <si>
    <t>5.198,01</t>
  </si>
  <si>
    <t>4.565,77</t>
  </si>
  <si>
    <t>3.661,27</t>
  </si>
  <si>
    <t>5.489,72</t>
  </si>
  <si>
    <t>7.007,49</t>
  </si>
  <si>
    <t>6.740,95</t>
  </si>
  <si>
    <t>5.065,37</t>
  </si>
  <si>
    <t>4.919,01</t>
  </si>
  <si>
    <t>4.055,65</t>
  </si>
  <si>
    <t>4.178,14</t>
  </si>
  <si>
    <t>Serro, 11 de julho de 2024.</t>
  </si>
  <si>
    <t>PLANILHA NÃO DESONERADA</t>
  </si>
  <si>
    <t>FÓRMULA CONFORME ACORDAO nº 2622/2013 TCU - PLENÁRIO</t>
  </si>
  <si>
    <t>Serro, 11 de Julho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</si>
</sst>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4" formatCode="_-&quot;R$&quot;\ * #,##0.00_-;\-&quot;R$&quot;\ * #,##0.00_-;_-&quot;R$&quot;\ * &quot;-&quot;??_-;_-@_-"/>
    <numFmt numFmtId="43" formatCode="_-* #,##0.00_-;\-* #,##0.00_-;_-* &quot;-&quot;??_-;_-@_-"/>
    <numFmt numFmtId="164" formatCode="_ &quot;R$&quot;* #,##0.00_ ;_ &quot;R$&quot;* \-#,##0.00_ ;_ &quot;R$&quot;* &quot;-&quot;??_ ;_ @_ "/>
    <numFmt numFmtId="165" formatCode="_(* #,##0.00_);_(* \(#,##0.00\);_(* &quot;-&quot;??_);_(@_)"/>
    <numFmt numFmtId="166" formatCode="0.0000%"/>
    <numFmt numFmtId="167" formatCode="#,##0.00_ ;\-#,##0.00\ "/>
    <numFmt numFmtId="168" formatCode="General_)"/>
    <numFmt numFmtId="169" formatCode="_(&quot;$&quot;* #,##0.00_);_(&quot;$&quot;* \(#,##0.00\);_(&quot;$&quot;* &quot;-&quot;??_);_(@_)"/>
    <numFmt numFmtId="170" formatCode="0.00\ &quot;%&quot;"/>
    <numFmt numFmtId="171" formatCode="0.000%"/>
    <numFmt numFmtId="172" formatCode="0000"/>
    <numFmt numFmtId="173" formatCode="##0.00"/>
    <numFmt numFmtId="174" formatCode="#0.00"/>
    <numFmt numFmtId="175" formatCode="##,##0.00"/>
    <numFmt numFmtId="176" formatCode="00000"/>
    <numFmt numFmtId="177" formatCode="00"/>
  </numFmts>
  <fonts count="41">
    <font>
      <sz val="11"/>
      <color theme="1"/>
      <name val="Calibri"/>
      <family val="2"/>
      <scheme val="minor"/>
    </font>
    <font>
      <sz val="10"/>
      <name val="Arial"/>
      <family val="2"/>
    </font>
    <font>
      <b/>
      <sz val="10"/>
      <name val="Arial"/>
      <family val="2"/>
    </font>
    <font>
      <b/>
      <sz val="11"/>
      <name val="Arial"/>
      <family val="2"/>
    </font>
    <font>
      <b/>
      <sz val="14"/>
      <name val="Arial"/>
      <family val="2"/>
    </font>
    <font>
      <sz val="9"/>
      <name val="Arial"/>
      <family val="2"/>
    </font>
    <font>
      <b/>
      <sz val="9"/>
      <name val="Arial"/>
      <family val="2"/>
    </font>
    <font>
      <b/>
      <sz val="9"/>
      <color theme="0"/>
      <name val="Arial"/>
      <family val="2"/>
    </font>
    <font>
      <b/>
      <sz val="12"/>
      <name val="Arial"/>
      <family val="2"/>
    </font>
    <font>
      <b/>
      <sz val="11"/>
      <color theme="0"/>
      <name val="Arial"/>
      <family val="2"/>
    </font>
    <font>
      <b/>
      <sz val="8"/>
      <name val="Arial"/>
      <family val="2"/>
    </font>
    <font>
      <sz val="10"/>
      <color theme="1"/>
      <name val="Calibri"/>
      <family val="2"/>
      <scheme val="minor"/>
    </font>
    <font>
      <sz val="11"/>
      <color theme="1"/>
      <name val="Calibri"/>
      <family val="2"/>
      <scheme val="minor"/>
    </font>
    <font>
      <sz val="11"/>
      <color rgb="FF006100"/>
      <name val="Calibri"/>
      <family val="2"/>
      <scheme val="minor"/>
    </font>
    <font>
      <sz val="11"/>
      <color rgb="FF000000"/>
      <name val="Calibri"/>
      <family val="2"/>
      <scheme val="minor"/>
    </font>
    <font>
      <b/>
      <sz val="11"/>
      <name val="Calibri"/>
      <family val="2"/>
      <scheme val="minor"/>
    </font>
    <font>
      <sz val="10"/>
      <name val="Arial"/>
      <family val="2"/>
    </font>
    <font>
      <sz val="8"/>
      <name val="Calibri"/>
      <family val="2"/>
      <scheme val="minor"/>
    </font>
    <font>
      <sz val="11"/>
      <color rgb="FF9C0006"/>
      <name val="Calibri"/>
      <family val="2"/>
      <scheme val="minor"/>
    </font>
    <font>
      <sz val="11"/>
      <color theme="0"/>
      <name val="Calibri"/>
      <family val="2"/>
      <scheme val="minor"/>
    </font>
    <font>
      <sz val="8"/>
      <color theme="1"/>
      <name val="Times New Roman"/>
      <family val="2"/>
    </font>
    <font>
      <sz val="11"/>
      <color indexed="8"/>
      <name val="Calibri"/>
      <family val="2"/>
    </font>
    <font>
      <sz val="8"/>
      <color indexed="72"/>
      <name val="Arial"/>
      <family val="2"/>
    </font>
    <font>
      <sz val="8"/>
      <color rgb="FF9C6500"/>
      <name val="Calibri"/>
      <family val="2"/>
      <scheme val="minor"/>
    </font>
    <font>
      <sz val="10"/>
      <name val="Arial MT"/>
    </font>
    <font>
      <sz val="8"/>
      <color rgb="FF9C0006"/>
      <name val="Calibri"/>
      <family val="2"/>
      <scheme val="minor"/>
    </font>
    <font>
      <sz val="10"/>
      <color rgb="FF000000"/>
      <name val="Times New Roman"/>
      <family val="1"/>
    </font>
    <font>
      <u/>
      <sz val="10"/>
      <color theme="10"/>
      <name val="Arial"/>
      <family val="2"/>
    </font>
    <font>
      <b/>
      <sz val="10"/>
      <color theme="1"/>
      <name val="Arial"/>
      <family val="2"/>
    </font>
    <font>
      <sz val="10"/>
      <color theme="1"/>
      <name val="Arial"/>
      <family val="2"/>
    </font>
    <font>
      <b/>
      <sz val="11"/>
      <color theme="1"/>
      <name val="Calibri"/>
      <family val="2"/>
      <scheme val="minor"/>
    </font>
    <font>
      <b/>
      <sz val="20"/>
      <color theme="1"/>
      <name val="Calibri"/>
      <family val="2"/>
      <scheme val="minor"/>
    </font>
    <font>
      <b/>
      <sz val="18"/>
      <color theme="1"/>
      <name val="Calibri"/>
      <family val="2"/>
      <scheme val="minor"/>
    </font>
    <font>
      <sz val="10"/>
      <color indexed="62"/>
      <name val="Arial"/>
      <family val="2"/>
    </font>
    <font>
      <b/>
      <sz val="16"/>
      <name val="Calibri"/>
      <family val="2"/>
      <scheme val="minor"/>
    </font>
    <font>
      <sz val="8"/>
      <name val="Arial"/>
      <family val="2"/>
    </font>
    <font>
      <b/>
      <sz val="16"/>
      <color theme="1"/>
      <name val="Arial"/>
      <family val="2"/>
    </font>
    <font>
      <sz val="8"/>
      <color theme="1"/>
      <name val="Calibri"/>
      <family val="2"/>
      <scheme val="minor"/>
    </font>
    <font>
      <sz val="10"/>
      <name val="Courier New"/>
    </font>
    <font>
      <b/>
      <sz val="9"/>
      <color rgb="FF010000"/>
      <name val="Arial"/>
      <family val="2"/>
    </font>
    <font>
      <sz val="9"/>
      <color rgb="FF010000"/>
      <name val="Arial"/>
      <family val="2"/>
    </font>
  </fonts>
  <fills count="16">
    <fill>
      <patternFill patternType="none"/>
    </fill>
    <fill>
      <patternFill patternType="gray125"/>
    </fill>
    <fill>
      <patternFill patternType="solid">
        <fgColor theme="3"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C6EFCE"/>
      </patternFill>
    </fill>
    <fill>
      <patternFill patternType="solid">
        <fgColor theme="0" tint="-0.249977111117893"/>
        <bgColor indexed="64"/>
      </patternFill>
    </fill>
    <fill>
      <patternFill patternType="solid">
        <fgColor theme="4" tint="0.59999389629810485"/>
        <bgColor indexed="64"/>
      </patternFill>
    </fill>
    <fill>
      <patternFill patternType="solid">
        <fgColor rgb="FFFFC7CE"/>
      </patternFill>
    </fill>
    <fill>
      <patternFill patternType="solid">
        <fgColor rgb="FFFFEB9C"/>
      </patternFill>
    </fill>
    <fill>
      <patternFill patternType="solid">
        <fgColor theme="4" tint="0.79998168889431442"/>
        <bgColor indexed="65"/>
      </patternFill>
    </fill>
    <fill>
      <patternFill patternType="solid">
        <fgColor theme="4" tint="0.39997558519241921"/>
        <bgColor indexed="65"/>
      </patternFill>
    </fill>
    <fill>
      <patternFill patternType="solid">
        <fgColor indexed="44"/>
      </patternFill>
    </fill>
    <fill>
      <patternFill patternType="solid">
        <fgColor rgb="FFFFFF00"/>
        <bgColor indexed="64"/>
      </patternFill>
    </fill>
  </fills>
  <borders count="81">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indexed="64"/>
      </right>
      <top/>
      <bottom style="thin">
        <color indexed="64"/>
      </bottom>
      <diagonal/>
    </border>
    <border>
      <left/>
      <right/>
      <top style="medium">
        <color auto="1"/>
      </top>
      <bottom/>
      <diagonal/>
    </border>
    <border>
      <left/>
      <right/>
      <top/>
      <bottom style="medium">
        <color indexed="64"/>
      </bottom>
      <diagonal/>
    </border>
    <border>
      <left style="medium">
        <color auto="1"/>
      </left>
      <right style="thin">
        <color auto="1"/>
      </right>
      <top/>
      <bottom style="thin">
        <color auto="1"/>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auto="1"/>
      </left>
      <right style="thin">
        <color auto="1"/>
      </right>
      <top style="medium">
        <color auto="1"/>
      </top>
      <bottom style="medium">
        <color indexed="64"/>
      </bottom>
      <diagonal/>
    </border>
    <border>
      <left style="thin">
        <color auto="1"/>
      </left>
      <right style="medium">
        <color auto="1"/>
      </right>
      <top style="medium">
        <color auto="1"/>
      </top>
      <bottom style="medium">
        <color indexed="64"/>
      </bottom>
      <diagonal/>
    </border>
    <border>
      <left style="thin">
        <color auto="1"/>
      </left>
      <right style="medium">
        <color auto="1"/>
      </right>
      <top/>
      <bottom style="thin">
        <color auto="1"/>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auto="1"/>
      </top>
      <bottom style="medium">
        <color indexed="64"/>
      </bottom>
      <diagonal/>
    </border>
    <border>
      <left style="medium">
        <color auto="1"/>
      </left>
      <right style="thin">
        <color auto="1"/>
      </right>
      <top style="medium">
        <color auto="1"/>
      </top>
      <bottom/>
      <diagonal/>
    </border>
    <border>
      <left/>
      <right style="thin">
        <color auto="1"/>
      </right>
      <top style="medium">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auto="1"/>
      </left>
      <right/>
      <top/>
      <bottom style="thin">
        <color auto="1"/>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8"/>
      </bottom>
      <diagonal/>
    </border>
    <border>
      <left style="thin">
        <color indexed="8"/>
      </left>
      <right style="thin">
        <color indexed="8"/>
      </right>
      <top style="medium">
        <color indexed="64"/>
      </top>
      <bottom style="double">
        <color indexed="8"/>
      </bottom>
      <diagonal/>
    </border>
    <border>
      <left style="thin">
        <color indexed="8"/>
      </left>
      <right/>
      <top style="medium">
        <color indexed="64"/>
      </top>
      <bottom style="double">
        <color indexed="8"/>
      </bottom>
      <diagonal/>
    </border>
    <border>
      <left style="medium">
        <color indexed="64"/>
      </left>
      <right style="medium">
        <color indexed="64"/>
      </right>
      <top style="medium">
        <color indexed="64"/>
      </top>
      <bottom style="double">
        <color indexed="8"/>
      </bottom>
      <diagonal/>
    </border>
    <border>
      <left style="medium">
        <color indexed="64"/>
      </left>
      <right style="thin">
        <color indexed="8"/>
      </right>
      <top style="double">
        <color indexed="8"/>
      </top>
      <bottom/>
      <diagonal/>
    </border>
    <border>
      <left style="thin">
        <color indexed="8"/>
      </left>
      <right style="thin">
        <color indexed="8"/>
      </right>
      <top style="double">
        <color indexed="8"/>
      </top>
      <bottom/>
      <diagonal/>
    </border>
    <border>
      <left style="thin">
        <color indexed="8"/>
      </left>
      <right/>
      <top style="double">
        <color indexed="8"/>
      </top>
      <bottom/>
      <diagonal/>
    </border>
    <border>
      <left style="medium">
        <color indexed="64"/>
      </left>
      <right style="medium">
        <color indexed="64"/>
      </right>
      <top style="double">
        <color indexed="8"/>
      </top>
      <bottom/>
      <diagonal/>
    </border>
    <border>
      <left style="thin">
        <color indexed="64"/>
      </left>
      <right style="medium">
        <color indexed="64"/>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rgb="FF010000"/>
      </top>
      <bottom style="thin">
        <color rgb="FF010000"/>
      </bottom>
      <diagonal/>
    </border>
  </borders>
  <cellStyleXfs count="85">
    <xf numFmtId="0" fontId="0" fillId="0" borderId="0"/>
    <xf numFmtId="164" fontId="1" fillId="0" borderId="0" applyFont="0" applyFill="0" applyBorder="0" applyAlignment="0" applyProtection="0"/>
    <xf numFmtId="0" fontId="1" fillId="0" borderId="0"/>
    <xf numFmtId="165" fontId="1" fillId="0" borderId="0" applyFont="0" applyFill="0" applyBorder="0" applyAlignment="0" applyProtection="0"/>
    <xf numFmtId="165" fontId="12" fillId="0" borderId="0" applyFont="0" applyFill="0" applyBorder="0" applyAlignment="0" applyProtection="0"/>
    <xf numFmtId="0" fontId="14" fillId="0" borderId="0"/>
    <xf numFmtId="0" fontId="1" fillId="0" borderId="0"/>
    <xf numFmtId="0" fontId="16" fillId="0" borderId="0"/>
    <xf numFmtId="43" fontId="14" fillId="0" borderId="0" applyFont="0" applyFill="0" applyBorder="0" applyAlignment="0" applyProtection="0"/>
    <xf numFmtId="44" fontId="12" fillId="0" borderId="0" applyFont="0" applyFill="0" applyBorder="0" applyAlignment="0" applyProtection="0"/>
    <xf numFmtId="0" fontId="1" fillId="0" borderId="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applyFont="0" applyFill="0" applyBorder="0" applyAlignment="0" applyProtection="0"/>
    <xf numFmtId="43" fontId="1" fillId="0" borderId="0" applyFont="0" applyFill="0" applyBorder="0" applyAlignment="0" applyProtection="0"/>
    <xf numFmtId="0" fontId="20" fillId="0" borderId="0"/>
    <xf numFmtId="0" fontId="12" fillId="0" borderId="0"/>
    <xf numFmtId="9" fontId="1" fillId="0" borderId="0" applyFont="0" applyFill="0" applyBorder="0" applyAlignment="0" applyProtection="0"/>
    <xf numFmtId="9" fontId="12" fillId="0" borderId="0" applyFont="0" applyFill="0" applyBorder="0" applyAlignment="0" applyProtection="0"/>
    <xf numFmtId="0" fontId="21" fillId="14" borderId="0" applyNumberFormat="0" applyBorder="0" applyAlignment="0" applyProtection="0"/>
    <xf numFmtId="0" fontId="19" fillId="13" borderId="0" applyNumberFormat="0" applyBorder="0" applyAlignment="0" applyProtection="0"/>
    <xf numFmtId="0" fontId="12" fillId="12" borderId="0" applyNumberFormat="0" applyBorder="0" applyAlignment="0" applyProtection="0"/>
    <xf numFmtId="0" fontId="13" fillId="7" borderId="0" applyNumberFormat="0" applyBorder="0" applyAlignment="0" applyProtection="0"/>
    <xf numFmtId="0" fontId="22" fillId="0" borderId="0" applyAlignment="0">
      <alignment vertical="top" wrapText="1"/>
      <protection locked="0"/>
    </xf>
    <xf numFmtId="0" fontId="12" fillId="0" borderId="0"/>
    <xf numFmtId="0" fontId="18" fillId="10" borderId="0" applyNumberFormat="0" applyBorder="0" applyAlignment="0" applyProtection="0"/>
    <xf numFmtId="0" fontId="23" fillId="11" borderId="0" applyNumberFormat="0" applyBorder="0" applyAlignment="0" applyProtection="0"/>
    <xf numFmtId="0" fontId="12" fillId="0" borderId="0"/>
    <xf numFmtId="43" fontId="1" fillId="0" borderId="0" applyFont="0" applyFill="0" applyBorder="0" applyAlignment="0" applyProtection="0"/>
    <xf numFmtId="43" fontId="12" fillId="0" borderId="0" applyFont="0" applyFill="0" applyBorder="0" applyAlignment="0" applyProtection="0"/>
    <xf numFmtId="0" fontId="12" fillId="0" borderId="0"/>
    <xf numFmtId="168" fontId="24" fillId="0" borderId="0"/>
    <xf numFmtId="43" fontId="1" fillId="0" borderId="0" applyFont="0" applyFill="0" applyBorder="0" applyAlignment="0" applyProtection="0"/>
    <xf numFmtId="43" fontId="1" fillId="0" borderId="0" applyFont="0" applyFill="0" applyBorder="0" applyAlignment="0" applyProtection="0"/>
    <xf numFmtId="0" fontId="1" fillId="0" borderId="0" applyProtection="0"/>
    <xf numFmtId="0" fontId="25" fillId="10" borderId="0" applyNumberFormat="0" applyBorder="0" applyAlignment="0" applyProtection="0"/>
    <xf numFmtId="0" fontId="1" fillId="0" borderId="0"/>
    <xf numFmtId="0" fontId="1" fillId="0" borderId="0"/>
    <xf numFmtId="0" fontId="12"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26" fillId="0" borderId="0"/>
    <xf numFmtId="0" fontId="1" fillId="0" borderId="0"/>
    <xf numFmtId="43" fontId="14" fillId="0" borderId="0" applyFont="0" applyFill="0" applyBorder="0" applyAlignment="0" applyProtection="0"/>
    <xf numFmtId="0" fontId="14" fillId="0" borderId="0"/>
    <xf numFmtId="9" fontId="1" fillId="0" borderId="0" applyFont="0" applyFill="0" applyBorder="0" applyAlignment="0" applyProtection="0"/>
    <xf numFmtId="9"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27"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9" fontId="12" fillId="0" borderId="0" applyFont="0" applyFill="0" applyBorder="0" applyAlignment="0" applyProtection="0"/>
    <xf numFmtId="43" fontId="14"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0" fontId="12" fillId="0" borderId="0"/>
    <xf numFmtId="43" fontId="1" fillId="0" borderId="0" applyFont="0" applyFill="0" applyBorder="0" applyAlignment="0" applyProtection="0"/>
    <xf numFmtId="43" fontId="12" fillId="0" borderId="0" applyFont="0" applyFill="0" applyBorder="0" applyAlignment="0" applyProtection="0"/>
    <xf numFmtId="43" fontId="14"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cellStyleXfs>
  <cellXfs count="370">
    <xf numFmtId="0" fontId="0" fillId="0" borderId="0" xfId="0"/>
    <xf numFmtId="0" fontId="5" fillId="0" borderId="0" xfId="0" applyFont="1" applyAlignment="1">
      <alignment vertical="center" wrapText="1"/>
    </xf>
    <xf numFmtId="0" fontId="6" fillId="0" borderId="0" xfId="0" applyFont="1" applyAlignment="1">
      <alignmen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applyAlignment="1">
      <alignment horizontal="center" vertical="top" wrapText="1"/>
    </xf>
    <xf numFmtId="2" fontId="5" fillId="0" borderId="0" xfId="0" applyNumberFormat="1" applyFont="1" applyAlignment="1">
      <alignment vertical="center" wrapText="1"/>
    </xf>
    <xf numFmtId="2" fontId="6" fillId="0" borderId="0" xfId="0" applyNumberFormat="1" applyFont="1" applyAlignment="1">
      <alignment vertical="center" wrapText="1"/>
    </xf>
    <xf numFmtId="44" fontId="5" fillId="0" borderId="0" xfId="0" applyNumberFormat="1" applyFont="1" applyAlignment="1">
      <alignment vertical="center" wrapText="1"/>
    </xf>
    <xf numFmtId="44" fontId="6" fillId="0" borderId="0" xfId="0" applyNumberFormat="1" applyFont="1" applyAlignment="1">
      <alignment vertical="center" wrapText="1"/>
    </xf>
    <xf numFmtId="2" fontId="6" fillId="0" borderId="0" xfId="0" applyNumberFormat="1" applyFont="1" applyAlignment="1">
      <alignment horizontal="center" vertical="center" wrapText="1"/>
    </xf>
    <xf numFmtId="0" fontId="5" fillId="0" borderId="14" xfId="0" applyFont="1" applyBorder="1" applyAlignment="1">
      <alignment horizontal="center" vertical="center" wrapText="1"/>
    </xf>
    <xf numFmtId="0" fontId="3" fillId="3" borderId="7" xfId="0" applyFont="1" applyFill="1" applyBorder="1" applyAlignment="1">
      <alignment vertical="center" wrapText="1"/>
    </xf>
    <xf numFmtId="0" fontId="3" fillId="0" borderId="0" xfId="0" applyFont="1" applyAlignment="1">
      <alignment vertical="center" wrapText="1"/>
    </xf>
    <xf numFmtId="0" fontId="8" fillId="0" borderId="0" xfId="0" applyFont="1" applyAlignment="1">
      <alignment vertical="center" wrapText="1"/>
    </xf>
    <xf numFmtId="10" fontId="3" fillId="3" borderId="8" xfId="0" applyNumberFormat="1" applyFont="1" applyFill="1" applyBorder="1" applyAlignment="1">
      <alignment vertical="center" wrapText="1"/>
    </xf>
    <xf numFmtId="2" fontId="7" fillId="2" borderId="21" xfId="0" applyNumberFormat="1" applyFont="1" applyFill="1" applyBorder="1" applyAlignment="1">
      <alignment horizontal="center" vertical="center" wrapText="1"/>
    </xf>
    <xf numFmtId="0" fontId="7" fillId="2" borderId="22" xfId="0" applyFont="1" applyFill="1" applyBorder="1" applyAlignment="1">
      <alignment horizontal="center" vertical="center" wrapText="1"/>
    </xf>
    <xf numFmtId="2" fontId="7" fillId="2" borderId="30" xfId="0" applyNumberFormat="1" applyFont="1" applyFill="1" applyBorder="1" applyAlignment="1">
      <alignment horizontal="center" vertical="center" wrapText="1"/>
    </xf>
    <xf numFmtId="2" fontId="6" fillId="3" borderId="10" xfId="0" applyNumberFormat="1" applyFont="1" applyFill="1" applyBorder="1" applyAlignment="1">
      <alignment horizontal="center" vertical="center" wrapText="1"/>
    </xf>
    <xf numFmtId="2" fontId="6" fillId="3" borderId="11" xfId="0" applyNumberFormat="1" applyFont="1" applyFill="1" applyBorder="1" applyAlignment="1">
      <alignment horizontal="center" vertical="center" wrapText="1"/>
    </xf>
    <xf numFmtId="44" fontId="6" fillId="3" borderId="20" xfId="0" applyNumberFormat="1" applyFont="1" applyFill="1" applyBorder="1" applyAlignment="1">
      <alignment horizontal="center" vertical="center" wrapText="1"/>
    </xf>
    <xf numFmtId="44" fontId="6" fillId="3" borderId="10" xfId="0" applyNumberFormat="1" applyFont="1" applyFill="1" applyBorder="1" applyAlignment="1">
      <alignment horizontal="center" vertical="center" wrapText="1"/>
    </xf>
    <xf numFmtId="44" fontId="6" fillId="3" borderId="19" xfId="0" applyNumberFormat="1" applyFont="1" applyFill="1" applyBorder="1" applyAlignment="1">
      <alignment horizontal="center" vertical="center" wrapText="1"/>
    </xf>
    <xf numFmtId="44" fontId="2" fillId="5" borderId="35" xfId="0" applyNumberFormat="1" applyFont="1" applyFill="1" applyBorder="1" applyAlignment="1">
      <alignment vertical="center" wrapText="1"/>
    </xf>
    <xf numFmtId="44" fontId="2" fillId="5" borderId="37" xfId="0" applyNumberFormat="1" applyFont="1" applyFill="1" applyBorder="1" applyAlignment="1">
      <alignment vertical="center" wrapText="1"/>
    </xf>
    <xf numFmtId="2" fontId="2" fillId="6" borderId="44" xfId="0" applyNumberFormat="1" applyFont="1" applyFill="1" applyBorder="1" applyAlignment="1">
      <alignment horizontal="center" vertical="center" wrapText="1"/>
    </xf>
    <xf numFmtId="44" fontId="2" fillId="4" borderId="45" xfId="0" applyNumberFormat="1" applyFont="1" applyFill="1" applyBorder="1" applyAlignment="1">
      <alignment vertical="center" wrapText="1"/>
    </xf>
    <xf numFmtId="44" fontId="2" fillId="5" borderId="38" xfId="0" applyNumberFormat="1" applyFont="1" applyFill="1" applyBorder="1" applyAlignment="1">
      <alignment vertical="center" wrapText="1"/>
    </xf>
    <xf numFmtId="44" fontId="2" fillId="5" borderId="41" xfId="0" applyNumberFormat="1" applyFont="1" applyFill="1" applyBorder="1" applyAlignment="1">
      <alignment horizontal="center" vertical="center" wrapText="1"/>
    </xf>
    <xf numFmtId="2" fontId="2" fillId="6" borderId="38" xfId="0" applyNumberFormat="1" applyFont="1" applyFill="1" applyBorder="1" applyAlignment="1">
      <alignment horizontal="center" vertical="center" wrapText="1"/>
    </xf>
    <xf numFmtId="44" fontId="2" fillId="5" borderId="40" xfId="0" applyNumberFormat="1" applyFont="1" applyFill="1" applyBorder="1" applyAlignment="1">
      <alignment vertical="center" wrapText="1"/>
    </xf>
    <xf numFmtId="0" fontId="2" fillId="5" borderId="35" xfId="0" applyFont="1" applyFill="1" applyBorder="1" applyAlignment="1">
      <alignment horizontal="center" vertical="center" wrapText="1"/>
    </xf>
    <xf numFmtId="49" fontId="2" fillId="5" borderId="36" xfId="0" applyNumberFormat="1" applyFont="1" applyFill="1" applyBorder="1" applyAlignment="1">
      <alignment horizontal="center" vertical="center" wrapText="1"/>
    </xf>
    <xf numFmtId="0" fontId="2" fillId="5" borderId="37" xfId="0" applyFont="1" applyFill="1" applyBorder="1" applyAlignment="1">
      <alignment horizontal="left" vertical="center" wrapText="1"/>
    </xf>
    <xf numFmtId="2" fontId="1" fillId="5" borderId="35" xfId="3" applyNumberFormat="1" applyFont="1" applyFill="1" applyBorder="1" applyAlignment="1">
      <alignment horizontal="center" vertical="center" wrapText="1"/>
    </xf>
    <xf numFmtId="2" fontId="1" fillId="5" borderId="36" xfId="0" applyNumberFormat="1" applyFont="1" applyFill="1" applyBorder="1" applyAlignment="1">
      <alignment horizontal="center" vertical="center" wrapText="1"/>
    </xf>
    <xf numFmtId="2" fontId="2" fillId="5" borderId="37" xfId="0" applyNumberFormat="1" applyFont="1" applyFill="1" applyBorder="1" applyAlignment="1">
      <alignment horizontal="center" vertical="center" wrapText="1"/>
    </xf>
    <xf numFmtId="4" fontId="1" fillId="5" borderId="35" xfId="0" applyNumberFormat="1" applyFont="1" applyFill="1" applyBorder="1" applyAlignment="1">
      <alignment horizontal="center" vertical="center" wrapText="1"/>
    </xf>
    <xf numFmtId="4" fontId="1" fillId="5" borderId="37" xfId="0" applyNumberFormat="1" applyFont="1" applyFill="1" applyBorder="1" applyAlignment="1">
      <alignment horizontal="center" vertical="center" wrapText="1"/>
    </xf>
    <xf numFmtId="44" fontId="2" fillId="5" borderId="35" xfId="0" applyNumberFormat="1" applyFont="1" applyFill="1" applyBorder="1" applyAlignment="1">
      <alignment horizontal="center" vertical="center" wrapText="1"/>
    </xf>
    <xf numFmtId="44" fontId="1" fillId="5" borderId="35" xfId="0" applyNumberFormat="1" applyFont="1" applyFill="1" applyBorder="1" applyAlignment="1">
      <alignment vertical="center" wrapText="1"/>
    </xf>
    <xf numFmtId="0" fontId="1" fillId="0" borderId="38" xfId="0" applyFont="1" applyBorder="1" applyAlignment="1">
      <alignment horizontal="center" vertical="center" wrapText="1"/>
    </xf>
    <xf numFmtId="49" fontId="1" fillId="0" borderId="39" xfId="0" applyNumberFormat="1" applyFont="1" applyBorder="1" applyAlignment="1">
      <alignment horizontal="center" vertical="center" wrapText="1"/>
    </xf>
    <xf numFmtId="0" fontId="1" fillId="0" borderId="40" xfId="0" applyFont="1" applyBorder="1" applyAlignment="1">
      <alignment horizontal="left" vertical="center" wrapText="1"/>
    </xf>
    <xf numFmtId="2" fontId="1" fillId="0" borderId="38" xfId="3" applyNumberFormat="1" applyFont="1" applyFill="1" applyBorder="1" applyAlignment="1">
      <alignment horizontal="center" vertical="center" wrapText="1"/>
    </xf>
    <xf numFmtId="2" fontId="1" fillId="0" borderId="39" xfId="0" applyNumberFormat="1" applyFont="1" applyBorder="1" applyAlignment="1">
      <alignment horizontal="center" vertical="center" wrapText="1"/>
    </xf>
    <xf numFmtId="2" fontId="2" fillId="0" borderId="40" xfId="0" applyNumberFormat="1" applyFont="1" applyBorder="1" applyAlignment="1">
      <alignment horizontal="center" vertical="center" wrapText="1"/>
    </xf>
    <xf numFmtId="4" fontId="1" fillId="0" borderId="38" xfId="0" applyNumberFormat="1" applyFont="1" applyBorder="1" applyAlignment="1">
      <alignment horizontal="center" vertical="center" wrapText="1"/>
    </xf>
    <xf numFmtId="4" fontId="1" fillId="0" borderId="40" xfId="0" applyNumberFormat="1" applyFont="1" applyBorder="1" applyAlignment="1">
      <alignment horizontal="center" vertical="center" wrapText="1"/>
    </xf>
    <xf numFmtId="44" fontId="1" fillId="0" borderId="38" xfId="0" applyNumberFormat="1" applyFont="1" applyBorder="1" applyAlignment="1">
      <alignment horizontal="center" vertical="center" wrapText="1"/>
    </xf>
    <xf numFmtId="44" fontId="1" fillId="0" borderId="39" xfId="0" applyNumberFormat="1" applyFont="1" applyBorder="1" applyAlignment="1">
      <alignment horizontal="center" vertical="center" wrapText="1"/>
    </xf>
    <xf numFmtId="44" fontId="2" fillId="0" borderId="40" xfId="0" applyNumberFormat="1" applyFont="1" applyBorder="1" applyAlignment="1">
      <alignment horizontal="center" vertical="center" wrapText="1"/>
    </xf>
    <xf numFmtId="44" fontId="1" fillId="4" borderId="45" xfId="0" applyNumberFormat="1" applyFont="1" applyFill="1" applyBorder="1" applyAlignment="1">
      <alignment horizontal="center" vertical="center" wrapText="1"/>
    </xf>
    <xf numFmtId="2" fontId="1" fillId="4" borderId="44" xfId="0" applyNumberFormat="1" applyFont="1" applyFill="1" applyBorder="1" applyAlignment="1">
      <alignment horizontal="center" vertical="center" wrapText="1"/>
    </xf>
    <xf numFmtId="2" fontId="1" fillId="4" borderId="44" xfId="0" applyNumberFormat="1" applyFont="1" applyFill="1" applyBorder="1" applyAlignment="1">
      <alignment vertical="center" wrapText="1"/>
    </xf>
    <xf numFmtId="2" fontId="1" fillId="0" borderId="41" xfId="3" applyNumberFormat="1" applyFont="1" applyFill="1" applyBorder="1" applyAlignment="1">
      <alignment horizontal="center" vertical="center" wrapText="1"/>
    </xf>
    <xf numFmtId="2" fontId="1" fillId="0" borderId="42" xfId="0" applyNumberFormat="1" applyFont="1" applyBorder="1" applyAlignment="1">
      <alignment horizontal="center" vertical="center" wrapText="1"/>
    </xf>
    <xf numFmtId="4" fontId="1" fillId="0" borderId="41" xfId="0" applyNumberFormat="1" applyFont="1" applyBorder="1" applyAlignment="1">
      <alignment horizontal="center" vertical="center" wrapText="1"/>
    </xf>
    <xf numFmtId="0" fontId="2" fillId="5" borderId="38" xfId="0" applyFont="1" applyFill="1" applyBorder="1" applyAlignment="1">
      <alignment horizontal="center" vertical="center" wrapText="1"/>
    </xf>
    <xf numFmtId="49" fontId="2" fillId="5" borderId="39" xfId="0" applyNumberFormat="1" applyFont="1" applyFill="1" applyBorder="1" applyAlignment="1">
      <alignment horizontal="center" vertical="center" wrapText="1"/>
    </xf>
    <xf numFmtId="0" fontId="2" fillId="5" borderId="40" xfId="0" applyFont="1" applyFill="1" applyBorder="1" applyAlignment="1">
      <alignment horizontal="left" vertical="center" wrapText="1"/>
    </xf>
    <xf numFmtId="2" fontId="2" fillId="5" borderId="41" xfId="3" applyNumberFormat="1" applyFont="1" applyFill="1" applyBorder="1" applyAlignment="1">
      <alignment horizontal="center" vertical="center" wrapText="1"/>
    </xf>
    <xf numFmtId="2" fontId="2" fillId="5" borderId="42" xfId="0" applyNumberFormat="1" applyFont="1" applyFill="1" applyBorder="1" applyAlignment="1">
      <alignment horizontal="center" vertical="center" wrapText="1"/>
    </xf>
    <xf numFmtId="2" fontId="2" fillId="5" borderId="43" xfId="0" applyNumberFormat="1" applyFont="1" applyFill="1" applyBorder="1" applyAlignment="1">
      <alignment horizontal="center" vertical="center" wrapText="1"/>
    </xf>
    <xf numFmtId="4" fontId="2" fillId="5" borderId="41" xfId="0" applyNumberFormat="1" applyFont="1" applyFill="1" applyBorder="1" applyAlignment="1">
      <alignment horizontal="center" vertical="center" wrapText="1"/>
    </xf>
    <xf numFmtId="4" fontId="2" fillId="5" borderId="43" xfId="0" applyNumberFormat="1" applyFont="1" applyFill="1" applyBorder="1" applyAlignment="1">
      <alignment horizontal="center" vertical="center" wrapText="1"/>
    </xf>
    <xf numFmtId="2" fontId="2" fillId="0" borderId="43" xfId="0" applyNumberFormat="1" applyFont="1" applyBorder="1" applyAlignment="1">
      <alignment horizontal="center" vertical="center" wrapText="1"/>
    </xf>
    <xf numFmtId="0" fontId="1" fillId="0" borderId="44" xfId="0" applyFont="1" applyBorder="1" applyAlignment="1">
      <alignment horizontal="center" vertical="center" wrapText="1"/>
    </xf>
    <xf numFmtId="49" fontId="1" fillId="0" borderId="46" xfId="0" applyNumberFormat="1" applyFont="1" applyBorder="1" applyAlignment="1">
      <alignment horizontal="center" vertical="center" wrapText="1"/>
    </xf>
    <xf numFmtId="0" fontId="1" fillId="0" borderId="45" xfId="0" applyFont="1" applyBorder="1" applyAlignment="1">
      <alignment horizontal="left" vertical="center" wrapText="1"/>
    </xf>
    <xf numFmtId="2" fontId="1" fillId="0" borderId="44" xfId="3" applyNumberFormat="1" applyFont="1" applyFill="1" applyBorder="1" applyAlignment="1">
      <alignment horizontal="center" vertical="center" wrapText="1"/>
    </xf>
    <xf numFmtId="2" fontId="1" fillId="0" borderId="46" xfId="0" applyNumberFormat="1" applyFont="1" applyBorder="1" applyAlignment="1">
      <alignment horizontal="center" vertical="center" wrapText="1"/>
    </xf>
    <xf numFmtId="2" fontId="2" fillId="0" borderId="45" xfId="0" applyNumberFormat="1" applyFont="1" applyBorder="1" applyAlignment="1">
      <alignment horizontal="center" vertical="center" wrapText="1"/>
    </xf>
    <xf numFmtId="4" fontId="1" fillId="0" borderId="44" xfId="0" applyNumberFormat="1" applyFont="1" applyBorder="1" applyAlignment="1">
      <alignment horizontal="center" vertical="center" wrapText="1"/>
    </xf>
    <xf numFmtId="44" fontId="2" fillId="5" borderId="42" xfId="0" applyNumberFormat="1" applyFont="1" applyFill="1" applyBorder="1" applyAlignment="1">
      <alignment horizontal="center" vertical="center" wrapText="1"/>
    </xf>
    <xf numFmtId="44" fontId="2" fillId="5" borderId="43" xfId="0" applyNumberFormat="1" applyFont="1" applyFill="1" applyBorder="1" applyAlignment="1">
      <alignment horizontal="center" vertical="center" wrapText="1"/>
    </xf>
    <xf numFmtId="2" fontId="1" fillId="0" borderId="45" xfId="0" applyNumberFormat="1" applyFont="1" applyBorder="1" applyAlignment="1">
      <alignment horizontal="center" vertical="center" wrapText="1"/>
    </xf>
    <xf numFmtId="0" fontId="11" fillId="0" borderId="0" xfId="0" applyFont="1"/>
    <xf numFmtId="44" fontId="6" fillId="0" borderId="14" xfId="0" applyNumberFormat="1" applyFont="1" applyBorder="1" applyAlignment="1">
      <alignment horizontal="center" vertical="center" wrapText="1"/>
    </xf>
    <xf numFmtId="44" fontId="8" fillId="0" borderId="31" xfId="0" applyNumberFormat="1" applyFont="1" applyBorder="1" applyAlignment="1">
      <alignment vertical="center" wrapText="1"/>
    </xf>
    <xf numFmtId="44" fontId="2" fillId="0" borderId="31" xfId="0" applyNumberFormat="1" applyFont="1" applyBorder="1" applyAlignment="1">
      <alignment vertical="center" wrapText="1"/>
    </xf>
    <xf numFmtId="44" fontId="15" fillId="0" borderId="0" xfId="11" applyFont="1" applyFill="1" applyBorder="1" applyAlignment="1">
      <alignment horizontal="center" vertical="center" wrapText="1"/>
    </xf>
    <xf numFmtId="0" fontId="2" fillId="5" borderId="47" xfId="0" applyFont="1" applyFill="1" applyBorder="1" applyAlignment="1">
      <alignment horizontal="center" vertical="center"/>
    </xf>
    <xf numFmtId="2" fontId="2" fillId="5" borderId="47" xfId="3" applyNumberFormat="1" applyFont="1" applyFill="1" applyBorder="1" applyAlignment="1">
      <alignment horizontal="center" vertical="center" wrapText="1"/>
    </xf>
    <xf numFmtId="0" fontId="29" fillId="0" borderId="0" xfId="0" applyFont="1" applyAlignment="1">
      <alignment vertical="center"/>
    </xf>
    <xf numFmtId="4" fontId="29" fillId="0" borderId="0" xfId="0" applyNumberFormat="1" applyFont="1" applyAlignment="1">
      <alignment vertical="center" wrapText="1"/>
    </xf>
    <xf numFmtId="0" fontId="29" fillId="0" borderId="0" xfId="0" applyFont="1" applyAlignment="1">
      <alignment vertical="center" wrapText="1"/>
    </xf>
    <xf numFmtId="49" fontId="2" fillId="0" borderId="52" xfId="0" applyNumberFormat="1" applyFont="1" applyBorder="1" applyAlignment="1">
      <alignment horizontal="center" vertical="center" wrapText="1"/>
    </xf>
    <xf numFmtId="49" fontId="2" fillId="0" borderId="52" xfId="0" applyNumberFormat="1" applyFont="1" applyBorder="1" applyAlignment="1">
      <alignment horizontal="left" vertical="center" wrapText="1"/>
    </xf>
    <xf numFmtId="4" fontId="2" fillId="0" borderId="52" xfId="0" applyNumberFormat="1" applyFont="1" applyBorder="1" applyAlignment="1">
      <alignment horizontal="right" vertical="center" wrapText="1"/>
    </xf>
    <xf numFmtId="0" fontId="29" fillId="0" borderId="0" xfId="0" applyFont="1" applyAlignment="1">
      <alignment horizontal="center" vertical="center" wrapText="1"/>
    </xf>
    <xf numFmtId="14" fontId="29" fillId="0" borderId="0" xfId="0" applyNumberFormat="1" applyFont="1" applyAlignment="1">
      <alignment horizontal="center" vertical="center" wrapText="1"/>
    </xf>
    <xf numFmtId="2" fontId="2" fillId="9" borderId="47" xfId="0" applyNumberFormat="1" applyFont="1" applyFill="1" applyBorder="1" applyAlignment="1">
      <alignment horizontal="center" vertical="center" wrapText="1"/>
    </xf>
    <xf numFmtId="0" fontId="29" fillId="0" borderId="0" xfId="0" applyFont="1" applyAlignment="1">
      <alignment horizontal="center" wrapText="1"/>
    </xf>
    <xf numFmtId="0" fontId="1" fillId="0" borderId="0" xfId="0" applyFont="1" applyAlignment="1">
      <alignment vertical="center"/>
    </xf>
    <xf numFmtId="4" fontId="0" fillId="0" borderId="0" xfId="0" applyNumberFormat="1" applyAlignment="1">
      <alignment vertical="center"/>
    </xf>
    <xf numFmtId="0" fontId="32" fillId="0" borderId="47" xfId="0" applyFont="1" applyBorder="1" applyAlignment="1">
      <alignment vertical="center"/>
    </xf>
    <xf numFmtId="0" fontId="0" fillId="0" borderId="47" xfId="0" applyBorder="1" applyAlignment="1">
      <alignment horizontal="left" vertical="center"/>
    </xf>
    <xf numFmtId="0" fontId="0" fillId="0" borderId="47" xfId="0" applyBorder="1" applyAlignment="1">
      <alignment vertical="center" wrapText="1"/>
    </xf>
    <xf numFmtId="4" fontId="0" fillId="0" borderId="47" xfId="0" applyNumberFormat="1" applyBorder="1" applyAlignment="1">
      <alignment horizontal="right" vertical="center"/>
    </xf>
    <xf numFmtId="10" fontId="0" fillId="0" borderId="47" xfId="73" applyNumberFormat="1" applyFont="1" applyFill="1" applyBorder="1" applyAlignment="1">
      <alignment vertical="center"/>
    </xf>
    <xf numFmtId="0" fontId="0" fillId="0" borderId="0" xfId="0" applyAlignment="1">
      <alignment vertical="center"/>
    </xf>
    <xf numFmtId="4" fontId="0" fillId="0" borderId="47" xfId="0" applyNumberFormat="1" applyBorder="1" applyAlignment="1">
      <alignment vertical="center"/>
    </xf>
    <xf numFmtId="0" fontId="0" fillId="0" borderId="0" xfId="0" applyAlignment="1">
      <alignment horizontal="right" vertical="center"/>
    </xf>
    <xf numFmtId="0" fontId="0" fillId="0" borderId="0" xfId="0" applyAlignment="1">
      <alignment vertical="center" wrapText="1"/>
    </xf>
    <xf numFmtId="10" fontId="0" fillId="0" borderId="0" xfId="0" applyNumberFormat="1" applyAlignment="1">
      <alignment vertical="center"/>
    </xf>
    <xf numFmtId="0" fontId="2" fillId="5" borderId="47" xfId="0" applyFont="1" applyFill="1" applyBorder="1" applyAlignment="1">
      <alignment horizontal="center" vertical="center" wrapText="1"/>
    </xf>
    <xf numFmtId="4" fontId="2" fillId="8" borderId="55" xfId="0" applyNumberFormat="1" applyFont="1" applyFill="1" applyBorder="1" applyAlignment="1">
      <alignment horizontal="right" vertical="center" wrapText="1"/>
    </xf>
    <xf numFmtId="0" fontId="1" fillId="5" borderId="56" xfId="2" applyFill="1" applyBorder="1" applyAlignment="1">
      <alignment horizontal="center" vertical="center" wrapText="1"/>
    </xf>
    <xf numFmtId="49" fontId="1" fillId="5" borderId="57" xfId="2" applyNumberFormat="1" applyFill="1" applyBorder="1" applyAlignment="1">
      <alignment horizontal="center" vertical="center" wrapText="1"/>
    </xf>
    <xf numFmtId="0" fontId="1" fillId="5" borderId="57" xfId="2" applyFill="1" applyBorder="1" applyAlignment="1">
      <alignment horizontal="center" vertical="center" wrapText="1"/>
    </xf>
    <xf numFmtId="0" fontId="1" fillId="5" borderId="58" xfId="2" applyFill="1" applyBorder="1" applyAlignment="1">
      <alignment horizontal="center" vertical="center" wrapText="1"/>
    </xf>
    <xf numFmtId="0" fontId="2" fillId="5" borderId="59" xfId="2" applyFont="1" applyFill="1" applyBorder="1" applyAlignment="1">
      <alignment horizontal="center" vertical="center" wrapText="1"/>
    </xf>
    <xf numFmtId="0" fontId="1" fillId="0" borderId="60" xfId="2" applyBorder="1" applyAlignment="1">
      <alignment horizontal="left" vertical="center" wrapText="1"/>
    </xf>
    <xf numFmtId="2" fontId="1" fillId="0" borderId="61" xfId="2" applyNumberFormat="1" applyBorder="1" applyAlignment="1">
      <alignment horizontal="center" vertical="center" wrapText="1"/>
    </xf>
    <xf numFmtId="2" fontId="1" fillId="0" borderId="62" xfId="2" applyNumberFormat="1" applyBorder="1" applyAlignment="1">
      <alignment horizontal="center" vertical="center" wrapText="1"/>
    </xf>
    <xf numFmtId="2" fontId="2" fillId="4" borderId="63" xfId="2" applyNumberFormat="1" applyFont="1" applyFill="1" applyBorder="1" applyAlignment="1">
      <alignment horizontal="center" vertical="center" wrapText="1"/>
    </xf>
    <xf numFmtId="0" fontId="1" fillId="0" borderId="29" xfId="2" applyBorder="1" applyAlignment="1">
      <alignment vertical="center"/>
    </xf>
    <xf numFmtId="165" fontId="1" fillId="0" borderId="64" xfId="14" applyNumberFormat="1" applyFont="1" applyFill="1" applyBorder="1" applyAlignment="1">
      <alignment horizontal="center" vertical="center"/>
    </xf>
    <xf numFmtId="0" fontId="1" fillId="0" borderId="65" xfId="2" applyBorder="1" applyAlignment="1">
      <alignment horizontal="left" vertical="center" wrapText="1"/>
    </xf>
    <xf numFmtId="2" fontId="1" fillId="0" borderId="66" xfId="2" applyNumberFormat="1" applyBorder="1" applyAlignment="1">
      <alignment horizontal="center" vertical="center" wrapText="1"/>
    </xf>
    <xf numFmtId="2" fontId="1" fillId="0" borderId="67" xfId="2" applyNumberFormat="1" applyBorder="1" applyAlignment="1">
      <alignment horizontal="center" vertical="center" wrapText="1"/>
    </xf>
    <xf numFmtId="2" fontId="2" fillId="4" borderId="68" xfId="2" applyNumberFormat="1" applyFont="1" applyFill="1" applyBorder="1" applyAlignment="1">
      <alignment horizontal="center" vertical="center" wrapText="1"/>
    </xf>
    <xf numFmtId="0" fontId="1" fillId="0" borderId="69" xfId="2" applyBorder="1" applyAlignment="1">
      <alignment vertical="center"/>
    </xf>
    <xf numFmtId="165" fontId="1" fillId="0" borderId="70" xfId="14" applyNumberFormat="1" applyFont="1" applyFill="1" applyBorder="1" applyAlignment="1">
      <alignment horizontal="center" vertical="center"/>
    </xf>
    <xf numFmtId="0" fontId="1" fillId="0" borderId="5" xfId="2" applyBorder="1" applyAlignment="1">
      <alignment horizontal="left" vertical="center" wrapText="1"/>
    </xf>
    <xf numFmtId="2" fontId="1" fillId="0" borderId="72" xfId="2" applyNumberFormat="1" applyBorder="1" applyAlignment="1">
      <alignment horizontal="center" vertical="center" wrapText="1"/>
    </xf>
    <xf numFmtId="2" fontId="1" fillId="0" borderId="73" xfId="2" applyNumberFormat="1" applyBorder="1" applyAlignment="1">
      <alignment horizontal="center" vertical="center" wrapText="1"/>
    </xf>
    <xf numFmtId="2" fontId="2" fillId="4" borderId="74" xfId="2" applyNumberFormat="1" applyFont="1" applyFill="1" applyBorder="1" applyAlignment="1">
      <alignment horizontal="center" vertical="center" wrapText="1"/>
    </xf>
    <xf numFmtId="0" fontId="2" fillId="4" borderId="7" xfId="2" applyFont="1" applyFill="1" applyBorder="1" applyAlignment="1">
      <alignment vertical="center"/>
    </xf>
    <xf numFmtId="165" fontId="2" fillId="4" borderId="31" xfId="2" applyNumberFormat="1" applyFont="1" applyFill="1" applyBorder="1" applyAlignment="1">
      <alignment horizontal="center" vertical="center"/>
    </xf>
    <xf numFmtId="170" fontId="2" fillId="0" borderId="8" xfId="2" applyNumberFormat="1" applyFont="1" applyBorder="1" applyAlignment="1">
      <alignment vertical="center"/>
    </xf>
    <xf numFmtId="0" fontId="1" fillId="0" borderId="0" xfId="2" applyAlignment="1">
      <alignment vertical="center"/>
    </xf>
    <xf numFmtId="0" fontId="1" fillId="0" borderId="75" xfId="2" applyBorder="1" applyAlignment="1">
      <alignment vertical="center"/>
    </xf>
    <xf numFmtId="0" fontId="1" fillId="0" borderId="0" xfId="2"/>
    <xf numFmtId="0" fontId="1" fillId="0" borderId="71" xfId="2" applyBorder="1"/>
    <xf numFmtId="0" fontId="1" fillId="0" borderId="71" xfId="2" applyBorder="1" applyAlignment="1">
      <alignment vertical="center"/>
    </xf>
    <xf numFmtId="0" fontId="2" fillId="0" borderId="75" xfId="2" applyFont="1" applyBorder="1" applyAlignment="1">
      <alignment horizontal="right" vertical="center"/>
    </xf>
    <xf numFmtId="0" fontId="2" fillId="0" borderId="75" xfId="2" applyFont="1" applyBorder="1" applyAlignment="1">
      <alignment horizontal="justify" vertical="center"/>
    </xf>
    <xf numFmtId="2" fontId="33" fillId="0" borderId="0" xfId="2" applyNumberFormat="1" applyFont="1" applyAlignment="1">
      <alignment horizontal="center" vertical="center" wrapText="1"/>
    </xf>
    <xf numFmtId="2" fontId="33" fillId="0" borderId="71" xfId="2" applyNumberFormat="1" applyFont="1" applyBorder="1" applyAlignment="1">
      <alignment horizontal="center" vertical="center" wrapText="1"/>
    </xf>
    <xf numFmtId="0" fontId="1" fillId="0" borderId="75" xfId="2" applyBorder="1" applyAlignment="1">
      <alignment horizontal="justify" vertical="center"/>
    </xf>
    <xf numFmtId="0" fontId="0" fillId="0" borderId="5" xfId="0" applyBorder="1"/>
    <xf numFmtId="0" fontId="0" fillId="0" borderId="14" xfId="0" applyBorder="1"/>
    <xf numFmtId="0" fontId="0" fillId="0" borderId="6" xfId="0" applyBorder="1"/>
    <xf numFmtId="0" fontId="30" fillId="0" borderId="0" xfId="0" applyFont="1"/>
    <xf numFmtId="0" fontId="0" fillId="0" borderId="0" xfId="0" applyAlignment="1">
      <alignment horizontal="center" vertical="center" wrapText="1"/>
    </xf>
    <xf numFmtId="4" fontId="30" fillId="0" borderId="52" xfId="0" applyNumberFormat="1" applyFont="1" applyBorder="1"/>
    <xf numFmtId="0" fontId="0" fillId="0" borderId="0" xfId="0" applyAlignment="1">
      <alignment horizontal="center" wrapText="1"/>
    </xf>
    <xf numFmtId="14" fontId="0" fillId="0" borderId="0" xfId="0" applyNumberFormat="1" applyAlignment="1">
      <alignment horizontal="center" vertical="center" wrapText="1"/>
    </xf>
    <xf numFmtId="0" fontId="35" fillId="0" borderId="47" xfId="0" applyFont="1" applyBorder="1" applyAlignment="1">
      <alignment horizontal="left" vertical="center" wrapText="1"/>
    </xf>
    <xf numFmtId="4" fontId="35" fillId="0" borderId="47" xfId="4" applyNumberFormat="1" applyFont="1" applyFill="1" applyBorder="1" applyAlignment="1">
      <alignment horizontal="center" vertical="center" wrapText="1"/>
    </xf>
    <xf numFmtId="4" fontId="35" fillId="0" borderId="47" xfId="0" applyNumberFormat="1" applyFont="1" applyBorder="1" applyAlignment="1">
      <alignment vertical="center" wrapText="1"/>
    </xf>
    <xf numFmtId="0" fontId="0" fillId="0" borderId="0" xfId="0" applyAlignment="1">
      <alignment horizontal="center"/>
    </xf>
    <xf numFmtId="0" fontId="15" fillId="0" borderId="0" xfId="10" applyFont="1" applyAlignment="1">
      <alignment horizontal="left" vertical="center" wrapText="1"/>
    </xf>
    <xf numFmtId="0" fontId="15" fillId="0" borderId="0" xfId="10" applyFont="1" applyAlignment="1">
      <alignment horizontal="center" vertical="center" wrapText="1"/>
    </xf>
    <xf numFmtId="0" fontId="12" fillId="0" borderId="0" xfId="0" applyFont="1"/>
    <xf numFmtId="0" fontId="12" fillId="0" borderId="0" xfId="0" applyFont="1" applyAlignment="1">
      <alignment wrapText="1"/>
    </xf>
    <xf numFmtId="0" fontId="0" fillId="15" borderId="0" xfId="0" applyFill="1"/>
    <xf numFmtId="0" fontId="0" fillId="15" borderId="0" xfId="0" applyFill="1" applyAlignment="1">
      <alignment horizontal="right"/>
    </xf>
    <xf numFmtId="0" fontId="35" fillId="0" borderId="47" xfId="0" applyFont="1" applyBorder="1" applyAlignment="1">
      <alignment horizontal="center" vertical="center" wrapText="1"/>
    </xf>
    <xf numFmtId="4" fontId="2" fillId="5" borderId="47" xfId="0" applyNumberFormat="1" applyFont="1" applyFill="1" applyBorder="1" applyAlignment="1">
      <alignment vertical="center" wrapText="1"/>
    </xf>
    <xf numFmtId="4" fontId="35" fillId="0" borderId="47" xfId="0" applyNumberFormat="1" applyFont="1" applyBorder="1" applyAlignment="1">
      <alignment vertical="center"/>
    </xf>
    <xf numFmtId="0" fontId="29" fillId="0" borderId="0" xfId="0" applyFont="1" applyAlignment="1">
      <alignment wrapText="1"/>
    </xf>
    <xf numFmtId="0" fontId="29" fillId="0" borderId="0" xfId="0" applyFont="1"/>
    <xf numFmtId="10" fontId="2" fillId="0" borderId="7" xfId="2" applyNumberFormat="1" applyFont="1" applyBorder="1" applyAlignment="1">
      <alignment vertical="center"/>
    </xf>
    <xf numFmtId="0" fontId="2" fillId="9" borderId="12" xfId="0" applyFont="1" applyFill="1" applyBorder="1" applyAlignment="1">
      <alignment vertical="center" wrapText="1"/>
    </xf>
    <xf numFmtId="10" fontId="2" fillId="9" borderId="12" xfId="73" applyNumberFormat="1" applyFont="1" applyFill="1" applyBorder="1" applyAlignment="1">
      <alignment vertical="center"/>
    </xf>
    <xf numFmtId="0" fontId="0" fillId="0" borderId="0" xfId="0" applyAlignment="1">
      <alignment wrapText="1"/>
    </xf>
    <xf numFmtId="171" fontId="0" fillId="0" borderId="0" xfId="0" applyNumberFormat="1" applyAlignment="1">
      <alignment vertical="center"/>
    </xf>
    <xf numFmtId="0" fontId="28" fillId="0" borderId="0" xfId="0" applyFont="1" applyAlignment="1">
      <alignment horizontal="center" vertical="center" wrapText="1"/>
    </xf>
    <xf numFmtId="0" fontId="2" fillId="9" borderId="7" xfId="0" applyFont="1" applyFill="1" applyBorder="1" applyAlignment="1">
      <alignment vertical="center" wrapText="1"/>
    </xf>
    <xf numFmtId="0" fontId="2" fillId="9" borderId="47" xfId="0" applyFont="1" applyFill="1" applyBorder="1" applyAlignment="1">
      <alignment horizontal="center" vertical="center" wrapText="1"/>
    </xf>
    <xf numFmtId="0" fontId="2" fillId="8" borderId="47" xfId="0" applyFont="1" applyFill="1" applyBorder="1" applyAlignment="1">
      <alignment horizontal="center" vertical="center" wrapText="1"/>
    </xf>
    <xf numFmtId="2" fontId="2" fillId="8" borderId="47" xfId="0" applyNumberFormat="1" applyFont="1" applyFill="1" applyBorder="1" applyAlignment="1">
      <alignment horizontal="center" vertical="center" wrapText="1"/>
    </xf>
    <xf numFmtId="0" fontId="35" fillId="8" borderId="47" xfId="0" applyFont="1" applyFill="1" applyBorder="1" applyAlignment="1">
      <alignment horizontal="left" vertical="center" wrapText="1"/>
    </xf>
    <xf numFmtId="4" fontId="35" fillId="8" borderId="47" xfId="4" applyNumberFormat="1" applyFont="1" applyFill="1" applyBorder="1" applyAlignment="1">
      <alignment vertical="center" wrapText="1"/>
    </xf>
    <xf numFmtId="2" fontId="1" fillId="8" borderId="47" xfId="0" applyNumberFormat="1" applyFont="1" applyFill="1" applyBorder="1" applyAlignment="1">
      <alignment horizontal="center" vertical="center" wrapText="1"/>
    </xf>
    <xf numFmtId="4" fontId="2" fillId="8" borderId="47" xfId="4" applyNumberFormat="1" applyFont="1" applyFill="1" applyBorder="1" applyAlignment="1">
      <alignment horizontal="center" vertical="center" wrapText="1"/>
    </xf>
    <xf numFmtId="4" fontId="35" fillId="0" borderId="47" xfId="4" applyNumberFormat="1" applyFont="1" applyFill="1" applyBorder="1" applyAlignment="1">
      <alignment horizontal="right" vertical="center" wrapText="1"/>
    </xf>
    <xf numFmtId="4" fontId="35" fillId="0" borderId="47" xfId="0" applyNumberFormat="1" applyFont="1" applyBorder="1" applyAlignment="1">
      <alignment horizontal="right" vertical="center" wrapText="1"/>
    </xf>
    <xf numFmtId="4" fontId="35" fillId="8" borderId="47" xfId="0" applyNumberFormat="1" applyFont="1" applyFill="1" applyBorder="1" applyAlignment="1">
      <alignment horizontal="right" vertical="center" wrapText="1"/>
    </xf>
    <xf numFmtId="2" fontId="35" fillId="0" borderId="47" xfId="0" applyNumberFormat="1" applyFont="1" applyBorder="1" applyAlignment="1">
      <alignment horizontal="center" vertical="center" wrapText="1"/>
    </xf>
    <xf numFmtId="4" fontId="2" fillId="8" borderId="47" xfId="0" applyNumberFormat="1" applyFont="1" applyFill="1" applyBorder="1" applyAlignment="1">
      <alignment vertical="center" wrapText="1"/>
    </xf>
    <xf numFmtId="0" fontId="35" fillId="0" borderId="47" xfId="0" applyFont="1" applyBorder="1" applyAlignment="1">
      <alignment horizontal="center" vertical="center"/>
    </xf>
    <xf numFmtId="0" fontId="35" fillId="0" borderId="47" xfId="2" applyFont="1" applyBorder="1" applyAlignment="1">
      <alignment horizontal="center" vertical="center" wrapText="1"/>
    </xf>
    <xf numFmtId="2" fontId="35" fillId="0" borderId="47" xfId="0" applyNumberFormat="1" applyFont="1" applyBorder="1" applyAlignment="1">
      <alignment horizontal="right" vertical="center" wrapText="1"/>
    </xf>
    <xf numFmtId="0" fontId="2" fillId="5" borderId="47" xfId="2" applyFont="1" applyFill="1" applyBorder="1" applyAlignment="1">
      <alignment horizontal="center" vertical="center" wrapText="1"/>
    </xf>
    <xf numFmtId="4" fontId="2" fillId="5" borderId="47" xfId="4" applyNumberFormat="1" applyFont="1" applyFill="1" applyBorder="1" applyAlignment="1">
      <alignment horizontal="center" vertical="center" wrapText="1"/>
    </xf>
    <xf numFmtId="4" fontId="2" fillId="5" borderId="47" xfId="0" applyNumberFormat="1" applyFont="1" applyFill="1" applyBorder="1" applyAlignment="1">
      <alignment horizontal="center" vertical="center" wrapText="1"/>
    </xf>
    <xf numFmtId="167" fontId="2" fillId="5" borderId="47" xfId="9" applyNumberFormat="1" applyFont="1" applyFill="1" applyBorder="1" applyAlignment="1">
      <alignment horizontal="center" vertical="center"/>
    </xf>
    <xf numFmtId="4" fontId="35" fillId="0" borderId="47" xfId="0" applyNumberFormat="1" applyFont="1" applyBorder="1" applyAlignment="1">
      <alignment horizontal="center" vertical="center" wrapText="1"/>
    </xf>
    <xf numFmtId="167" fontId="35" fillId="0" borderId="47" xfId="9" applyNumberFormat="1" applyFont="1" applyFill="1" applyBorder="1" applyAlignment="1">
      <alignment horizontal="center" vertical="center"/>
    </xf>
    <xf numFmtId="49" fontId="2" fillId="0" borderId="0" xfId="0" applyNumberFormat="1" applyFont="1" applyAlignment="1">
      <alignment horizontal="center" vertical="center" wrapText="1"/>
    </xf>
    <xf numFmtId="49" fontId="2" fillId="0" borderId="0" xfId="0" applyNumberFormat="1" applyFont="1" applyAlignment="1">
      <alignment horizontal="left" vertical="center" wrapText="1"/>
    </xf>
    <xf numFmtId="4" fontId="2" fillId="0" borderId="0" xfId="0" applyNumberFormat="1" applyFont="1" applyAlignment="1">
      <alignment horizontal="right" vertical="center" wrapText="1"/>
    </xf>
    <xf numFmtId="0" fontId="30" fillId="0" borderId="47" xfId="0" applyFont="1" applyBorder="1" applyAlignment="1">
      <alignment vertical="center"/>
    </xf>
    <xf numFmtId="0" fontId="30" fillId="0" borderId="47" xfId="0" applyFont="1" applyBorder="1" applyAlignment="1">
      <alignment vertical="center" wrapText="1"/>
    </xf>
    <xf numFmtId="4" fontId="30" fillId="0" borderId="47" xfId="0" applyNumberFormat="1" applyFont="1" applyBorder="1" applyAlignment="1">
      <alignment horizontal="center" vertical="center"/>
    </xf>
    <xf numFmtId="0" fontId="30" fillId="0" borderId="47" xfId="0" applyFont="1" applyBorder="1" applyAlignment="1">
      <alignment horizontal="center" vertical="center"/>
    </xf>
    <xf numFmtId="4" fontId="30" fillId="0" borderId="47" xfId="0" applyNumberFormat="1" applyFont="1" applyBorder="1" applyAlignment="1">
      <alignment vertical="center"/>
    </xf>
    <xf numFmtId="0" fontId="37" fillId="0" borderId="49" xfId="0" applyFont="1" applyBorder="1"/>
    <xf numFmtId="0" fontId="8" fillId="5" borderId="47" xfId="0" applyFont="1" applyFill="1" applyBorder="1" applyAlignment="1">
      <alignment horizontal="center" vertical="center" wrapText="1"/>
    </xf>
    <xf numFmtId="0" fontId="1" fillId="0" borderId="0" xfId="0" applyFont="1" applyAlignment="1">
      <alignment horizontal="center" vertical="center"/>
    </xf>
    <xf numFmtId="4" fontId="2" fillId="5" borderId="48" xfId="0" applyNumberFormat="1" applyFont="1" applyFill="1" applyBorder="1" applyAlignment="1">
      <alignment vertical="center" wrapText="1"/>
    </xf>
    <xf numFmtId="4" fontId="2" fillId="5" borderId="49" xfId="0" applyNumberFormat="1" applyFont="1" applyFill="1" applyBorder="1" applyAlignment="1">
      <alignment vertical="center" wrapText="1"/>
    </xf>
    <xf numFmtId="4" fontId="2" fillId="5" borderId="55" xfId="0" applyNumberFormat="1" applyFont="1" applyFill="1" applyBorder="1" applyAlignment="1">
      <alignment vertical="center" wrapText="1"/>
    </xf>
    <xf numFmtId="4" fontId="0" fillId="0" borderId="77" xfId="0" applyNumberFormat="1" applyBorder="1" applyAlignment="1">
      <alignment vertical="center"/>
    </xf>
    <xf numFmtId="0" fontId="0" fillId="0" borderId="78" xfId="0" applyBorder="1" applyAlignment="1">
      <alignment horizontal="right" vertical="center"/>
    </xf>
    <xf numFmtId="4" fontId="0" fillId="0" borderId="79" xfId="0" applyNumberFormat="1" applyBorder="1" applyAlignment="1">
      <alignment vertical="center"/>
    </xf>
    <xf numFmtId="4" fontId="1" fillId="0" borderId="0" xfId="0" applyNumberFormat="1" applyFont="1" applyAlignment="1">
      <alignment vertical="center"/>
    </xf>
    <xf numFmtId="9" fontId="2" fillId="9" borderId="8" xfId="73" applyFont="1" applyFill="1" applyBorder="1" applyAlignment="1">
      <alignment vertical="center" wrapText="1"/>
    </xf>
    <xf numFmtId="0" fontId="38" fillId="0" borderId="0" xfId="0" applyFont="1" applyAlignment="1">
      <alignment horizontal="left"/>
    </xf>
    <xf numFmtId="0" fontId="38" fillId="0" borderId="0" xfId="0" applyFont="1" applyAlignment="1">
      <alignment horizontal="right"/>
    </xf>
    <xf numFmtId="172" fontId="39" fillId="0" borderId="80" xfId="0" applyNumberFormat="1" applyFont="1" applyBorder="1" applyAlignment="1">
      <alignment horizontal="center" vertical="top" wrapText="1"/>
    </xf>
    <xf numFmtId="0" fontId="39" fillId="0" borderId="80" xfId="0" applyFont="1" applyBorder="1" applyAlignment="1">
      <alignment horizontal="left" vertical="top" wrapText="1"/>
    </xf>
    <xf numFmtId="0" fontId="39" fillId="0" borderId="80" xfId="0" applyFont="1" applyBorder="1" applyAlignment="1">
      <alignment horizontal="center" vertical="top" wrapText="1"/>
    </xf>
    <xf numFmtId="0" fontId="39" fillId="0" borderId="80" xfId="0" applyFont="1" applyBorder="1" applyAlignment="1">
      <alignment horizontal="right" vertical="top" wrapText="1"/>
    </xf>
    <xf numFmtId="0" fontId="40" fillId="0" borderId="80" xfId="0" applyFont="1" applyBorder="1" applyAlignment="1">
      <alignment horizontal="center" vertical="top" wrapText="1"/>
    </xf>
    <xf numFmtId="0" fontId="40" fillId="0" borderId="80" xfId="0" applyFont="1" applyBorder="1" applyAlignment="1">
      <alignment horizontal="left" vertical="top" wrapText="1"/>
    </xf>
    <xf numFmtId="2" fontId="40" fillId="0" borderId="80" xfId="0" applyNumberFormat="1" applyFont="1" applyBorder="1" applyAlignment="1">
      <alignment horizontal="right" vertical="top" wrapText="1"/>
    </xf>
    <xf numFmtId="173" fontId="40" fillId="0" borderId="80" xfId="0" applyNumberFormat="1" applyFont="1" applyBorder="1" applyAlignment="1">
      <alignment horizontal="right" vertical="top" wrapText="1"/>
    </xf>
    <xf numFmtId="174" fontId="40" fillId="0" borderId="80" xfId="0" applyNumberFormat="1" applyFont="1" applyBorder="1" applyAlignment="1">
      <alignment horizontal="right" vertical="top" wrapText="1"/>
    </xf>
    <xf numFmtId="4" fontId="40" fillId="0" borderId="80" xfId="0" applyNumberFormat="1" applyFont="1" applyBorder="1" applyAlignment="1">
      <alignment horizontal="right" vertical="top" wrapText="1"/>
    </xf>
    <xf numFmtId="175" fontId="40" fillId="0" borderId="80" xfId="0" applyNumberFormat="1" applyFont="1" applyBorder="1" applyAlignment="1">
      <alignment horizontal="right" vertical="top" wrapText="1"/>
    </xf>
    <xf numFmtId="176" fontId="39" fillId="0" borderId="80" xfId="0" applyNumberFormat="1" applyFont="1" applyBorder="1" applyAlignment="1">
      <alignment horizontal="center" vertical="top" wrapText="1"/>
    </xf>
    <xf numFmtId="177" fontId="39" fillId="0" borderId="80" xfId="0" applyNumberFormat="1" applyFont="1" applyBorder="1" applyAlignment="1">
      <alignment horizontal="center" vertical="top" wrapText="1"/>
    </xf>
    <xf numFmtId="0" fontId="10" fillId="9" borderId="16"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8" fillId="0" borderId="3" xfId="0" applyFont="1" applyBorder="1" applyAlignment="1">
      <alignment horizontal="center" wrapText="1"/>
    </xf>
    <xf numFmtId="0" fontId="8" fillId="0" borderId="13" xfId="0" applyFont="1" applyBorder="1" applyAlignment="1">
      <alignment horizontal="center" wrapText="1"/>
    </xf>
    <xf numFmtId="0" fontId="8" fillId="0" borderId="4" xfId="0" applyFont="1" applyBorder="1" applyAlignment="1">
      <alignment horizontal="center" wrapText="1"/>
    </xf>
    <xf numFmtId="0" fontId="6" fillId="0" borderId="3" xfId="0" applyFont="1" applyBorder="1" applyAlignment="1">
      <alignment horizontal="center" wrapText="1"/>
    </xf>
    <xf numFmtId="0" fontId="6" fillId="0" borderId="13" xfId="0" applyFont="1" applyBorder="1" applyAlignment="1">
      <alignment horizontal="center" wrapText="1"/>
    </xf>
    <xf numFmtId="0" fontId="6" fillId="0" borderId="4" xfId="0" applyFont="1" applyBorder="1" applyAlignment="1">
      <alignment horizontal="center" wrapText="1"/>
    </xf>
    <xf numFmtId="14" fontId="5" fillId="0" borderId="9" xfId="0" applyNumberFormat="1" applyFont="1" applyBorder="1" applyAlignment="1">
      <alignment horizontal="center" vertical="center" wrapText="1"/>
    </xf>
    <xf numFmtId="0" fontId="5"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6" xfId="0" applyFont="1" applyBorder="1" applyAlignment="1">
      <alignment horizontal="center" vertical="center" wrapText="1"/>
    </xf>
    <xf numFmtId="44" fontId="6" fillId="0" borderId="5" xfId="0" applyNumberFormat="1" applyFont="1" applyBorder="1" applyAlignment="1">
      <alignment horizontal="center" vertical="center" wrapText="1"/>
    </xf>
    <xf numFmtId="44" fontId="6" fillId="0" borderId="14" xfId="0" applyNumberFormat="1" applyFont="1" applyBorder="1" applyAlignment="1">
      <alignment horizontal="center" vertical="center" wrapText="1"/>
    </xf>
    <xf numFmtId="44" fontId="6" fillId="0" borderId="6" xfId="0" applyNumberFormat="1"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28" xfId="0" applyFont="1" applyFill="1" applyBorder="1" applyAlignment="1">
      <alignment horizontal="center" vertical="center" wrapText="1"/>
    </xf>
    <xf numFmtId="2" fontId="6" fillId="3" borderId="34" xfId="0" applyNumberFormat="1" applyFont="1" applyFill="1" applyBorder="1" applyAlignment="1">
      <alignment horizontal="center" vertical="center" wrapText="1"/>
    </xf>
    <xf numFmtId="2" fontId="6" fillId="3" borderId="18" xfId="0" applyNumberFormat="1" applyFont="1" applyFill="1" applyBorder="1" applyAlignment="1">
      <alignment horizontal="center" vertical="center" wrapText="1"/>
    </xf>
    <xf numFmtId="2" fontId="6" fillId="3" borderId="25" xfId="0" applyNumberFormat="1"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11" xfId="0" applyFont="1" applyFill="1" applyBorder="1" applyAlignment="1">
      <alignment horizontal="center" vertical="center" wrapText="1"/>
    </xf>
    <xf numFmtId="44" fontId="6" fillId="3" borderId="17" xfId="0" applyNumberFormat="1" applyFont="1" applyFill="1" applyBorder="1" applyAlignment="1">
      <alignment horizontal="center" vertical="center" wrapText="1"/>
    </xf>
    <xf numFmtId="44" fontId="6" fillId="3" borderId="18" xfId="0" applyNumberFormat="1" applyFont="1" applyFill="1" applyBorder="1" applyAlignment="1">
      <alignment horizontal="center" vertical="center" wrapText="1"/>
    </xf>
    <xf numFmtId="44" fontId="6" fillId="3" borderId="25" xfId="0" applyNumberFormat="1"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24" xfId="0" applyFont="1" applyFill="1" applyBorder="1" applyAlignment="1">
      <alignment horizontal="left" vertical="center" wrapText="1"/>
    </xf>
    <xf numFmtId="0" fontId="8" fillId="5" borderId="8" xfId="0" applyFont="1" applyFill="1" applyBorder="1" applyAlignment="1">
      <alignment horizontal="left" vertical="center" wrapText="1"/>
    </xf>
    <xf numFmtId="2" fontId="6" fillId="5" borderId="17" xfId="0" applyNumberFormat="1" applyFont="1" applyFill="1" applyBorder="1" applyAlignment="1">
      <alignment horizontal="center" vertical="center" wrapText="1"/>
    </xf>
    <xf numFmtId="2" fontId="6" fillId="5" borderId="18" xfId="0" applyNumberFormat="1" applyFont="1" applyFill="1" applyBorder="1" applyAlignment="1">
      <alignment horizontal="center" vertical="center" wrapText="1"/>
    </xf>
    <xf numFmtId="2" fontId="6" fillId="5" borderId="25" xfId="0" applyNumberFormat="1" applyFont="1" applyFill="1" applyBorder="1" applyAlignment="1">
      <alignment horizontal="center" vertical="center" wrapText="1"/>
    </xf>
    <xf numFmtId="44" fontId="10" fillId="5" borderId="3" xfId="0" applyNumberFormat="1" applyFont="1" applyFill="1" applyBorder="1" applyAlignment="1">
      <alignment horizontal="center" vertical="center" wrapText="1"/>
    </xf>
    <xf numFmtId="44" fontId="10" fillId="5" borderId="4" xfId="0" applyNumberFormat="1"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8" fillId="5" borderId="28"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5" borderId="27" xfId="0" applyFont="1" applyFill="1" applyBorder="1" applyAlignment="1">
      <alignment horizontal="center" vertical="center" wrapText="1"/>
    </xf>
    <xf numFmtId="44" fontId="10" fillId="5" borderId="5" xfId="0" applyNumberFormat="1" applyFont="1" applyFill="1" applyBorder="1" applyAlignment="1">
      <alignment horizontal="center" vertical="center" wrapText="1"/>
    </xf>
    <xf numFmtId="44" fontId="10" fillId="5" borderId="6" xfId="0" applyNumberFormat="1"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47" xfId="0" applyFont="1" applyFill="1" applyBorder="1" applyAlignment="1">
      <alignment horizontal="left" vertical="center" wrapText="1"/>
    </xf>
    <xf numFmtId="0" fontId="2" fillId="5" borderId="47" xfId="0" applyFont="1" applyFill="1" applyBorder="1" applyAlignment="1">
      <alignment horizontal="left" wrapText="1"/>
    </xf>
    <xf numFmtId="0" fontId="2" fillId="5" borderId="50" xfId="0" applyFont="1" applyFill="1" applyBorder="1" applyAlignment="1">
      <alignment horizontal="left" vertical="center" wrapText="1"/>
    </xf>
    <xf numFmtId="0" fontId="36" fillId="5" borderId="47" xfId="0" applyFont="1" applyFill="1" applyBorder="1" applyAlignment="1">
      <alignment horizontal="center" vertical="center" wrapText="1"/>
    </xf>
    <xf numFmtId="0" fontId="10" fillId="5" borderId="47" xfId="0" applyFont="1" applyFill="1" applyBorder="1" applyAlignment="1">
      <alignment horizontal="left" wrapText="1"/>
    </xf>
    <xf numFmtId="17" fontId="2" fillId="5" borderId="47" xfId="0" applyNumberFormat="1" applyFont="1" applyFill="1" applyBorder="1" applyAlignment="1">
      <alignment horizontal="center" vertical="center" wrapText="1"/>
    </xf>
    <xf numFmtId="0" fontId="2" fillId="5" borderId="47" xfId="0" applyFont="1" applyFill="1" applyBorder="1" applyAlignment="1">
      <alignment horizontal="center" vertical="center" wrapText="1"/>
    </xf>
    <xf numFmtId="0" fontId="2" fillId="9" borderId="50" xfId="0" applyFont="1" applyFill="1" applyBorder="1" applyAlignment="1">
      <alignment horizontal="center" vertical="center" wrapText="1"/>
    </xf>
    <xf numFmtId="0" fontId="2" fillId="9" borderId="53"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9" fillId="0" borderId="0" xfId="0" applyFont="1" applyAlignment="1">
      <alignment horizontal="center" wrapText="1"/>
    </xf>
    <xf numFmtId="0" fontId="1" fillId="6" borderId="0" xfId="2" applyFill="1" applyAlignment="1">
      <alignment horizontal="center" vertical="center"/>
    </xf>
    <xf numFmtId="49" fontId="2" fillId="8" borderId="48" xfId="0" applyNumberFormat="1" applyFont="1" applyFill="1" applyBorder="1" applyAlignment="1">
      <alignment vertical="center" wrapText="1"/>
    </xf>
    <xf numFmtId="49" fontId="2" fillId="8" borderId="49" xfId="0" applyNumberFormat="1" applyFont="1" applyFill="1" applyBorder="1" applyAlignment="1">
      <alignment vertical="center" wrapText="1"/>
    </xf>
    <xf numFmtId="0" fontId="10" fillId="9" borderId="50" xfId="0" applyFont="1" applyFill="1" applyBorder="1" applyAlignment="1">
      <alignment horizontal="center" vertical="center" wrapText="1"/>
    </xf>
    <xf numFmtId="0" fontId="10" fillId="9" borderId="12" xfId="0" applyFont="1" applyFill="1" applyBorder="1" applyAlignment="1">
      <alignment horizontal="center" vertical="center" wrapText="1"/>
    </xf>
    <xf numFmtId="2" fontId="2" fillId="9" borderId="50" xfId="0" applyNumberFormat="1" applyFont="1" applyFill="1" applyBorder="1" applyAlignment="1">
      <alignment horizontal="center" vertical="center" wrapText="1"/>
    </xf>
    <xf numFmtId="2" fontId="2" fillId="9" borderId="12" xfId="0" applyNumberFormat="1" applyFont="1" applyFill="1" applyBorder="1" applyAlignment="1">
      <alignment horizontal="center" vertical="center" wrapText="1"/>
    </xf>
    <xf numFmtId="0" fontId="2" fillId="9" borderId="16" xfId="0" applyFont="1" applyFill="1" applyBorder="1" applyAlignment="1">
      <alignment horizontal="center" vertical="center" wrapText="1"/>
    </xf>
    <xf numFmtId="0" fontId="2" fillId="9" borderId="54" xfId="0" applyFont="1" applyFill="1" applyBorder="1" applyAlignment="1">
      <alignment horizontal="center" vertical="center" wrapText="1"/>
    </xf>
    <xf numFmtId="0" fontId="2" fillId="9" borderId="51" xfId="0" applyFont="1" applyFill="1" applyBorder="1" applyAlignment="1">
      <alignment horizontal="center" vertical="center" wrapText="1"/>
    </xf>
    <xf numFmtId="0" fontId="34" fillId="6" borderId="3" xfId="0" applyFont="1" applyFill="1" applyBorder="1" applyAlignment="1">
      <alignment horizontal="center" vertical="center"/>
    </xf>
    <xf numFmtId="0" fontId="34" fillId="6" borderId="13" xfId="0" applyFont="1" applyFill="1" applyBorder="1" applyAlignment="1">
      <alignment horizontal="center" vertical="center"/>
    </xf>
    <xf numFmtId="0" fontId="34" fillId="6" borderId="4" xfId="0" applyFont="1" applyFill="1" applyBorder="1" applyAlignment="1">
      <alignment horizontal="center" vertical="center"/>
    </xf>
    <xf numFmtId="0" fontId="1" fillId="0" borderId="75" xfId="2" applyBorder="1" applyAlignment="1">
      <alignment horizontal="left" vertical="center"/>
    </xf>
    <xf numFmtId="0" fontId="1" fillId="0" borderId="0" xfId="2" applyAlignment="1">
      <alignment horizontal="left" vertical="center"/>
    </xf>
    <xf numFmtId="0" fontId="2" fillId="0" borderId="7" xfId="2" applyFont="1" applyBorder="1" applyAlignment="1">
      <alignment horizontal="center" vertical="center"/>
    </xf>
    <xf numFmtId="0" fontId="2" fillId="0" borderId="8" xfId="2" applyFont="1" applyBorder="1" applyAlignment="1">
      <alignment horizontal="center" vertical="center"/>
    </xf>
    <xf numFmtId="0" fontId="1" fillId="0" borderId="69" xfId="2" applyBorder="1" applyAlignment="1">
      <alignment horizontal="left" vertical="center" wrapText="1"/>
    </xf>
    <xf numFmtId="0" fontId="1" fillId="0" borderId="32" xfId="2" applyBorder="1" applyAlignment="1">
      <alignment horizontal="left" vertical="center" wrapText="1"/>
    </xf>
    <xf numFmtId="165" fontId="1" fillId="0" borderId="71" xfId="14" applyNumberFormat="1" applyFont="1" applyFill="1" applyBorder="1" applyAlignment="1">
      <alignment horizontal="center" vertical="center"/>
    </xf>
    <xf numFmtId="165" fontId="1" fillId="0" borderId="6" xfId="14" applyNumberFormat="1" applyFont="1" applyFill="1" applyBorder="1" applyAlignment="1">
      <alignment horizontal="center" vertical="center"/>
    </xf>
    <xf numFmtId="0" fontId="29" fillId="0" borderId="0" xfId="0" applyFont="1" applyAlignment="1">
      <alignment horizontal="center" vertical="center" wrapText="1"/>
    </xf>
    <xf numFmtId="14" fontId="29" fillId="0" borderId="0" xfId="0" applyNumberFormat="1" applyFont="1" applyAlignment="1">
      <alignment horizontal="center" vertical="center" wrapText="1"/>
    </xf>
    <xf numFmtId="0" fontId="0" fillId="0" borderId="0" xfId="0" applyAlignment="1">
      <alignment horizontal="center"/>
    </xf>
    <xf numFmtId="0" fontId="30" fillId="0" borderId="0" xfId="0" applyFont="1" applyAlignment="1">
      <alignment horizontal="center" vertical="center" wrapText="1"/>
    </xf>
    <xf numFmtId="0" fontId="31" fillId="0" borderId="48" xfId="0" applyFont="1" applyBorder="1" applyAlignment="1">
      <alignment horizontal="center" vertical="center"/>
    </xf>
    <xf numFmtId="0" fontId="31" fillId="0" borderId="49" xfId="0" applyFont="1" applyBorder="1" applyAlignment="1">
      <alignment horizontal="center" vertical="center"/>
    </xf>
    <xf numFmtId="0" fontId="30" fillId="0" borderId="48" xfId="0" applyFont="1" applyBorder="1" applyAlignment="1">
      <alignment horizontal="center" vertical="center"/>
    </xf>
    <xf numFmtId="0" fontId="30" fillId="0" borderId="55" xfId="0" applyFont="1" applyBorder="1" applyAlignment="1">
      <alignment horizontal="center" vertical="center"/>
    </xf>
    <xf numFmtId="4" fontId="35" fillId="0" borderId="48" xfId="0" applyNumberFormat="1" applyFont="1" applyBorder="1" applyAlignment="1">
      <alignment horizontal="center" vertical="center" wrapText="1"/>
    </xf>
    <xf numFmtId="4" fontId="35" fillId="0" borderId="49" xfId="0" applyNumberFormat="1" applyFont="1" applyBorder="1" applyAlignment="1">
      <alignment horizontal="center" vertical="center" wrapText="1"/>
    </xf>
    <xf numFmtId="4" fontId="35" fillId="0" borderId="55" xfId="0" applyNumberFormat="1" applyFont="1" applyBorder="1" applyAlignment="1">
      <alignment horizontal="center" vertical="center" wrapText="1"/>
    </xf>
    <xf numFmtId="4" fontId="2" fillId="5" borderId="48" xfId="0" applyNumberFormat="1" applyFont="1" applyFill="1" applyBorder="1" applyAlignment="1">
      <alignment horizontal="center" vertical="center" wrapText="1"/>
    </xf>
    <xf numFmtId="4" fontId="2" fillId="5" borderId="49" xfId="0" applyNumberFormat="1" applyFont="1" applyFill="1" applyBorder="1" applyAlignment="1">
      <alignment horizontal="center" vertical="center" wrapText="1"/>
    </xf>
    <xf numFmtId="4" fontId="2" fillId="5" borderId="55" xfId="0" applyNumberFormat="1" applyFont="1" applyFill="1" applyBorder="1" applyAlignment="1">
      <alignment horizontal="center" vertical="center" wrapText="1"/>
    </xf>
    <xf numFmtId="4" fontId="35" fillId="8" borderId="48" xfId="0" applyNumberFormat="1" applyFont="1" applyFill="1" applyBorder="1" applyAlignment="1">
      <alignment horizontal="center" vertical="center" wrapText="1"/>
    </xf>
    <xf numFmtId="4" fontId="35" fillId="8" borderId="49" xfId="0" applyNumberFormat="1" applyFont="1" applyFill="1" applyBorder="1" applyAlignment="1">
      <alignment horizontal="center" vertical="center" wrapText="1"/>
    </xf>
    <xf numFmtId="4" fontId="35" fillId="8" borderId="55" xfId="0" applyNumberFormat="1" applyFont="1" applyFill="1" applyBorder="1" applyAlignment="1">
      <alignment horizontal="center" vertical="center" wrapText="1"/>
    </xf>
    <xf numFmtId="0" fontId="4" fillId="5" borderId="76" xfId="0" applyFont="1" applyFill="1" applyBorder="1" applyAlignment="1">
      <alignment horizontal="center" vertical="center" wrapText="1"/>
    </xf>
    <xf numFmtId="0" fontId="4" fillId="5" borderId="52" xfId="0" applyFont="1" applyFill="1" applyBorder="1" applyAlignment="1">
      <alignment horizontal="center" vertical="center" wrapText="1"/>
    </xf>
    <xf numFmtId="0" fontId="4" fillId="5" borderId="77" xfId="0" applyFont="1" applyFill="1" applyBorder="1" applyAlignment="1">
      <alignment horizontal="center" vertical="center" wrapText="1"/>
    </xf>
    <xf numFmtId="0" fontId="4" fillId="5" borderId="78" xfId="0" applyFont="1" applyFill="1" applyBorder="1" applyAlignment="1">
      <alignment horizontal="center" vertical="center" wrapText="1"/>
    </xf>
    <xf numFmtId="0" fontId="4" fillId="5" borderId="0" xfId="0" applyFont="1" applyFill="1" applyAlignment="1">
      <alignment horizontal="center" vertical="center" wrapText="1"/>
    </xf>
    <xf numFmtId="0" fontId="4" fillId="5" borderId="79"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8" fillId="5" borderId="48" xfId="0" applyFont="1" applyFill="1" applyBorder="1" applyAlignment="1">
      <alignment horizontal="center" vertical="center" wrapText="1"/>
    </xf>
    <xf numFmtId="0" fontId="8" fillId="5" borderId="49" xfId="0" applyFont="1" applyFill="1" applyBorder="1" applyAlignment="1">
      <alignment horizontal="center" vertical="center" wrapText="1"/>
    </xf>
    <xf numFmtId="0" fontId="8" fillId="5" borderId="55" xfId="0" applyFont="1" applyFill="1" applyBorder="1" applyAlignment="1">
      <alignment horizontal="center" vertical="center" wrapText="1"/>
    </xf>
    <xf numFmtId="2" fontId="2" fillId="8" borderId="48" xfId="0" applyNumberFormat="1" applyFont="1" applyFill="1" applyBorder="1" applyAlignment="1">
      <alignment horizontal="center" vertical="center" wrapText="1"/>
    </xf>
    <xf numFmtId="2" fontId="2" fillId="8" borderId="49" xfId="0" applyNumberFormat="1" applyFont="1" applyFill="1" applyBorder="1" applyAlignment="1">
      <alignment horizontal="center" vertical="center" wrapText="1"/>
    </xf>
    <xf numFmtId="2" fontId="2" fillId="8" borderId="55" xfId="0" applyNumberFormat="1" applyFont="1" applyFill="1" applyBorder="1" applyAlignment="1">
      <alignment horizontal="center" vertical="center" wrapText="1"/>
    </xf>
    <xf numFmtId="4" fontId="35" fillId="0" borderId="48" xfId="0" applyNumberFormat="1" applyFont="1" applyBorder="1" applyAlignment="1">
      <alignment horizontal="center" vertical="center"/>
    </xf>
    <xf numFmtId="4" fontId="35" fillId="0" borderId="49" xfId="0" applyNumberFormat="1" applyFont="1" applyBorder="1" applyAlignment="1">
      <alignment horizontal="center" vertical="center"/>
    </xf>
    <xf numFmtId="4" fontId="35" fillId="0" borderId="55" xfId="0" applyNumberFormat="1" applyFont="1" applyBorder="1" applyAlignment="1">
      <alignment horizontal="center" vertical="center"/>
    </xf>
  </cellXfs>
  <cellStyles count="85">
    <cellStyle name="20% - Ênfase1 2" xfId="26"/>
    <cellStyle name="40% - Accent5" xfId="24"/>
    <cellStyle name="60% - Ênfase1 2" xfId="25"/>
    <cellStyle name="Bom 2 3" xfId="27"/>
    <cellStyle name="Hiperlink 2" xfId="61"/>
    <cellStyle name="Incorreto 3 2" xfId="30"/>
    <cellStyle name="Incorreto 4" xfId="40"/>
    <cellStyle name="Moeda" xfId="9" builtinId="4"/>
    <cellStyle name="Moeda 2" xfId="1"/>
    <cellStyle name="Moeda 2 2" xfId="11"/>
    <cellStyle name="Moeda 2 2 2" xfId="59"/>
    <cellStyle name="Moeda 2 2 2 2" xfId="82"/>
    <cellStyle name="Moeda 2 2 3" xfId="76"/>
    <cellStyle name="Moeda 2 3" xfId="45"/>
    <cellStyle name="Moeda 3" xfId="62"/>
    <cellStyle name="Moeda 3 2" xfId="63"/>
    <cellStyle name="Moeda 3 3" xfId="81"/>
    <cellStyle name="Moeda 4" xfId="75"/>
    <cellStyle name="Neutra 3" xfId="31"/>
    <cellStyle name="Normal" xfId="0" builtinId="0"/>
    <cellStyle name="Normal 10" xfId="39"/>
    <cellStyle name="Normal 2" xfId="2"/>
    <cellStyle name="Normal 2 2" xfId="5"/>
    <cellStyle name="Normal 2 2 2" xfId="15"/>
    <cellStyle name="Normal 2 2 3" xfId="52"/>
    <cellStyle name="Normal 2 3" xfId="6"/>
    <cellStyle name="Normal 2 4" xfId="77"/>
    <cellStyle name="Normal 24 2" xfId="42"/>
    <cellStyle name="Normal 25 4" xfId="36"/>
    <cellStyle name="Normal 27 2" xfId="21"/>
    <cellStyle name="Normal 29" xfId="41"/>
    <cellStyle name="Normal 3" xfId="10"/>
    <cellStyle name="Normal 3 2 2" xfId="35"/>
    <cellStyle name="Normal 3 2 3" xfId="29"/>
    <cellStyle name="Normal 3 2 5" xfId="32"/>
    <cellStyle name="Normal 34" xfId="43"/>
    <cellStyle name="Normal 38" xfId="16"/>
    <cellStyle name="Normal 4" xfId="46"/>
    <cellStyle name="Normal 4 2" xfId="50"/>
    <cellStyle name="Normal 4 3" xfId="20"/>
    <cellStyle name="Normal 5" xfId="7"/>
    <cellStyle name="Normal 5 2" xfId="47"/>
    <cellStyle name="Normal 6" xfId="49"/>
    <cellStyle name="Normal 6 2" xfId="28"/>
    <cellStyle name="Porcentagem" xfId="73" builtinId="5"/>
    <cellStyle name="Porcentagem 2" xfId="53"/>
    <cellStyle name="Porcentagem 2 2" xfId="54"/>
    <cellStyle name="Porcentagem 2 3" xfId="56"/>
    <cellStyle name="Porcentagem 3" xfId="64"/>
    <cellStyle name="Porcentagem 4" xfId="44"/>
    <cellStyle name="Porcentagem 7" xfId="22"/>
    <cellStyle name="Porcentagem 7 2" xfId="23"/>
    <cellStyle name="Separador de milhares 15" xfId="33"/>
    <cellStyle name="Separador de milhares 2" xfId="3"/>
    <cellStyle name="Separador de milhares 2 2" xfId="65"/>
    <cellStyle name="Separador de milhares 2 2 2" xfId="66"/>
    <cellStyle name="Separador de milhares 2 2 3" xfId="78"/>
    <cellStyle name="Separador de milhares 2 3" xfId="67"/>
    <cellStyle name="Separador de milhares 2 4" xfId="55"/>
    <cellStyle name="Separador de milhares 3" xfId="68"/>
    <cellStyle name="Separador de milhares 3 2" xfId="69"/>
    <cellStyle name="Separador de milhares 3 4" xfId="38"/>
    <cellStyle name="Separador de milhares 4" xfId="13"/>
    <cellStyle name="Separador de milhares 4 2" xfId="70"/>
    <cellStyle name="Separador de milhares 5 2" xfId="37"/>
    <cellStyle name="Separador de milhares 6" xfId="34"/>
    <cellStyle name="Vírgula 2" xfId="4"/>
    <cellStyle name="Vírgula 2 2" xfId="19"/>
    <cellStyle name="Vírgula 2 2 2" xfId="8"/>
    <cellStyle name="Vírgula 2 2 2 2" xfId="60"/>
    <cellStyle name="Vírgula 2 2 2 2 2" xfId="80"/>
    <cellStyle name="Vírgula 2 2 2 3" xfId="51"/>
    <cellStyle name="Vírgula 2 2 2 4" xfId="74"/>
    <cellStyle name="Vírgula 2 2 3" xfId="79"/>
    <cellStyle name="Vírgula 2 3" xfId="57"/>
    <cellStyle name="Vírgula 2 4" xfId="58"/>
    <cellStyle name="Vírgula 2 5" xfId="18"/>
    <cellStyle name="Vírgula 2 6" xfId="12"/>
    <cellStyle name="Vírgula 3" xfId="14"/>
    <cellStyle name="Vírgula 3 2" xfId="71"/>
    <cellStyle name="Vírgula 3 3" xfId="83"/>
    <cellStyle name="Vírgula 4" xfId="17"/>
    <cellStyle name="Vírgula 5" xfId="48"/>
    <cellStyle name="Vírgula 6" xfId="84"/>
    <cellStyle name="Währung" xfId="72"/>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D4361"/>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8" Type="http://schemas.openxmlformats.org/officeDocument/2006/relationships/externalLink" Target="externalLinks/externalLink1.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171450</xdr:colOff>
      <xdr:row>9</xdr:row>
      <xdr:rowOff>114300</xdr:rowOff>
    </xdr:from>
    <xdr:to>
      <xdr:col>2</xdr:col>
      <xdr:colOff>190500</xdr:colOff>
      <xdr:row>12</xdr:row>
      <xdr:rowOff>161925</xdr:rowOff>
    </xdr:to>
    <xdr:pic>
      <xdr:nvPicPr>
        <xdr:cNvPr id="3" name="Imagem 3">
          <a:extLst>
            <a:ext uri="{FF2B5EF4-FFF2-40B4-BE49-F238E27FC236}">
              <a16:creationId xmlns:a16="http://schemas.microsoft.com/office/drawing/2014/main" id="{36735542-CB22-4521-9DF0-B5E598474D8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2676525"/>
          <a:ext cx="37528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OMPOSI&#199;&#195;O%20SUDECAP\completo20090812\CPUs-SUDECAP-Final%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User03\e\COMPOSI&#199;&#195;O%20SUDECAP\completo20090812\CPUs-SUDECAP-Final%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X:\Documents%20and%20Settings\Administrador\Desktop\Dayane%20mem&#243;rias\CPU%20MONTAGEM%20SEM%20LOGOMARCA_COMP600%20A%20COMP105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Quantitativo"/>
      <sheetName val="Quadro Geral"/>
      <sheetName val="Especificações Tecnicas DNER"/>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cell>
          <cell r="M12">
            <v>1</v>
          </cell>
          <cell r="N12">
            <v>0</v>
          </cell>
          <cell r="O12">
            <v>0</v>
          </cell>
          <cell r="P12" t="str">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cell>
          <cell r="M13">
            <v>1</v>
          </cell>
          <cell r="N13">
            <v>0</v>
          </cell>
          <cell r="O13">
            <v>0</v>
          </cell>
          <cell r="P13" t="str">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cell>
          <cell r="M14">
            <v>1</v>
          </cell>
          <cell r="N14">
            <v>0</v>
          </cell>
          <cell r="O14">
            <v>0</v>
          </cell>
          <cell r="P14" t="str">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cell>
          <cell r="M15">
            <v>1</v>
          </cell>
          <cell r="N15">
            <v>0</v>
          </cell>
          <cell r="O15">
            <v>0</v>
          </cell>
          <cell r="P15" t="str">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cell>
          <cell r="M16">
            <v>1</v>
          </cell>
          <cell r="N16">
            <v>0</v>
          </cell>
          <cell r="O16">
            <v>0</v>
          </cell>
          <cell r="P16" t="str">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cell>
          <cell r="M17">
            <v>1</v>
          </cell>
          <cell r="N17">
            <v>0</v>
          </cell>
          <cell r="O17">
            <v>0</v>
          </cell>
          <cell r="P17" t="str">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cell>
          <cell r="M18">
            <v>1</v>
          </cell>
          <cell r="N18">
            <v>0</v>
          </cell>
          <cell r="O18">
            <v>0</v>
          </cell>
          <cell r="P18" t="str">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cell>
          <cell r="M19">
            <v>0.99729999999999996</v>
          </cell>
          <cell r="N19">
            <v>-2.7000000000000001E-3</v>
          </cell>
          <cell r="O19">
            <v>0</v>
          </cell>
          <cell r="P19" t="str">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cell>
          <cell r="M20">
            <v>0.99729999999999996</v>
          </cell>
          <cell r="N20">
            <v>-2.7000000000000001E-3</v>
          </cell>
          <cell r="O20">
            <v>0</v>
          </cell>
          <cell r="P20" t="str">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cell>
          <cell r="M21">
            <v>1</v>
          </cell>
          <cell r="N21">
            <v>0</v>
          </cell>
          <cell r="O21">
            <v>0</v>
          </cell>
          <cell r="P21" t="str">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cell>
          <cell r="M22">
            <v>1</v>
          </cell>
          <cell r="N22">
            <v>0</v>
          </cell>
          <cell r="O22">
            <v>0</v>
          </cell>
          <cell r="P22" t="str">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cell>
          <cell r="M23">
            <v>1</v>
          </cell>
          <cell r="N23">
            <v>0</v>
          </cell>
          <cell r="O23">
            <v>0</v>
          </cell>
          <cell r="P23" t="str">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cell>
          <cell r="M24">
            <v>1</v>
          </cell>
          <cell r="N24">
            <v>0</v>
          </cell>
          <cell r="O24">
            <v>0</v>
          </cell>
          <cell r="P24" t="str">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cell>
          <cell r="M25">
            <v>1</v>
          </cell>
          <cell r="N25">
            <v>0</v>
          </cell>
          <cell r="O25">
            <v>0</v>
          </cell>
          <cell r="P25" t="str">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cell>
          <cell r="M26">
            <v>1</v>
          </cell>
          <cell r="N26">
            <v>0</v>
          </cell>
          <cell r="O26">
            <v>0</v>
          </cell>
          <cell r="P26" t="str">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cell>
          <cell r="M27">
            <v>1</v>
          </cell>
          <cell r="N27">
            <v>0</v>
          </cell>
          <cell r="O27">
            <v>0</v>
          </cell>
          <cell r="P27" t="str">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cell>
          <cell r="M28">
            <v>1</v>
          </cell>
          <cell r="N28">
            <v>0</v>
          </cell>
          <cell r="O28">
            <v>0</v>
          </cell>
          <cell r="P28" t="str">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cell>
          <cell r="M29">
            <v>1</v>
          </cell>
          <cell r="N29">
            <v>0</v>
          </cell>
          <cell r="O29">
            <v>0</v>
          </cell>
          <cell r="P29" t="str">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cell>
          <cell r="M30">
            <v>1</v>
          </cell>
          <cell r="N30">
            <v>0</v>
          </cell>
          <cell r="O30">
            <v>0</v>
          </cell>
          <cell r="P30" t="str">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cell>
          <cell r="M31">
            <v>1</v>
          </cell>
          <cell r="N31">
            <v>0</v>
          </cell>
          <cell r="O31">
            <v>0</v>
          </cell>
          <cell r="P31" t="str">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cell>
          <cell r="M32">
            <v>1</v>
          </cell>
          <cell r="N32">
            <v>0</v>
          </cell>
          <cell r="O32">
            <v>0</v>
          </cell>
          <cell r="P32" t="str">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cell>
          <cell r="M33">
            <v>1</v>
          </cell>
          <cell r="N33">
            <v>0</v>
          </cell>
          <cell r="O33">
            <v>0</v>
          </cell>
          <cell r="P33" t="str">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cell>
          <cell r="M34">
            <v>1</v>
          </cell>
          <cell r="N34">
            <v>0</v>
          </cell>
          <cell r="O34">
            <v>0</v>
          </cell>
          <cell r="P34" t="str">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cell>
          <cell r="M35">
            <v>1</v>
          </cell>
          <cell r="N35">
            <v>0</v>
          </cell>
          <cell r="O35">
            <v>0</v>
          </cell>
          <cell r="P35" t="str">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cell>
          <cell r="M36">
            <v>1</v>
          </cell>
          <cell r="N36">
            <v>0</v>
          </cell>
          <cell r="O36">
            <v>0</v>
          </cell>
          <cell r="P36" t="str">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cell>
          <cell r="M37">
            <v>1</v>
          </cell>
          <cell r="N37">
            <v>0</v>
          </cell>
          <cell r="O37">
            <v>0</v>
          </cell>
          <cell r="P37" t="str">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cell>
          <cell r="M38">
            <v>1</v>
          </cell>
          <cell r="N38">
            <v>0</v>
          </cell>
          <cell r="O38">
            <v>0</v>
          </cell>
          <cell r="P38" t="str">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cell>
          <cell r="M39">
            <v>1</v>
          </cell>
          <cell r="N39">
            <v>0</v>
          </cell>
          <cell r="O39">
            <v>0</v>
          </cell>
          <cell r="P39" t="str">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cell>
          <cell r="M40">
            <v>1</v>
          </cell>
          <cell r="N40">
            <v>0</v>
          </cell>
          <cell r="O40">
            <v>0</v>
          </cell>
          <cell r="P40" t="str">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cell>
          <cell r="M41">
            <v>1</v>
          </cell>
          <cell r="N41">
            <v>0</v>
          </cell>
          <cell r="O41">
            <v>0</v>
          </cell>
          <cell r="P41" t="str">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cell>
          <cell r="M42">
            <v>1</v>
          </cell>
          <cell r="N42">
            <v>0</v>
          </cell>
          <cell r="O42">
            <v>0</v>
          </cell>
          <cell r="P42" t="str">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cell>
          <cell r="M43">
            <v>1</v>
          </cell>
          <cell r="N43">
            <v>0</v>
          </cell>
          <cell r="O43">
            <v>0</v>
          </cell>
          <cell r="P43" t="str">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cell>
          <cell r="M44">
            <v>1</v>
          </cell>
          <cell r="N44">
            <v>0</v>
          </cell>
          <cell r="O44">
            <v>0</v>
          </cell>
          <cell r="P44" t="str">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cell>
          <cell r="M45">
            <v>1</v>
          </cell>
          <cell r="N45">
            <v>0</v>
          </cell>
          <cell r="O45">
            <v>0</v>
          </cell>
          <cell r="P45" t="str">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cell>
          <cell r="M46">
            <v>1</v>
          </cell>
          <cell r="N46">
            <v>0</v>
          </cell>
          <cell r="O46">
            <v>0</v>
          </cell>
          <cell r="P46" t="str">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cell>
          <cell r="M47">
            <v>1</v>
          </cell>
          <cell r="N47">
            <v>0</v>
          </cell>
          <cell r="O47">
            <v>0</v>
          </cell>
          <cell r="P47" t="str">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cell>
          <cell r="M48">
            <v>1</v>
          </cell>
          <cell r="N48">
            <v>0</v>
          </cell>
          <cell r="O48">
            <v>0</v>
          </cell>
          <cell r="P48" t="str">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cell>
          <cell r="M49">
            <v>1</v>
          </cell>
          <cell r="N49">
            <v>0</v>
          </cell>
          <cell r="O49">
            <v>0</v>
          </cell>
          <cell r="P49" t="str">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cell>
          <cell r="M50">
            <v>1</v>
          </cell>
          <cell r="N50">
            <v>0</v>
          </cell>
          <cell r="O50">
            <v>0</v>
          </cell>
          <cell r="P50" t="str">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cell>
          <cell r="M51">
            <v>1</v>
          </cell>
          <cell r="N51">
            <v>0</v>
          </cell>
          <cell r="O51">
            <v>0</v>
          </cell>
          <cell r="P51" t="str">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cell>
          <cell r="M52">
            <v>1</v>
          </cell>
          <cell r="N52">
            <v>0</v>
          </cell>
          <cell r="O52">
            <v>0</v>
          </cell>
          <cell r="P52" t="str">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cell>
          <cell r="M53">
            <v>1</v>
          </cell>
          <cell r="N53">
            <v>0</v>
          </cell>
          <cell r="O53">
            <v>0</v>
          </cell>
          <cell r="P53" t="str">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cell>
          <cell r="M54">
            <v>1</v>
          </cell>
          <cell r="N54">
            <v>0</v>
          </cell>
          <cell r="O54">
            <v>0</v>
          </cell>
          <cell r="P54" t="str">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cell>
          <cell r="M55">
            <v>1</v>
          </cell>
          <cell r="N55">
            <v>0</v>
          </cell>
          <cell r="O55">
            <v>0</v>
          </cell>
          <cell r="P55" t="str">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cell>
          <cell r="M56">
            <v>1</v>
          </cell>
          <cell r="N56">
            <v>0</v>
          </cell>
          <cell r="O56">
            <v>0</v>
          </cell>
          <cell r="P56" t="str">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cell>
          <cell r="M57">
            <v>1</v>
          </cell>
          <cell r="N57">
            <v>0</v>
          </cell>
          <cell r="O57">
            <v>0</v>
          </cell>
          <cell r="P57" t="str">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cell>
          <cell r="M58">
            <v>1</v>
          </cell>
          <cell r="N58">
            <v>0</v>
          </cell>
          <cell r="O58">
            <v>0</v>
          </cell>
          <cell r="P58" t="str">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cell>
          <cell r="M59">
            <v>1</v>
          </cell>
          <cell r="N59">
            <v>0</v>
          </cell>
          <cell r="O59">
            <v>0</v>
          </cell>
          <cell r="P59" t="str">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cell>
          <cell r="M60">
            <v>1</v>
          </cell>
          <cell r="N60">
            <v>0</v>
          </cell>
          <cell r="O60">
            <v>0</v>
          </cell>
          <cell r="P60" t="str">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cell>
          <cell r="M61">
            <v>1</v>
          </cell>
          <cell r="N61">
            <v>0</v>
          </cell>
          <cell r="O61">
            <v>0</v>
          </cell>
          <cell r="P61" t="str">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cell>
          <cell r="M62">
            <v>1</v>
          </cell>
          <cell r="N62">
            <v>0</v>
          </cell>
          <cell r="O62">
            <v>0</v>
          </cell>
          <cell r="P62" t="str">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cell>
          <cell r="M63">
            <v>1</v>
          </cell>
          <cell r="N63">
            <v>0</v>
          </cell>
          <cell r="O63">
            <v>0</v>
          </cell>
          <cell r="P63" t="str">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cell>
          <cell r="M64">
            <v>1</v>
          </cell>
          <cell r="N64">
            <v>0</v>
          </cell>
          <cell r="O64">
            <v>0</v>
          </cell>
          <cell r="P64" t="str">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cell>
          <cell r="M65">
            <v>1</v>
          </cell>
          <cell r="N65">
            <v>0</v>
          </cell>
          <cell r="O65">
            <v>0</v>
          </cell>
          <cell r="P65" t="str">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cell>
          <cell r="M66">
            <v>1</v>
          </cell>
          <cell r="N66">
            <v>0</v>
          </cell>
          <cell r="O66">
            <v>0</v>
          </cell>
          <cell r="P66" t="str">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cell>
          <cell r="M67">
            <v>1</v>
          </cell>
          <cell r="N67">
            <v>0</v>
          </cell>
          <cell r="O67">
            <v>0</v>
          </cell>
          <cell r="P67" t="str">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cell>
          <cell r="M68">
            <v>1</v>
          </cell>
          <cell r="N68">
            <v>0</v>
          </cell>
          <cell r="O68">
            <v>0</v>
          </cell>
          <cell r="P68" t="str">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cell>
          <cell r="M69">
            <v>1</v>
          </cell>
          <cell r="N69">
            <v>0</v>
          </cell>
          <cell r="O69">
            <v>0</v>
          </cell>
          <cell r="P69" t="str">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cell>
          <cell r="M70">
            <v>1</v>
          </cell>
          <cell r="N70">
            <v>0</v>
          </cell>
          <cell r="O70">
            <v>0</v>
          </cell>
          <cell r="P70" t="str">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cell>
          <cell r="M71">
            <v>1</v>
          </cell>
          <cell r="N71">
            <v>0</v>
          </cell>
          <cell r="O71">
            <v>0</v>
          </cell>
          <cell r="P71" t="str">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cell>
          <cell r="M72">
            <v>1</v>
          </cell>
          <cell r="N72">
            <v>0</v>
          </cell>
          <cell r="O72">
            <v>0</v>
          </cell>
          <cell r="P72" t="str">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cell>
          <cell r="M73">
            <v>1</v>
          </cell>
          <cell r="N73">
            <v>0</v>
          </cell>
          <cell r="O73">
            <v>0</v>
          </cell>
          <cell r="P73" t="str">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cell>
          <cell r="M74">
            <v>1</v>
          </cell>
          <cell r="N74">
            <v>0</v>
          </cell>
          <cell r="O74">
            <v>0</v>
          </cell>
          <cell r="P74" t="str">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cell>
          <cell r="M75">
            <v>1</v>
          </cell>
          <cell r="N75">
            <v>0</v>
          </cell>
          <cell r="O75">
            <v>0</v>
          </cell>
          <cell r="P75" t="str">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cell>
          <cell r="M76">
            <v>1</v>
          </cell>
          <cell r="N76">
            <v>0</v>
          </cell>
          <cell r="O76">
            <v>0</v>
          </cell>
          <cell r="P76" t="str">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cell>
          <cell r="M77">
            <v>1</v>
          </cell>
          <cell r="N77">
            <v>0</v>
          </cell>
          <cell r="O77">
            <v>0</v>
          </cell>
          <cell r="P77" t="str">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cell>
          <cell r="M78">
            <v>1</v>
          </cell>
          <cell r="N78">
            <v>0</v>
          </cell>
          <cell r="O78">
            <v>0</v>
          </cell>
          <cell r="P78" t="str">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cell>
          <cell r="M79">
            <v>1</v>
          </cell>
          <cell r="N79">
            <v>0</v>
          </cell>
          <cell r="O79">
            <v>0</v>
          </cell>
          <cell r="P79" t="str">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cell>
          <cell r="M80">
            <v>0.58499999999999996</v>
          </cell>
          <cell r="N80">
            <v>-0.41499999999999998</v>
          </cell>
          <cell r="O80">
            <v>0</v>
          </cell>
          <cell r="P80" t="str">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cell>
          <cell r="M81">
            <v>1</v>
          </cell>
          <cell r="N81">
            <v>0</v>
          </cell>
          <cell r="O81">
            <v>0</v>
          </cell>
          <cell r="P81" t="str">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cell>
          <cell r="M82">
            <v>1</v>
          </cell>
          <cell r="N82">
            <v>0</v>
          </cell>
          <cell r="O82">
            <v>0</v>
          </cell>
          <cell r="P82" t="str">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cell>
          <cell r="M83">
            <v>1</v>
          </cell>
          <cell r="N83">
            <v>0</v>
          </cell>
          <cell r="O83">
            <v>0</v>
          </cell>
          <cell r="P83" t="str">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cell>
          <cell r="M84">
            <v>1</v>
          </cell>
          <cell r="N84">
            <v>0</v>
          </cell>
          <cell r="O84">
            <v>0</v>
          </cell>
          <cell r="P84" t="str">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cell>
          <cell r="M85">
            <v>1</v>
          </cell>
          <cell r="N85">
            <v>0</v>
          </cell>
          <cell r="O85">
            <v>0</v>
          </cell>
          <cell r="P85" t="str">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cell>
          <cell r="M86">
            <v>1</v>
          </cell>
          <cell r="N86">
            <v>0</v>
          </cell>
          <cell r="O86">
            <v>0</v>
          </cell>
          <cell r="P86" t="str">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cell>
          <cell r="M87">
            <v>1</v>
          </cell>
          <cell r="N87">
            <v>0</v>
          </cell>
          <cell r="O87">
            <v>0</v>
          </cell>
          <cell r="P87" t="str">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cell>
          <cell r="M88">
            <v>1</v>
          </cell>
          <cell r="N88">
            <v>0</v>
          </cell>
          <cell r="O88">
            <v>0</v>
          </cell>
          <cell r="P88" t="str">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cell>
          <cell r="M89">
            <v>1</v>
          </cell>
          <cell r="N89">
            <v>0</v>
          </cell>
          <cell r="O89">
            <v>0</v>
          </cell>
          <cell r="P89" t="str">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cell>
          <cell r="M90">
            <v>1</v>
          </cell>
          <cell r="N90">
            <v>0</v>
          </cell>
          <cell r="O90">
            <v>0</v>
          </cell>
          <cell r="P90" t="str">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cell>
          <cell r="M91">
            <v>1</v>
          </cell>
          <cell r="N91">
            <v>0</v>
          </cell>
          <cell r="O91">
            <v>0</v>
          </cell>
          <cell r="P91" t="str">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cell>
          <cell r="M92">
            <v>1</v>
          </cell>
          <cell r="N92">
            <v>0</v>
          </cell>
          <cell r="O92">
            <v>0</v>
          </cell>
          <cell r="P92" t="str">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cell>
          <cell r="M93">
            <v>1</v>
          </cell>
          <cell r="N93">
            <v>0</v>
          </cell>
          <cell r="O93">
            <v>0</v>
          </cell>
          <cell r="P93" t="str">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cell>
          <cell r="M94">
            <v>1</v>
          </cell>
          <cell r="N94">
            <v>0</v>
          </cell>
          <cell r="O94">
            <v>0</v>
          </cell>
          <cell r="P94" t="str">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cell>
          <cell r="M95">
            <v>1</v>
          </cell>
          <cell r="N95">
            <v>0</v>
          </cell>
          <cell r="O95">
            <v>0</v>
          </cell>
          <cell r="P95" t="str">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cell>
          <cell r="M96">
            <v>1</v>
          </cell>
          <cell r="N96">
            <v>0</v>
          </cell>
          <cell r="O96">
            <v>0</v>
          </cell>
          <cell r="P96" t="str">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cell>
          <cell r="M97">
            <v>1</v>
          </cell>
          <cell r="N97">
            <v>0</v>
          </cell>
          <cell r="O97">
            <v>0</v>
          </cell>
          <cell r="P97" t="str">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cell>
          <cell r="M98">
            <v>1</v>
          </cell>
          <cell r="N98">
            <v>0</v>
          </cell>
          <cell r="O98">
            <v>0</v>
          </cell>
          <cell r="P98" t="str">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cell>
          <cell r="M99">
            <v>1</v>
          </cell>
          <cell r="N99">
            <v>0</v>
          </cell>
          <cell r="O99">
            <v>0</v>
          </cell>
          <cell r="P99" t="str">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cell>
          <cell r="M100">
            <v>1</v>
          </cell>
          <cell r="N100">
            <v>0</v>
          </cell>
          <cell r="O100">
            <v>0</v>
          </cell>
          <cell r="P100" t="str">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cell>
          <cell r="M101">
            <v>1</v>
          </cell>
          <cell r="N101">
            <v>0</v>
          </cell>
          <cell r="O101">
            <v>0</v>
          </cell>
          <cell r="P101" t="str">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cell>
          <cell r="M102">
            <v>1</v>
          </cell>
          <cell r="N102">
            <v>0</v>
          </cell>
          <cell r="O102">
            <v>0</v>
          </cell>
          <cell r="P102" t="str">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cell>
          <cell r="M103">
            <v>1</v>
          </cell>
          <cell r="N103">
            <v>0</v>
          </cell>
          <cell r="O103">
            <v>0</v>
          </cell>
          <cell r="P103" t="str">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cell>
          <cell r="M104">
            <v>1</v>
          </cell>
          <cell r="N104">
            <v>0</v>
          </cell>
          <cell r="O104">
            <v>0</v>
          </cell>
          <cell r="P104" t="str">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cell>
          <cell r="M105">
            <v>1</v>
          </cell>
          <cell r="N105">
            <v>0</v>
          </cell>
          <cell r="O105">
            <v>0</v>
          </cell>
          <cell r="P105" t="str">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cell>
          <cell r="M106">
            <v>1</v>
          </cell>
          <cell r="N106">
            <v>0</v>
          </cell>
          <cell r="O106">
            <v>0</v>
          </cell>
          <cell r="P106" t="str">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cell>
          <cell r="M107">
            <v>1</v>
          </cell>
          <cell r="N107">
            <v>0</v>
          </cell>
          <cell r="O107">
            <v>0</v>
          </cell>
          <cell r="P107" t="str">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cell>
          <cell r="M108">
            <v>1</v>
          </cell>
          <cell r="N108">
            <v>0</v>
          </cell>
          <cell r="O108">
            <v>0</v>
          </cell>
          <cell r="P108" t="str">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cell>
          <cell r="M109">
            <v>1</v>
          </cell>
          <cell r="N109">
            <v>0</v>
          </cell>
          <cell r="O109">
            <v>0</v>
          </cell>
          <cell r="P109" t="str">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cell>
          <cell r="M110">
            <v>1</v>
          </cell>
          <cell r="N110">
            <v>0</v>
          </cell>
          <cell r="O110">
            <v>0</v>
          </cell>
          <cell r="P110" t="str">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cell>
          <cell r="M111">
            <v>1</v>
          </cell>
          <cell r="N111">
            <v>0</v>
          </cell>
          <cell r="O111">
            <v>0</v>
          </cell>
          <cell r="P111" t="str">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cell>
          <cell r="M112">
            <v>1</v>
          </cell>
          <cell r="N112">
            <v>0</v>
          </cell>
          <cell r="O112">
            <v>0</v>
          </cell>
          <cell r="P112" t="str">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cell>
          <cell r="M113">
            <v>1</v>
          </cell>
          <cell r="N113">
            <v>0</v>
          </cell>
          <cell r="O113">
            <v>0</v>
          </cell>
          <cell r="P113" t="str">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cell>
          <cell r="M114">
            <v>1</v>
          </cell>
          <cell r="N114">
            <v>0</v>
          </cell>
          <cell r="O114">
            <v>0</v>
          </cell>
          <cell r="P114" t="str">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cell>
          <cell r="M115">
            <v>1</v>
          </cell>
          <cell r="N115">
            <v>0</v>
          </cell>
          <cell r="O115">
            <v>0</v>
          </cell>
          <cell r="P115" t="str">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cell>
          <cell r="M116">
            <v>1</v>
          </cell>
          <cell r="N116">
            <v>0</v>
          </cell>
          <cell r="O116">
            <v>0</v>
          </cell>
          <cell r="P116" t="str">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cell>
          <cell r="M117">
            <v>1</v>
          </cell>
          <cell r="N117">
            <v>0</v>
          </cell>
          <cell r="O117">
            <v>0</v>
          </cell>
          <cell r="P117" t="str">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cell>
          <cell r="M118">
            <v>1</v>
          </cell>
          <cell r="N118">
            <v>0</v>
          </cell>
          <cell r="O118">
            <v>0</v>
          </cell>
          <cell r="P118" t="str">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cell>
          <cell r="M119">
            <v>1</v>
          </cell>
          <cell r="N119">
            <v>0</v>
          </cell>
          <cell r="O119">
            <v>0</v>
          </cell>
          <cell r="P119" t="str">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cell>
          <cell r="M120">
            <v>1</v>
          </cell>
          <cell r="N120">
            <v>0</v>
          </cell>
          <cell r="O120">
            <v>0</v>
          </cell>
          <cell r="P120" t="str">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cell>
          <cell r="M121">
            <v>1</v>
          </cell>
          <cell r="N121">
            <v>0</v>
          </cell>
          <cell r="O121">
            <v>0</v>
          </cell>
          <cell r="P121" t="str">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cell>
          <cell r="M122">
            <v>1</v>
          </cell>
          <cell r="N122">
            <v>0</v>
          </cell>
          <cell r="O122">
            <v>0</v>
          </cell>
          <cell r="P122" t="str">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cell>
          <cell r="M123">
            <v>1</v>
          </cell>
          <cell r="N123">
            <v>0</v>
          </cell>
          <cell r="O123">
            <v>0</v>
          </cell>
          <cell r="P123" t="str">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cell>
          <cell r="M124">
            <v>1</v>
          </cell>
          <cell r="N124">
            <v>0</v>
          </cell>
          <cell r="O124">
            <v>0</v>
          </cell>
          <cell r="P124" t="str">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cell>
          <cell r="M125">
            <v>1</v>
          </cell>
          <cell r="N125">
            <v>0</v>
          </cell>
          <cell r="O125">
            <v>0</v>
          </cell>
          <cell r="P125" t="str">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cell>
          <cell r="M126">
            <v>1</v>
          </cell>
          <cell r="N126">
            <v>0</v>
          </cell>
          <cell r="O126">
            <v>0</v>
          </cell>
          <cell r="P126" t="str">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cell>
          <cell r="M127">
            <v>1</v>
          </cell>
          <cell r="N127">
            <v>0</v>
          </cell>
          <cell r="O127">
            <v>0</v>
          </cell>
          <cell r="P127" t="str">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cell>
          <cell r="M128">
            <v>1</v>
          </cell>
          <cell r="N128">
            <v>0</v>
          </cell>
          <cell r="O128">
            <v>0</v>
          </cell>
          <cell r="P128" t="str">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cell>
          <cell r="M129">
            <v>1</v>
          </cell>
          <cell r="N129">
            <v>0</v>
          </cell>
          <cell r="O129">
            <v>0</v>
          </cell>
          <cell r="P129" t="str">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cell>
          <cell r="M130">
            <v>1</v>
          </cell>
          <cell r="N130">
            <v>0</v>
          </cell>
          <cell r="O130">
            <v>0</v>
          </cell>
          <cell r="P130" t="str">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cell>
          <cell r="M131">
            <v>1</v>
          </cell>
          <cell r="N131">
            <v>0</v>
          </cell>
          <cell r="O131">
            <v>0</v>
          </cell>
          <cell r="P131" t="str">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cell>
          <cell r="M132">
            <v>1</v>
          </cell>
          <cell r="N132">
            <v>0</v>
          </cell>
          <cell r="O132">
            <v>0</v>
          </cell>
          <cell r="P132" t="str">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cell>
          <cell r="M133">
            <v>1</v>
          </cell>
          <cell r="N133">
            <v>0</v>
          </cell>
          <cell r="O133">
            <v>0</v>
          </cell>
          <cell r="P133" t="str">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cell>
          <cell r="M134">
            <v>1</v>
          </cell>
          <cell r="N134">
            <v>0</v>
          </cell>
          <cell r="O134">
            <v>0</v>
          </cell>
          <cell r="P134" t="str">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cell>
          <cell r="M135">
            <v>1</v>
          </cell>
          <cell r="N135">
            <v>0</v>
          </cell>
          <cell r="O135">
            <v>0</v>
          </cell>
          <cell r="P135" t="str">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cell>
          <cell r="M136">
            <v>1</v>
          </cell>
          <cell r="N136">
            <v>0</v>
          </cell>
          <cell r="O136">
            <v>0</v>
          </cell>
          <cell r="P136" t="str">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cell>
          <cell r="M137">
            <v>1</v>
          </cell>
          <cell r="N137">
            <v>0</v>
          </cell>
          <cell r="O137">
            <v>0</v>
          </cell>
          <cell r="P137" t="str">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cell>
          <cell r="M138">
            <v>1</v>
          </cell>
          <cell r="N138">
            <v>0</v>
          </cell>
          <cell r="O138">
            <v>0</v>
          </cell>
          <cell r="P138" t="str">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cell>
          <cell r="M139">
            <v>1</v>
          </cell>
          <cell r="N139">
            <v>0</v>
          </cell>
          <cell r="O139">
            <v>0</v>
          </cell>
          <cell r="P139" t="str">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cell>
          <cell r="M140">
            <v>1</v>
          </cell>
          <cell r="N140">
            <v>0</v>
          </cell>
          <cell r="O140">
            <v>0</v>
          </cell>
          <cell r="P140" t="str">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cell>
          <cell r="M141">
            <v>1</v>
          </cell>
          <cell r="N141">
            <v>0</v>
          </cell>
          <cell r="O141">
            <v>0</v>
          </cell>
          <cell r="P141" t="str">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cell>
          <cell r="M142">
            <v>1</v>
          </cell>
          <cell r="N142">
            <v>0</v>
          </cell>
          <cell r="O142">
            <v>0</v>
          </cell>
          <cell r="P142" t="str">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cell>
          <cell r="M143">
            <v>1</v>
          </cell>
          <cell r="N143">
            <v>0</v>
          </cell>
          <cell r="O143">
            <v>0</v>
          </cell>
          <cell r="P143" t="str">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cell>
          <cell r="M144">
            <v>1</v>
          </cell>
          <cell r="N144">
            <v>0</v>
          </cell>
          <cell r="O144">
            <v>0</v>
          </cell>
          <cell r="P144" t="str">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cell>
          <cell r="M145">
            <v>1</v>
          </cell>
          <cell r="N145">
            <v>0</v>
          </cell>
          <cell r="O145">
            <v>0</v>
          </cell>
          <cell r="P145" t="str">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cell>
          <cell r="M146">
            <v>1</v>
          </cell>
          <cell r="N146">
            <v>0</v>
          </cell>
          <cell r="O146">
            <v>0</v>
          </cell>
          <cell r="P146" t="str">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cell>
          <cell r="M147">
            <v>1</v>
          </cell>
          <cell r="N147">
            <v>0</v>
          </cell>
          <cell r="O147">
            <v>0</v>
          </cell>
          <cell r="P147" t="str">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cell>
          <cell r="M148">
            <v>1</v>
          </cell>
          <cell r="N148">
            <v>0</v>
          </cell>
          <cell r="O148">
            <v>0</v>
          </cell>
          <cell r="P148" t="str">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cell>
          <cell r="M149">
            <v>1</v>
          </cell>
          <cell r="N149">
            <v>0</v>
          </cell>
          <cell r="O149">
            <v>0</v>
          </cell>
          <cell r="P149" t="str">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cell>
          <cell r="M150">
            <v>1</v>
          </cell>
          <cell r="N150">
            <v>0</v>
          </cell>
          <cell r="O150">
            <v>0</v>
          </cell>
          <cell r="P150" t="str">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cell>
          <cell r="M151">
            <v>1</v>
          </cell>
          <cell r="N151">
            <v>0</v>
          </cell>
          <cell r="O151">
            <v>0</v>
          </cell>
          <cell r="P151" t="str">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cell>
          <cell r="M152">
            <v>1</v>
          </cell>
          <cell r="N152">
            <v>0</v>
          </cell>
          <cell r="O152">
            <v>0</v>
          </cell>
          <cell r="P152" t="str">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cell>
          <cell r="M153">
            <v>1</v>
          </cell>
          <cell r="N153">
            <v>0</v>
          </cell>
          <cell r="O153">
            <v>0</v>
          </cell>
          <cell r="P153" t="str">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cell>
          <cell r="M154">
            <v>1</v>
          </cell>
          <cell r="N154">
            <v>0</v>
          </cell>
          <cell r="O154">
            <v>0</v>
          </cell>
          <cell r="P154" t="str">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cell>
          <cell r="M155">
            <v>1</v>
          </cell>
          <cell r="N155">
            <v>0</v>
          </cell>
          <cell r="O155">
            <v>0</v>
          </cell>
          <cell r="P155" t="str">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cell>
          <cell r="M156">
            <v>1</v>
          </cell>
          <cell r="N156">
            <v>0</v>
          </cell>
          <cell r="O156">
            <v>0</v>
          </cell>
          <cell r="P156" t="str">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cell>
          <cell r="M157">
            <v>1</v>
          </cell>
          <cell r="N157">
            <v>0</v>
          </cell>
          <cell r="O157">
            <v>0</v>
          </cell>
          <cell r="P157" t="str">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cell>
          <cell r="M158">
            <v>1</v>
          </cell>
          <cell r="N158">
            <v>0</v>
          </cell>
          <cell r="O158">
            <v>0</v>
          </cell>
          <cell r="P158" t="str">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cell>
          <cell r="M159">
            <v>1</v>
          </cell>
          <cell r="N159">
            <v>0</v>
          </cell>
          <cell r="O159">
            <v>0</v>
          </cell>
          <cell r="P159" t="str">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cell>
          <cell r="M160">
            <v>1</v>
          </cell>
          <cell r="N160">
            <v>0</v>
          </cell>
          <cell r="O160">
            <v>0</v>
          </cell>
          <cell r="P160" t="str">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cell>
          <cell r="M161">
            <v>1</v>
          </cell>
          <cell r="N161">
            <v>0</v>
          </cell>
          <cell r="O161">
            <v>0</v>
          </cell>
          <cell r="P161" t="str">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cell>
          <cell r="M162">
            <v>1</v>
          </cell>
          <cell r="N162">
            <v>0</v>
          </cell>
          <cell r="O162">
            <v>0</v>
          </cell>
          <cell r="P162" t="str">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cell>
          <cell r="M163">
            <v>1</v>
          </cell>
          <cell r="N163">
            <v>0</v>
          </cell>
          <cell r="O163">
            <v>0</v>
          </cell>
          <cell r="P163" t="str">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cell>
          <cell r="M164">
            <v>1</v>
          </cell>
          <cell r="N164">
            <v>0</v>
          </cell>
          <cell r="O164">
            <v>0</v>
          </cell>
          <cell r="P164" t="str">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cell>
          <cell r="M165">
            <v>1</v>
          </cell>
          <cell r="N165">
            <v>0</v>
          </cell>
          <cell r="O165">
            <v>0</v>
          </cell>
          <cell r="P165" t="str">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cell>
          <cell r="M166">
            <v>1</v>
          </cell>
          <cell r="N166">
            <v>0</v>
          </cell>
          <cell r="O166">
            <v>0</v>
          </cell>
          <cell r="P166" t="str">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cell>
          <cell r="M167">
            <v>1</v>
          </cell>
          <cell r="N167">
            <v>0</v>
          </cell>
          <cell r="O167">
            <v>0</v>
          </cell>
          <cell r="P167" t="str">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cell>
          <cell r="M168">
            <v>1</v>
          </cell>
          <cell r="N168">
            <v>0</v>
          </cell>
          <cell r="O168">
            <v>0</v>
          </cell>
          <cell r="P168" t="str">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cell>
          <cell r="M169">
            <v>1</v>
          </cell>
          <cell r="N169">
            <v>0</v>
          </cell>
          <cell r="O169">
            <v>0</v>
          </cell>
          <cell r="P169" t="str">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cell>
          <cell r="M170">
            <v>1</v>
          </cell>
          <cell r="N170">
            <v>0</v>
          </cell>
          <cell r="O170">
            <v>0</v>
          </cell>
          <cell r="P170" t="str">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cell>
          <cell r="M171">
            <v>1</v>
          </cell>
          <cell r="N171">
            <v>0</v>
          </cell>
          <cell r="O171">
            <v>0</v>
          </cell>
          <cell r="P171" t="str">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cell>
          <cell r="M172">
            <v>1</v>
          </cell>
          <cell r="N172">
            <v>0</v>
          </cell>
          <cell r="O172">
            <v>0</v>
          </cell>
          <cell r="P172" t="str">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cell>
          <cell r="M173">
            <v>1</v>
          </cell>
          <cell r="N173">
            <v>0</v>
          </cell>
          <cell r="O173">
            <v>0</v>
          </cell>
          <cell r="P173" t="str">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cell>
          <cell r="M174">
            <v>1</v>
          </cell>
          <cell r="N174">
            <v>0</v>
          </cell>
          <cell r="O174">
            <v>0</v>
          </cell>
          <cell r="P174" t="str">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cell>
          <cell r="M175">
            <v>1</v>
          </cell>
          <cell r="N175">
            <v>0</v>
          </cell>
          <cell r="O175">
            <v>0</v>
          </cell>
          <cell r="P175" t="str">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cell>
          <cell r="M176">
            <v>1</v>
          </cell>
          <cell r="N176">
            <v>0</v>
          </cell>
          <cell r="O176">
            <v>0</v>
          </cell>
          <cell r="P176" t="str">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cell>
          <cell r="M177">
            <v>1</v>
          </cell>
          <cell r="N177">
            <v>0</v>
          </cell>
          <cell r="O177">
            <v>0</v>
          </cell>
          <cell r="P177" t="str">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cell>
          <cell r="M178">
            <v>1</v>
          </cell>
          <cell r="N178">
            <v>0</v>
          </cell>
          <cell r="O178">
            <v>0</v>
          </cell>
          <cell r="P178" t="str">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cell>
          <cell r="M179">
            <v>1</v>
          </cell>
          <cell r="N179">
            <v>0</v>
          </cell>
          <cell r="O179">
            <v>0</v>
          </cell>
          <cell r="P179" t="str">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cell>
          <cell r="M180">
            <v>1</v>
          </cell>
          <cell r="N180">
            <v>0</v>
          </cell>
          <cell r="O180">
            <v>0</v>
          </cell>
          <cell r="P180" t="str">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cell>
          <cell r="M181">
            <v>1</v>
          </cell>
          <cell r="N181">
            <v>0</v>
          </cell>
          <cell r="O181">
            <v>0</v>
          </cell>
          <cell r="P181" t="str">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cell>
          <cell r="M182">
            <v>1</v>
          </cell>
          <cell r="N182">
            <v>0</v>
          </cell>
          <cell r="O182">
            <v>0</v>
          </cell>
          <cell r="P182" t="str">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cell>
          <cell r="M183">
            <v>1</v>
          </cell>
          <cell r="N183">
            <v>0</v>
          </cell>
          <cell r="O183">
            <v>0</v>
          </cell>
          <cell r="P183" t="str">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cell>
          <cell r="M184">
            <v>1</v>
          </cell>
          <cell r="N184">
            <v>0</v>
          </cell>
          <cell r="O184">
            <v>0</v>
          </cell>
          <cell r="P184" t="str">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cell>
          <cell r="M185">
            <v>1</v>
          </cell>
          <cell r="N185">
            <v>0</v>
          </cell>
          <cell r="O185">
            <v>0</v>
          </cell>
          <cell r="P185" t="str">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cell>
          <cell r="M186">
            <v>1</v>
          </cell>
          <cell r="N186">
            <v>0</v>
          </cell>
          <cell r="O186">
            <v>0</v>
          </cell>
          <cell r="P186" t="str">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cell>
          <cell r="M187">
            <v>1</v>
          </cell>
          <cell r="N187">
            <v>0</v>
          </cell>
          <cell r="O187">
            <v>0</v>
          </cell>
          <cell r="P187" t="str">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cell>
          <cell r="M188">
            <v>1</v>
          </cell>
          <cell r="N188">
            <v>0</v>
          </cell>
          <cell r="O188">
            <v>0</v>
          </cell>
          <cell r="P188" t="str">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cell>
          <cell r="M189">
            <v>1</v>
          </cell>
          <cell r="N189">
            <v>0</v>
          </cell>
          <cell r="O189">
            <v>0</v>
          </cell>
          <cell r="P189" t="str">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cell>
          <cell r="M190">
            <v>1</v>
          </cell>
          <cell r="N190">
            <v>0</v>
          </cell>
          <cell r="O190">
            <v>0</v>
          </cell>
          <cell r="P190" t="str">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cell>
          <cell r="M191">
            <v>1</v>
          </cell>
          <cell r="N191">
            <v>0</v>
          </cell>
          <cell r="O191">
            <v>0</v>
          </cell>
          <cell r="P191" t="str">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cell>
          <cell r="M192">
            <v>1</v>
          </cell>
          <cell r="N192">
            <v>0</v>
          </cell>
          <cell r="O192">
            <v>0</v>
          </cell>
          <cell r="P192" t="str">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cell>
          <cell r="M193">
            <v>1</v>
          </cell>
          <cell r="N193">
            <v>0</v>
          </cell>
          <cell r="O193">
            <v>0</v>
          </cell>
          <cell r="P193" t="str">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cell>
          <cell r="M194">
            <v>1</v>
          </cell>
          <cell r="N194">
            <v>0</v>
          </cell>
          <cell r="O194">
            <v>0</v>
          </cell>
          <cell r="P194" t="str">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cell>
          <cell r="M195">
            <v>1</v>
          </cell>
          <cell r="N195">
            <v>0</v>
          </cell>
          <cell r="O195">
            <v>0</v>
          </cell>
          <cell r="P195" t="str">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cell>
          <cell r="M196">
            <v>1</v>
          </cell>
          <cell r="N196">
            <v>0</v>
          </cell>
          <cell r="O196">
            <v>0</v>
          </cell>
          <cell r="P196" t="str">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cell>
          <cell r="M197">
            <v>1</v>
          </cell>
          <cell r="N197">
            <v>0</v>
          </cell>
          <cell r="O197">
            <v>0</v>
          </cell>
          <cell r="P197" t="str">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cell>
          <cell r="M198">
            <v>1</v>
          </cell>
          <cell r="N198">
            <v>0</v>
          </cell>
          <cell r="O198">
            <v>0</v>
          </cell>
          <cell r="P198" t="str">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cell>
          <cell r="M199">
            <v>1</v>
          </cell>
          <cell r="N199">
            <v>0</v>
          </cell>
          <cell r="O199">
            <v>0</v>
          </cell>
          <cell r="P199" t="str">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cell>
          <cell r="M200">
            <v>1</v>
          </cell>
          <cell r="N200">
            <v>0</v>
          </cell>
          <cell r="O200">
            <v>0</v>
          </cell>
          <cell r="P200" t="str">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cell>
          <cell r="M201">
            <v>1</v>
          </cell>
          <cell r="N201">
            <v>0</v>
          </cell>
          <cell r="O201">
            <v>0</v>
          </cell>
          <cell r="P201" t="str">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cell>
          <cell r="M202">
            <v>1</v>
          </cell>
          <cell r="N202">
            <v>0</v>
          </cell>
          <cell r="O202">
            <v>0</v>
          </cell>
          <cell r="P202" t="str">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cell>
          <cell r="M203">
            <v>1</v>
          </cell>
          <cell r="N203">
            <v>0</v>
          </cell>
          <cell r="O203">
            <v>0</v>
          </cell>
          <cell r="P203" t="str">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cell>
          <cell r="M204">
            <v>0.99980000000000002</v>
          </cell>
          <cell r="N204">
            <v>-2.0000000000000001E-4</v>
          </cell>
          <cell r="O204">
            <v>0</v>
          </cell>
          <cell r="P204" t="str">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cell>
          <cell r="M205">
            <v>1</v>
          </cell>
          <cell r="N205">
            <v>0</v>
          </cell>
          <cell r="O205">
            <v>0</v>
          </cell>
          <cell r="P205" t="str">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cell>
          <cell r="M206">
            <v>1</v>
          </cell>
          <cell r="N206">
            <v>0</v>
          </cell>
          <cell r="O206">
            <v>0</v>
          </cell>
          <cell r="P206" t="str">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cell>
          <cell r="M207">
            <v>1</v>
          </cell>
          <cell r="N207">
            <v>0</v>
          </cell>
          <cell r="O207">
            <v>0</v>
          </cell>
          <cell r="P207" t="str">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cell>
          <cell r="M208">
            <v>1</v>
          </cell>
          <cell r="N208">
            <v>0</v>
          </cell>
          <cell r="O208">
            <v>0</v>
          </cell>
          <cell r="P208" t="str">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cell>
          <cell r="M209">
            <v>1</v>
          </cell>
          <cell r="N209">
            <v>0</v>
          </cell>
          <cell r="O209">
            <v>0</v>
          </cell>
          <cell r="P209" t="str">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cell>
          <cell r="M210">
            <v>1</v>
          </cell>
          <cell r="N210">
            <v>0</v>
          </cell>
          <cell r="O210">
            <v>0</v>
          </cell>
          <cell r="P210" t="str">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cell>
          <cell r="M211">
            <v>1</v>
          </cell>
          <cell r="N211">
            <v>0</v>
          </cell>
          <cell r="O211">
            <v>0</v>
          </cell>
          <cell r="P211" t="str">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cell>
          <cell r="M212">
            <v>1</v>
          </cell>
          <cell r="N212">
            <v>0</v>
          </cell>
          <cell r="O212">
            <v>0</v>
          </cell>
          <cell r="P212" t="str">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cell>
          <cell r="M213">
            <v>1</v>
          </cell>
          <cell r="N213">
            <v>0</v>
          </cell>
          <cell r="O213">
            <v>0</v>
          </cell>
          <cell r="P213" t="str">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cell>
          <cell r="M214">
            <v>1</v>
          </cell>
          <cell r="N214">
            <v>0</v>
          </cell>
          <cell r="O214">
            <v>0</v>
          </cell>
          <cell r="P214" t="str">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cell>
          <cell r="M215">
            <v>1</v>
          </cell>
          <cell r="N215">
            <v>0</v>
          </cell>
          <cell r="O215">
            <v>0</v>
          </cell>
          <cell r="P215" t="str">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cell>
          <cell r="M216">
            <v>0.99580000000000002</v>
          </cell>
          <cell r="N216">
            <v>-4.1999999999999997E-3</v>
          </cell>
          <cell r="O216">
            <v>0</v>
          </cell>
          <cell r="P216" t="str">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cell>
          <cell r="M217">
            <v>0.99580000000000002</v>
          </cell>
          <cell r="N217">
            <v>-4.1999999999999997E-3</v>
          </cell>
          <cell r="O217">
            <v>0</v>
          </cell>
          <cell r="P217" t="str">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cell>
          <cell r="M218">
            <v>0.99580000000000002</v>
          </cell>
          <cell r="N218">
            <v>-4.1999999999999997E-3</v>
          </cell>
          <cell r="O218">
            <v>0</v>
          </cell>
          <cell r="P218" t="str">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cell>
          <cell r="M219">
            <v>1</v>
          </cell>
          <cell r="N219">
            <v>0</v>
          </cell>
          <cell r="O219">
            <v>0</v>
          </cell>
          <cell r="P219" t="str">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cell>
          <cell r="M220">
            <v>1</v>
          </cell>
          <cell r="N220">
            <v>0</v>
          </cell>
          <cell r="O220">
            <v>0</v>
          </cell>
          <cell r="P220" t="str">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cell>
          <cell r="M221">
            <v>1</v>
          </cell>
          <cell r="N221">
            <v>0</v>
          </cell>
          <cell r="O221">
            <v>0</v>
          </cell>
          <cell r="P221" t="str">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cell>
          <cell r="M222">
            <v>1</v>
          </cell>
          <cell r="N222">
            <v>0</v>
          </cell>
          <cell r="O222">
            <v>0</v>
          </cell>
          <cell r="P222" t="str">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cell>
          <cell r="M223">
            <v>1</v>
          </cell>
          <cell r="N223">
            <v>0</v>
          </cell>
          <cell r="O223">
            <v>0</v>
          </cell>
          <cell r="P223" t="str">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cell>
          <cell r="M224">
            <v>1</v>
          </cell>
          <cell r="N224">
            <v>0</v>
          </cell>
          <cell r="O224">
            <v>0</v>
          </cell>
          <cell r="P224" t="str">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cell>
          <cell r="M225">
            <v>1</v>
          </cell>
          <cell r="N225">
            <v>0</v>
          </cell>
          <cell r="O225">
            <v>0</v>
          </cell>
          <cell r="P225" t="str">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cell>
          <cell r="M226">
            <v>1</v>
          </cell>
          <cell r="N226">
            <v>0</v>
          </cell>
          <cell r="O226">
            <v>0</v>
          </cell>
          <cell r="P226" t="str">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cell>
          <cell r="M227">
            <v>1</v>
          </cell>
          <cell r="N227">
            <v>0</v>
          </cell>
          <cell r="O227">
            <v>0</v>
          </cell>
          <cell r="P227" t="str">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cell>
          <cell r="M228">
            <v>1</v>
          </cell>
          <cell r="N228">
            <v>0</v>
          </cell>
          <cell r="O228">
            <v>0</v>
          </cell>
          <cell r="P228" t="str">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cell>
          <cell r="M229">
            <v>1</v>
          </cell>
          <cell r="N229">
            <v>0</v>
          </cell>
          <cell r="O229">
            <v>0</v>
          </cell>
          <cell r="P229" t="str">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cell>
          <cell r="M230">
            <v>1</v>
          </cell>
          <cell r="N230">
            <v>0</v>
          </cell>
          <cell r="O230">
            <v>0</v>
          </cell>
          <cell r="P230" t="str">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cell>
          <cell r="M231">
            <v>1</v>
          </cell>
          <cell r="N231">
            <v>0</v>
          </cell>
          <cell r="O231">
            <v>0</v>
          </cell>
          <cell r="P231" t="str">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cell>
          <cell r="M232">
            <v>1</v>
          </cell>
          <cell r="N232">
            <v>0</v>
          </cell>
          <cell r="O232">
            <v>0</v>
          </cell>
          <cell r="P232" t="str">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cell>
          <cell r="M233">
            <v>1</v>
          </cell>
          <cell r="N233">
            <v>0</v>
          </cell>
          <cell r="O233">
            <v>0</v>
          </cell>
          <cell r="P233" t="str">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cell>
          <cell r="M234">
            <v>1</v>
          </cell>
          <cell r="N234">
            <v>0</v>
          </cell>
          <cell r="O234">
            <v>0</v>
          </cell>
          <cell r="P234" t="str">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cell>
          <cell r="M235">
            <v>1</v>
          </cell>
          <cell r="N235">
            <v>0</v>
          </cell>
          <cell r="O235">
            <v>0</v>
          </cell>
          <cell r="P235" t="str">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cell>
          <cell r="M236">
            <v>1</v>
          </cell>
          <cell r="N236">
            <v>0</v>
          </cell>
          <cell r="O236">
            <v>0</v>
          </cell>
          <cell r="P236" t="str">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cell>
          <cell r="M237">
            <v>1</v>
          </cell>
          <cell r="N237">
            <v>0</v>
          </cell>
          <cell r="O237">
            <v>0</v>
          </cell>
          <cell r="P237" t="str">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cell>
          <cell r="M238">
            <v>1</v>
          </cell>
          <cell r="N238">
            <v>0</v>
          </cell>
          <cell r="O238">
            <v>0</v>
          </cell>
          <cell r="P238" t="str">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cell>
          <cell r="M239">
            <v>1</v>
          </cell>
          <cell r="N239">
            <v>0</v>
          </cell>
          <cell r="O239">
            <v>0</v>
          </cell>
          <cell r="P239" t="str">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cell>
          <cell r="M240">
            <v>1</v>
          </cell>
          <cell r="N240">
            <v>0</v>
          </cell>
          <cell r="O240">
            <v>0</v>
          </cell>
          <cell r="P240" t="str">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cell>
          <cell r="M241">
            <v>1</v>
          </cell>
          <cell r="N241">
            <v>0</v>
          </cell>
          <cell r="O241">
            <v>0</v>
          </cell>
          <cell r="P241" t="str">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cell>
          <cell r="M242">
            <v>1</v>
          </cell>
          <cell r="N242">
            <v>0</v>
          </cell>
          <cell r="O242">
            <v>0</v>
          </cell>
          <cell r="P242" t="str">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cell>
          <cell r="M243">
            <v>1</v>
          </cell>
          <cell r="N243">
            <v>0</v>
          </cell>
          <cell r="O243">
            <v>0</v>
          </cell>
          <cell r="P243" t="str">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cell>
          <cell r="M244">
            <v>1</v>
          </cell>
          <cell r="N244">
            <v>0</v>
          </cell>
          <cell r="O244">
            <v>0</v>
          </cell>
          <cell r="P244" t="str">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cell>
          <cell r="M245">
            <v>1</v>
          </cell>
          <cell r="N245">
            <v>0</v>
          </cell>
          <cell r="O245">
            <v>0</v>
          </cell>
          <cell r="P245" t="str">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cell>
          <cell r="M246">
            <v>1</v>
          </cell>
          <cell r="N246">
            <v>0</v>
          </cell>
          <cell r="O246">
            <v>0</v>
          </cell>
          <cell r="P246" t="str">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cell>
          <cell r="M247">
            <v>1</v>
          </cell>
          <cell r="N247">
            <v>0</v>
          </cell>
          <cell r="O247">
            <v>0</v>
          </cell>
          <cell r="P247" t="str">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cell>
          <cell r="M248">
            <v>1</v>
          </cell>
          <cell r="N248">
            <v>0</v>
          </cell>
          <cell r="O248">
            <v>0</v>
          </cell>
          <cell r="P248" t="str">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cell>
          <cell r="M249">
            <v>1</v>
          </cell>
          <cell r="N249">
            <v>0</v>
          </cell>
          <cell r="O249">
            <v>0</v>
          </cell>
          <cell r="P249" t="str">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cell>
          <cell r="M250">
            <v>1</v>
          </cell>
          <cell r="N250">
            <v>0</v>
          </cell>
          <cell r="O250">
            <v>0</v>
          </cell>
          <cell r="P250" t="str">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cell>
          <cell r="M251">
            <v>1</v>
          </cell>
          <cell r="N251">
            <v>0</v>
          </cell>
          <cell r="O251">
            <v>0</v>
          </cell>
          <cell r="P251" t="str">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cell>
          <cell r="M252">
            <v>1</v>
          </cell>
          <cell r="N252">
            <v>0</v>
          </cell>
          <cell r="O252">
            <v>0</v>
          </cell>
          <cell r="P252" t="str">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cell>
          <cell r="M253">
            <v>1</v>
          </cell>
          <cell r="N253">
            <v>0</v>
          </cell>
          <cell r="O253">
            <v>0</v>
          </cell>
          <cell r="P253" t="str">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cell>
          <cell r="M254">
            <v>1</v>
          </cell>
          <cell r="N254">
            <v>0</v>
          </cell>
          <cell r="O254">
            <v>0</v>
          </cell>
          <cell r="P254" t="str">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cell>
          <cell r="M255">
            <v>1</v>
          </cell>
          <cell r="N255">
            <v>0</v>
          </cell>
          <cell r="O255">
            <v>0</v>
          </cell>
          <cell r="P255" t="str">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cell>
          <cell r="M256">
            <v>1</v>
          </cell>
          <cell r="N256">
            <v>0</v>
          </cell>
          <cell r="O256">
            <v>0</v>
          </cell>
          <cell r="P256" t="str">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cell>
          <cell r="M257">
            <v>1</v>
          </cell>
          <cell r="N257">
            <v>0</v>
          </cell>
          <cell r="O257">
            <v>0</v>
          </cell>
          <cell r="P257" t="str">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cell>
          <cell r="M258">
            <v>1</v>
          </cell>
          <cell r="N258">
            <v>0</v>
          </cell>
          <cell r="O258">
            <v>0</v>
          </cell>
          <cell r="P258" t="str">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cell>
          <cell r="M259">
            <v>1</v>
          </cell>
          <cell r="N259">
            <v>0</v>
          </cell>
          <cell r="O259">
            <v>0</v>
          </cell>
          <cell r="P259" t="str">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cell>
          <cell r="M267">
            <v>0.999</v>
          </cell>
          <cell r="N267">
            <v>-1E-3</v>
          </cell>
          <cell r="O267">
            <v>0</v>
          </cell>
          <cell r="P267" t="str">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cell>
          <cell r="M268">
            <v>0.999</v>
          </cell>
          <cell r="N268">
            <v>-1E-3</v>
          </cell>
          <cell r="O268">
            <v>0</v>
          </cell>
          <cell r="P268" t="str">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cell>
          <cell r="M269">
            <v>0.999</v>
          </cell>
          <cell r="N269">
            <v>-1E-3</v>
          </cell>
          <cell r="O269">
            <v>0</v>
          </cell>
          <cell r="P269" t="str">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cell>
          <cell r="M270">
            <v>0.999</v>
          </cell>
          <cell r="N270">
            <v>-1E-3</v>
          </cell>
          <cell r="O270">
            <v>0</v>
          </cell>
          <cell r="P270" t="str">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cell>
          <cell r="M271">
            <v>0.999</v>
          </cell>
          <cell r="N271">
            <v>-1E-3</v>
          </cell>
          <cell r="O271">
            <v>0</v>
          </cell>
          <cell r="P271" t="str">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cell>
          <cell r="M272">
            <v>0.999</v>
          </cell>
          <cell r="N272">
            <v>-1E-3</v>
          </cell>
          <cell r="O272">
            <v>0</v>
          </cell>
          <cell r="P272" t="str">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cell>
          <cell r="M273">
            <v>1</v>
          </cell>
          <cell r="N273">
            <v>0</v>
          </cell>
          <cell r="O273">
            <v>0</v>
          </cell>
          <cell r="P273" t="str">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cell>
          <cell r="M281">
            <v>1</v>
          </cell>
          <cell r="N281">
            <v>0</v>
          </cell>
          <cell r="O281">
            <v>0</v>
          </cell>
          <cell r="P281" t="str">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cell>
          <cell r="M282">
            <v>1</v>
          </cell>
          <cell r="N282">
            <v>0</v>
          </cell>
          <cell r="O282">
            <v>0</v>
          </cell>
          <cell r="P282" t="str">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cell>
          <cell r="M283">
            <v>1</v>
          </cell>
          <cell r="N283">
            <v>0</v>
          </cell>
          <cell r="O283">
            <v>0</v>
          </cell>
          <cell r="P283" t="str">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cell>
          <cell r="M284">
            <v>1</v>
          </cell>
          <cell r="N284">
            <v>0</v>
          </cell>
          <cell r="O284">
            <v>0</v>
          </cell>
          <cell r="P284" t="str">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cell>
          <cell r="M285">
            <v>1</v>
          </cell>
          <cell r="N285">
            <v>0</v>
          </cell>
          <cell r="O285">
            <v>0</v>
          </cell>
          <cell r="P285" t="str">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cell>
          <cell r="M286">
            <v>1</v>
          </cell>
          <cell r="N286">
            <v>0</v>
          </cell>
          <cell r="O286">
            <v>0</v>
          </cell>
          <cell r="P286" t="str">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cell>
          <cell r="M287">
            <v>1</v>
          </cell>
          <cell r="N287">
            <v>0</v>
          </cell>
          <cell r="O287">
            <v>0</v>
          </cell>
          <cell r="P287" t="str">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cell>
          <cell r="M288">
            <v>1</v>
          </cell>
          <cell r="N288">
            <v>0</v>
          </cell>
          <cell r="O288">
            <v>0</v>
          </cell>
          <cell r="P288" t="str">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cell>
          <cell r="M289">
            <v>1</v>
          </cell>
          <cell r="N289">
            <v>0</v>
          </cell>
          <cell r="O289">
            <v>0</v>
          </cell>
          <cell r="P289" t="str">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cell>
          <cell r="M290">
            <v>1</v>
          </cell>
          <cell r="N290">
            <v>0</v>
          </cell>
          <cell r="O290">
            <v>0</v>
          </cell>
          <cell r="P290" t="str">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cell>
          <cell r="M291">
            <v>1</v>
          </cell>
          <cell r="N291">
            <v>0</v>
          </cell>
          <cell r="O291">
            <v>0</v>
          </cell>
          <cell r="P291" t="str">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cell>
          <cell r="M292">
            <v>1</v>
          </cell>
          <cell r="N292">
            <v>0</v>
          </cell>
          <cell r="O292">
            <v>0</v>
          </cell>
          <cell r="P292" t="str">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cell>
          <cell r="M293">
            <v>1</v>
          </cell>
          <cell r="N293">
            <v>0</v>
          </cell>
          <cell r="O293">
            <v>0</v>
          </cell>
          <cell r="P293" t="str">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cell>
          <cell r="M294">
            <v>1</v>
          </cell>
          <cell r="N294">
            <v>0</v>
          </cell>
          <cell r="O294">
            <v>0</v>
          </cell>
          <cell r="P294" t="str">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cell>
          <cell r="M295">
            <v>1</v>
          </cell>
          <cell r="N295">
            <v>0</v>
          </cell>
          <cell r="O295">
            <v>0</v>
          </cell>
          <cell r="P295" t="str">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cell>
          <cell r="M300">
            <v>1</v>
          </cell>
          <cell r="N300">
            <v>0</v>
          </cell>
          <cell r="O300">
            <v>0</v>
          </cell>
          <cell r="P300" t="str">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cell>
          <cell r="M301">
            <v>1</v>
          </cell>
          <cell r="N301">
            <v>0</v>
          </cell>
          <cell r="O301">
            <v>0</v>
          </cell>
          <cell r="P301" t="str">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cell>
          <cell r="M302">
            <v>1</v>
          </cell>
          <cell r="N302">
            <v>0</v>
          </cell>
          <cell r="O302">
            <v>0</v>
          </cell>
          <cell r="P302" t="str">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cell>
          <cell r="M303">
            <v>1</v>
          </cell>
          <cell r="N303">
            <v>0</v>
          </cell>
          <cell r="O303">
            <v>0</v>
          </cell>
          <cell r="P303" t="str">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cell>
          <cell r="M304">
            <v>1</v>
          </cell>
          <cell r="N304">
            <v>0</v>
          </cell>
          <cell r="O304">
            <v>0</v>
          </cell>
          <cell r="P304" t="str">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cell>
          <cell r="M305">
            <v>1</v>
          </cell>
          <cell r="N305">
            <v>0</v>
          </cell>
          <cell r="O305">
            <v>0</v>
          </cell>
          <cell r="P305" t="str">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cell>
          <cell r="M306">
            <v>1</v>
          </cell>
          <cell r="N306">
            <v>0</v>
          </cell>
          <cell r="O306">
            <v>0</v>
          </cell>
          <cell r="P306" t="str">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cell>
          <cell r="M307">
            <v>1</v>
          </cell>
          <cell r="N307">
            <v>0</v>
          </cell>
          <cell r="O307">
            <v>0</v>
          </cell>
          <cell r="P307" t="str">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cell>
          <cell r="M308">
            <v>1</v>
          </cell>
          <cell r="N308">
            <v>0</v>
          </cell>
          <cell r="O308">
            <v>0</v>
          </cell>
          <cell r="P308" t="str">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cell>
          <cell r="M309">
            <v>1</v>
          </cell>
          <cell r="N309">
            <v>0</v>
          </cell>
          <cell r="O309">
            <v>0</v>
          </cell>
          <cell r="P309" t="str">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cell>
          <cell r="M310">
            <v>1</v>
          </cell>
          <cell r="N310">
            <v>0</v>
          </cell>
          <cell r="O310">
            <v>0</v>
          </cell>
          <cell r="P310" t="str">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cell>
          <cell r="M311">
            <v>1</v>
          </cell>
          <cell r="N311">
            <v>0</v>
          </cell>
          <cell r="O311">
            <v>0</v>
          </cell>
          <cell r="P311" t="str">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cell>
          <cell r="M312">
            <v>1</v>
          </cell>
          <cell r="N312">
            <v>0</v>
          </cell>
          <cell r="O312">
            <v>0</v>
          </cell>
          <cell r="P312" t="str">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cell>
          <cell r="M313">
            <v>1</v>
          </cell>
          <cell r="N313">
            <v>0</v>
          </cell>
          <cell r="O313">
            <v>0</v>
          </cell>
          <cell r="P313" t="str">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cell>
          <cell r="M314">
            <v>1</v>
          </cell>
          <cell r="N314">
            <v>0</v>
          </cell>
          <cell r="O314">
            <v>0</v>
          </cell>
          <cell r="P314" t="str">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cell>
          <cell r="M315">
            <v>1</v>
          </cell>
          <cell r="N315">
            <v>0</v>
          </cell>
          <cell r="O315">
            <v>0</v>
          </cell>
          <cell r="P315" t="str">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cell>
          <cell r="M316">
            <v>1</v>
          </cell>
          <cell r="N316">
            <v>0</v>
          </cell>
          <cell r="O316">
            <v>0</v>
          </cell>
          <cell r="P316" t="str">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cell>
          <cell r="M317">
            <v>1</v>
          </cell>
          <cell r="N317">
            <v>0</v>
          </cell>
          <cell r="O317">
            <v>0</v>
          </cell>
          <cell r="P317" t="str">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cell>
          <cell r="M318">
            <v>1</v>
          </cell>
          <cell r="N318">
            <v>0</v>
          </cell>
          <cell r="O318">
            <v>0</v>
          </cell>
          <cell r="P318" t="str">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cell>
          <cell r="M319">
            <v>1</v>
          </cell>
          <cell r="N319">
            <v>0</v>
          </cell>
          <cell r="O319">
            <v>0</v>
          </cell>
          <cell r="P319" t="str">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cell>
          <cell r="M320">
            <v>1</v>
          </cell>
          <cell r="N320">
            <v>0</v>
          </cell>
          <cell r="O320">
            <v>0</v>
          </cell>
          <cell r="P320" t="str">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cell>
          <cell r="M321">
            <v>1</v>
          </cell>
          <cell r="N321">
            <v>0</v>
          </cell>
          <cell r="O321">
            <v>0</v>
          </cell>
          <cell r="P321" t="str">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cell>
          <cell r="M322">
            <v>1</v>
          </cell>
          <cell r="N322">
            <v>0</v>
          </cell>
          <cell r="O322">
            <v>0</v>
          </cell>
          <cell r="P322" t="str">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cell>
          <cell r="M323">
            <v>1</v>
          </cell>
          <cell r="N323">
            <v>0</v>
          </cell>
          <cell r="O323">
            <v>0</v>
          </cell>
          <cell r="P323" t="str">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cell>
          <cell r="M324">
            <v>0.98650000000000004</v>
          </cell>
          <cell r="N324">
            <v>-1.35E-2</v>
          </cell>
          <cell r="O324">
            <v>0</v>
          </cell>
          <cell r="P324" t="str">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cell>
          <cell r="M325">
            <v>0.99199999999999999</v>
          </cell>
          <cell r="N325">
            <v>-8.0000000000000002E-3</v>
          </cell>
          <cell r="O325">
            <v>0</v>
          </cell>
          <cell r="P325" t="str">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cell>
          <cell r="M327">
            <v>0.99180000000000001</v>
          </cell>
          <cell r="N327">
            <v>-8.2000000000000007E-3</v>
          </cell>
          <cell r="O327">
            <v>0</v>
          </cell>
          <cell r="P327" t="str">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cell>
          <cell r="M328">
            <v>1</v>
          </cell>
          <cell r="N328">
            <v>0</v>
          </cell>
          <cell r="O328">
            <v>0</v>
          </cell>
          <cell r="P328" t="str">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cell>
          <cell r="M329">
            <v>1</v>
          </cell>
          <cell r="N329">
            <v>0</v>
          </cell>
          <cell r="O329">
            <v>0</v>
          </cell>
          <cell r="P329" t="str">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cell>
          <cell r="M330">
            <v>1</v>
          </cell>
          <cell r="N330">
            <v>0</v>
          </cell>
          <cell r="O330">
            <v>0</v>
          </cell>
          <cell r="P330" t="str">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cell>
          <cell r="M331">
            <v>1</v>
          </cell>
          <cell r="N331">
            <v>0</v>
          </cell>
          <cell r="O331">
            <v>0</v>
          </cell>
          <cell r="P331" t="str">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cell>
          <cell r="M335">
            <v>0.99170000000000003</v>
          </cell>
          <cell r="N335">
            <v>-8.3000000000000001E-3</v>
          </cell>
          <cell r="O335">
            <v>0</v>
          </cell>
          <cell r="P335" t="str">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cell>
          <cell r="M336">
            <v>0.2185</v>
          </cell>
          <cell r="N336">
            <v>-0.78149999999999997</v>
          </cell>
          <cell r="O336">
            <v>0</v>
          </cell>
          <cell r="P336" t="str">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cell>
          <cell r="M337">
            <v>1</v>
          </cell>
          <cell r="N337">
            <v>0</v>
          </cell>
          <cell r="O337">
            <v>0</v>
          </cell>
          <cell r="P337" t="str">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cell>
          <cell r="M338">
            <v>1</v>
          </cell>
          <cell r="N338">
            <v>0</v>
          </cell>
          <cell r="O338">
            <v>0</v>
          </cell>
          <cell r="P338" t="str">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cell>
          <cell r="M339">
            <v>1</v>
          </cell>
          <cell r="N339">
            <v>0</v>
          </cell>
          <cell r="O339">
            <v>0</v>
          </cell>
          <cell r="P339" t="str">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cell>
          <cell r="M340">
            <v>1</v>
          </cell>
          <cell r="N340">
            <v>0</v>
          </cell>
          <cell r="O340">
            <v>0</v>
          </cell>
          <cell r="P340" t="str">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cell>
          <cell r="M341">
            <v>1</v>
          </cell>
          <cell r="N341">
            <v>0</v>
          </cell>
          <cell r="O341">
            <v>0</v>
          </cell>
          <cell r="P341" t="str">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cell>
          <cell r="M342">
            <v>1</v>
          </cell>
          <cell r="N342">
            <v>0</v>
          </cell>
          <cell r="O342">
            <v>0</v>
          </cell>
          <cell r="P342" t="str">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cell>
          <cell r="M343">
            <v>1</v>
          </cell>
          <cell r="N343">
            <v>0</v>
          </cell>
          <cell r="O343">
            <v>0</v>
          </cell>
          <cell r="P343" t="str">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cell>
          <cell r="M344">
            <v>1</v>
          </cell>
          <cell r="N344">
            <v>0</v>
          </cell>
          <cell r="O344">
            <v>0</v>
          </cell>
          <cell r="P344" t="str">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cell>
          <cell r="M345">
            <v>1</v>
          </cell>
          <cell r="N345">
            <v>0</v>
          </cell>
          <cell r="O345">
            <v>0</v>
          </cell>
          <cell r="P345" t="str">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cell>
          <cell r="M346">
            <v>1</v>
          </cell>
          <cell r="N346">
            <v>0</v>
          </cell>
          <cell r="O346">
            <v>0</v>
          </cell>
          <cell r="P346" t="str">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cell>
          <cell r="M347">
            <v>1</v>
          </cell>
          <cell r="N347">
            <v>0</v>
          </cell>
          <cell r="O347">
            <v>0</v>
          </cell>
          <cell r="P347" t="str">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cell>
          <cell r="M348">
            <v>1</v>
          </cell>
          <cell r="N348">
            <v>0</v>
          </cell>
          <cell r="O348">
            <v>0</v>
          </cell>
          <cell r="P348" t="str">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cell>
          <cell r="M349">
            <v>1</v>
          </cell>
          <cell r="N349">
            <v>0</v>
          </cell>
          <cell r="O349">
            <v>0</v>
          </cell>
          <cell r="P349" t="str">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cell>
          <cell r="M350">
            <v>1</v>
          </cell>
          <cell r="N350">
            <v>0</v>
          </cell>
          <cell r="O350">
            <v>0</v>
          </cell>
          <cell r="P350" t="str">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cell>
          <cell r="M351">
            <v>1</v>
          </cell>
          <cell r="N351">
            <v>0</v>
          </cell>
          <cell r="O351">
            <v>0</v>
          </cell>
          <cell r="P351" t="str">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cell>
          <cell r="M352">
            <v>1</v>
          </cell>
          <cell r="N352">
            <v>0</v>
          </cell>
          <cell r="O352">
            <v>0</v>
          </cell>
          <cell r="P352" t="str">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cell>
          <cell r="M353">
            <v>1</v>
          </cell>
          <cell r="N353">
            <v>0</v>
          </cell>
          <cell r="O353">
            <v>0</v>
          </cell>
          <cell r="P353" t="str">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cell>
          <cell r="M354">
            <v>1</v>
          </cell>
          <cell r="N354">
            <v>0</v>
          </cell>
          <cell r="O354">
            <v>0</v>
          </cell>
          <cell r="P354" t="str">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cell>
          <cell r="M355">
            <v>1</v>
          </cell>
          <cell r="N355">
            <v>0</v>
          </cell>
          <cell r="O355">
            <v>0</v>
          </cell>
          <cell r="P355" t="str">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cell>
          <cell r="M356">
            <v>1</v>
          </cell>
          <cell r="N356">
            <v>0</v>
          </cell>
          <cell r="O356">
            <v>0</v>
          </cell>
          <cell r="P356" t="str">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cell>
          <cell r="M357">
            <v>1</v>
          </cell>
          <cell r="N357">
            <v>0</v>
          </cell>
          <cell r="O357">
            <v>0</v>
          </cell>
          <cell r="P357" t="str">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cell>
          <cell r="M358">
            <v>1</v>
          </cell>
          <cell r="N358">
            <v>0</v>
          </cell>
          <cell r="O358">
            <v>0</v>
          </cell>
          <cell r="P358" t="str">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cell>
          <cell r="M359">
            <v>1</v>
          </cell>
          <cell r="N359">
            <v>0</v>
          </cell>
          <cell r="O359">
            <v>0</v>
          </cell>
          <cell r="P359" t="str">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cell>
          <cell r="M360">
            <v>1</v>
          </cell>
          <cell r="N360">
            <v>0</v>
          </cell>
          <cell r="O360">
            <v>0</v>
          </cell>
          <cell r="P360" t="str">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cell>
          <cell r="M361">
            <v>1</v>
          </cell>
          <cell r="N361">
            <v>0</v>
          </cell>
          <cell r="O361">
            <v>0</v>
          </cell>
          <cell r="P361" t="str">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cell>
          <cell r="M362">
            <v>1</v>
          </cell>
          <cell r="N362">
            <v>0</v>
          </cell>
          <cell r="O362">
            <v>0</v>
          </cell>
          <cell r="P362" t="str">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cell>
          <cell r="M363">
            <v>1</v>
          </cell>
          <cell r="N363">
            <v>0</v>
          </cell>
          <cell r="O363">
            <v>0</v>
          </cell>
          <cell r="P363" t="str">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cell>
          <cell r="M364">
            <v>1</v>
          </cell>
          <cell r="N364">
            <v>0</v>
          </cell>
          <cell r="O364">
            <v>0</v>
          </cell>
          <cell r="P364" t="str">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cell>
          <cell r="M365">
            <v>1</v>
          </cell>
          <cell r="N365">
            <v>0</v>
          </cell>
          <cell r="O365">
            <v>0</v>
          </cell>
          <cell r="P365" t="str">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cell>
          <cell r="M366">
            <v>1</v>
          </cell>
          <cell r="N366">
            <v>0</v>
          </cell>
          <cell r="O366">
            <v>0</v>
          </cell>
          <cell r="P366" t="str">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cell>
          <cell r="M367">
            <v>1</v>
          </cell>
          <cell r="N367">
            <v>0</v>
          </cell>
          <cell r="O367">
            <v>0</v>
          </cell>
          <cell r="P367" t="str">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cell>
          <cell r="M368">
            <v>1</v>
          </cell>
          <cell r="N368">
            <v>0</v>
          </cell>
          <cell r="O368">
            <v>0</v>
          </cell>
          <cell r="P368" t="str">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cell>
          <cell r="M369">
            <v>1</v>
          </cell>
          <cell r="N369">
            <v>0</v>
          </cell>
          <cell r="O369">
            <v>0</v>
          </cell>
          <cell r="P369" t="str">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cell>
          <cell r="M370">
            <v>1</v>
          </cell>
          <cell r="N370">
            <v>0</v>
          </cell>
          <cell r="O370">
            <v>0</v>
          </cell>
          <cell r="P370" t="str">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cell>
          <cell r="M371">
            <v>1</v>
          </cell>
          <cell r="N371">
            <v>0</v>
          </cell>
          <cell r="O371">
            <v>0</v>
          </cell>
          <cell r="P371" t="str">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cell>
          <cell r="M372">
            <v>1</v>
          </cell>
          <cell r="N372">
            <v>0</v>
          </cell>
          <cell r="O372">
            <v>0</v>
          </cell>
          <cell r="P372" t="str">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cell>
          <cell r="M373">
            <v>1</v>
          </cell>
          <cell r="N373">
            <v>0</v>
          </cell>
          <cell r="O373">
            <v>0</v>
          </cell>
          <cell r="P373" t="str">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cell>
          <cell r="M374">
            <v>1</v>
          </cell>
          <cell r="N374">
            <v>0</v>
          </cell>
          <cell r="O374">
            <v>0</v>
          </cell>
          <cell r="P374" t="str">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cell>
          <cell r="M375">
            <v>1</v>
          </cell>
          <cell r="N375">
            <v>0</v>
          </cell>
          <cell r="O375">
            <v>0</v>
          </cell>
          <cell r="P375" t="str">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cell>
          <cell r="M376">
            <v>1</v>
          </cell>
          <cell r="N376">
            <v>0</v>
          </cell>
          <cell r="O376">
            <v>0</v>
          </cell>
          <cell r="P376" t="str">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cell>
          <cell r="M377">
            <v>1</v>
          </cell>
          <cell r="N377">
            <v>0</v>
          </cell>
          <cell r="O377">
            <v>0</v>
          </cell>
          <cell r="P377" t="str">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cell>
          <cell r="M378">
            <v>1</v>
          </cell>
          <cell r="N378">
            <v>0</v>
          </cell>
          <cell r="O378">
            <v>0</v>
          </cell>
          <cell r="P378" t="str">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cell>
          <cell r="M379">
            <v>1</v>
          </cell>
          <cell r="N379">
            <v>0</v>
          </cell>
          <cell r="O379">
            <v>0</v>
          </cell>
          <cell r="P379" t="str">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cell>
          <cell r="M380">
            <v>1</v>
          </cell>
          <cell r="N380">
            <v>0</v>
          </cell>
          <cell r="O380">
            <v>0</v>
          </cell>
          <cell r="P380" t="str">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cell>
          <cell r="M381">
            <v>1</v>
          </cell>
          <cell r="N381">
            <v>0</v>
          </cell>
          <cell r="O381">
            <v>0</v>
          </cell>
          <cell r="P381" t="str">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cell>
          <cell r="M382">
            <v>1</v>
          </cell>
          <cell r="N382">
            <v>0</v>
          </cell>
          <cell r="O382">
            <v>0</v>
          </cell>
          <cell r="P382" t="str">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cell>
          <cell r="M383">
            <v>1</v>
          </cell>
          <cell r="N383">
            <v>0</v>
          </cell>
          <cell r="O383">
            <v>0</v>
          </cell>
          <cell r="P383" t="str">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cell>
          <cell r="M384">
            <v>1</v>
          </cell>
          <cell r="N384">
            <v>0</v>
          </cell>
          <cell r="O384">
            <v>0</v>
          </cell>
          <cell r="P384" t="str">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cell>
          <cell r="M385">
            <v>1</v>
          </cell>
          <cell r="N385">
            <v>0</v>
          </cell>
          <cell r="O385">
            <v>0</v>
          </cell>
          <cell r="P385" t="str">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cell>
          <cell r="M386">
            <v>1</v>
          </cell>
          <cell r="N386">
            <v>0</v>
          </cell>
          <cell r="O386">
            <v>0</v>
          </cell>
          <cell r="P386" t="str">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cell>
          <cell r="M387">
            <v>1</v>
          </cell>
          <cell r="N387">
            <v>0</v>
          </cell>
          <cell r="O387">
            <v>0</v>
          </cell>
          <cell r="P387" t="str">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cell>
          <cell r="M388">
            <v>1</v>
          </cell>
          <cell r="N388">
            <v>0</v>
          </cell>
          <cell r="O388">
            <v>0</v>
          </cell>
          <cell r="P388" t="str">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cell>
          <cell r="M389">
            <v>1</v>
          </cell>
          <cell r="N389">
            <v>0</v>
          </cell>
          <cell r="O389">
            <v>0</v>
          </cell>
          <cell r="P389" t="str">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cell>
          <cell r="M390">
            <v>1</v>
          </cell>
          <cell r="N390">
            <v>0</v>
          </cell>
          <cell r="O390">
            <v>0</v>
          </cell>
          <cell r="P390" t="str">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cell>
          <cell r="M391">
            <v>1</v>
          </cell>
          <cell r="N391">
            <v>0</v>
          </cell>
          <cell r="O391">
            <v>0</v>
          </cell>
          <cell r="P391" t="str">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cell>
          <cell r="M392">
            <v>1</v>
          </cell>
          <cell r="N392">
            <v>0</v>
          </cell>
          <cell r="O392">
            <v>0</v>
          </cell>
          <cell r="P392" t="str">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cell>
          <cell r="M393">
            <v>1</v>
          </cell>
          <cell r="N393">
            <v>0</v>
          </cell>
          <cell r="O393">
            <v>0</v>
          </cell>
          <cell r="P393" t="str">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cell>
          <cell r="M394">
            <v>1</v>
          </cell>
          <cell r="N394">
            <v>0</v>
          </cell>
          <cell r="O394">
            <v>0</v>
          </cell>
          <cell r="P394" t="str">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cell>
          <cell r="M395">
            <v>1</v>
          </cell>
          <cell r="N395">
            <v>0</v>
          </cell>
          <cell r="O395">
            <v>0</v>
          </cell>
          <cell r="P395" t="str">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cell>
          <cell r="M396">
            <v>1</v>
          </cell>
          <cell r="N396">
            <v>0</v>
          </cell>
          <cell r="O396">
            <v>0</v>
          </cell>
          <cell r="P396" t="str">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cell>
          <cell r="M397">
            <v>1</v>
          </cell>
          <cell r="N397">
            <v>0</v>
          </cell>
          <cell r="O397">
            <v>0</v>
          </cell>
          <cell r="P397" t="str">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cell>
          <cell r="M398">
            <v>1</v>
          </cell>
          <cell r="N398">
            <v>0</v>
          </cell>
          <cell r="O398">
            <v>0</v>
          </cell>
          <cell r="P398" t="str">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cell>
          <cell r="M399">
            <v>1</v>
          </cell>
          <cell r="N399">
            <v>0</v>
          </cell>
          <cell r="O399">
            <v>0</v>
          </cell>
          <cell r="P399" t="str">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cell>
          <cell r="M400">
            <v>1</v>
          </cell>
          <cell r="N400">
            <v>0</v>
          </cell>
          <cell r="O400">
            <v>0</v>
          </cell>
          <cell r="P400" t="str">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cell>
          <cell r="M401">
            <v>1</v>
          </cell>
          <cell r="N401">
            <v>0</v>
          </cell>
          <cell r="O401">
            <v>0</v>
          </cell>
          <cell r="P401" t="str">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cell>
          <cell r="M402">
            <v>1</v>
          </cell>
          <cell r="N402">
            <v>0</v>
          </cell>
          <cell r="O402">
            <v>0</v>
          </cell>
          <cell r="P402" t="str">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cell>
          <cell r="M403">
            <v>1</v>
          </cell>
          <cell r="N403">
            <v>0</v>
          </cell>
          <cell r="O403">
            <v>0</v>
          </cell>
          <cell r="P403" t="str">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cell>
          <cell r="M404">
            <v>1</v>
          </cell>
          <cell r="N404">
            <v>0</v>
          </cell>
          <cell r="O404">
            <v>0</v>
          </cell>
          <cell r="P404" t="str">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cell>
          <cell r="M405">
            <v>1</v>
          </cell>
          <cell r="N405">
            <v>0</v>
          </cell>
          <cell r="O405">
            <v>0</v>
          </cell>
          <cell r="P405" t="str">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cell>
          <cell r="M406">
            <v>1</v>
          </cell>
          <cell r="N406">
            <v>0</v>
          </cell>
          <cell r="O406">
            <v>0</v>
          </cell>
          <cell r="P406" t="str">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cell>
          <cell r="M407">
            <v>1</v>
          </cell>
          <cell r="N407">
            <v>0</v>
          </cell>
          <cell r="O407">
            <v>0</v>
          </cell>
          <cell r="P407" t="str">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cell>
          <cell r="M408">
            <v>1</v>
          </cell>
          <cell r="N408">
            <v>0</v>
          </cell>
          <cell r="O408">
            <v>0</v>
          </cell>
          <cell r="P408" t="str">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cell>
          <cell r="M409">
            <v>1</v>
          </cell>
          <cell r="N409">
            <v>0</v>
          </cell>
          <cell r="O409">
            <v>0</v>
          </cell>
          <cell r="P409" t="str">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cell>
          <cell r="M410">
            <v>1</v>
          </cell>
          <cell r="N410">
            <v>0</v>
          </cell>
          <cell r="O410">
            <v>0</v>
          </cell>
          <cell r="P410" t="str">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cell>
          <cell r="M411">
            <v>1</v>
          </cell>
          <cell r="N411">
            <v>0</v>
          </cell>
          <cell r="O411">
            <v>0</v>
          </cell>
          <cell r="P411" t="str">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cell>
          <cell r="M412">
            <v>1</v>
          </cell>
          <cell r="N412">
            <v>0</v>
          </cell>
          <cell r="O412">
            <v>0</v>
          </cell>
          <cell r="P412" t="str">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cell>
          <cell r="M413">
            <v>1</v>
          </cell>
          <cell r="N413">
            <v>0</v>
          </cell>
          <cell r="O413">
            <v>0</v>
          </cell>
          <cell r="P413" t="str">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cell>
          <cell r="M414">
            <v>1</v>
          </cell>
          <cell r="N414">
            <v>0</v>
          </cell>
          <cell r="O414">
            <v>0</v>
          </cell>
          <cell r="P414" t="str">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cell>
          <cell r="M415">
            <v>1</v>
          </cell>
          <cell r="N415">
            <v>0</v>
          </cell>
          <cell r="O415">
            <v>0</v>
          </cell>
          <cell r="P415" t="str">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cell>
          <cell r="M416">
            <v>1</v>
          </cell>
          <cell r="N416">
            <v>0</v>
          </cell>
          <cell r="O416">
            <v>0</v>
          </cell>
          <cell r="P416" t="str">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cell>
          <cell r="M418">
            <v>1</v>
          </cell>
          <cell r="N418">
            <v>0</v>
          </cell>
          <cell r="O418">
            <v>0</v>
          </cell>
          <cell r="P418" t="str">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cell>
          <cell r="M419">
            <v>1</v>
          </cell>
          <cell r="N419">
            <v>0</v>
          </cell>
          <cell r="O419">
            <v>0</v>
          </cell>
          <cell r="P419" t="str">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cell>
          <cell r="M420">
            <v>1</v>
          </cell>
          <cell r="N420">
            <v>0</v>
          </cell>
          <cell r="O420">
            <v>0</v>
          </cell>
          <cell r="P420" t="str">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cell>
          <cell r="M421">
            <v>1</v>
          </cell>
          <cell r="N421">
            <v>0</v>
          </cell>
          <cell r="O421">
            <v>0</v>
          </cell>
          <cell r="P421" t="str">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cell>
          <cell r="M422">
            <v>1</v>
          </cell>
          <cell r="N422">
            <v>0</v>
          </cell>
          <cell r="O422">
            <v>0</v>
          </cell>
          <cell r="P422" t="str">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cell>
          <cell r="M423">
            <v>1</v>
          </cell>
          <cell r="N423">
            <v>0</v>
          </cell>
          <cell r="O423">
            <v>0</v>
          </cell>
          <cell r="P423" t="str">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cell>
          <cell r="M424">
            <v>1</v>
          </cell>
          <cell r="N424">
            <v>0</v>
          </cell>
          <cell r="O424">
            <v>0</v>
          </cell>
          <cell r="P424" t="str">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cell>
          <cell r="M425">
            <v>1</v>
          </cell>
          <cell r="N425">
            <v>0</v>
          </cell>
          <cell r="O425">
            <v>0</v>
          </cell>
          <cell r="P425" t="str">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cell>
          <cell r="M426">
            <v>1</v>
          </cell>
          <cell r="N426">
            <v>0</v>
          </cell>
          <cell r="O426">
            <v>0</v>
          </cell>
          <cell r="P426" t="str">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cell>
          <cell r="M427">
            <v>1</v>
          </cell>
          <cell r="N427">
            <v>0</v>
          </cell>
          <cell r="O427">
            <v>0</v>
          </cell>
          <cell r="P427" t="str">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cell>
          <cell r="M428">
            <v>1</v>
          </cell>
          <cell r="N428">
            <v>0</v>
          </cell>
          <cell r="O428">
            <v>0</v>
          </cell>
          <cell r="P428" t="str">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cell>
          <cell r="M429">
            <v>1</v>
          </cell>
          <cell r="N429">
            <v>0</v>
          </cell>
          <cell r="O429">
            <v>0</v>
          </cell>
          <cell r="P429" t="str">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cell>
          <cell r="M435">
            <v>0.98780000000000001</v>
          </cell>
          <cell r="N435">
            <v>-1.2200000000000001E-2</v>
          </cell>
          <cell r="O435">
            <v>0</v>
          </cell>
          <cell r="P435" t="str">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cell>
          <cell r="M437">
            <v>0.99519999999999997</v>
          </cell>
          <cell r="N437">
            <v>-4.7999999999999996E-3</v>
          </cell>
          <cell r="O437">
            <v>0</v>
          </cell>
          <cell r="P437" t="str">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cell>
          <cell r="M438">
            <v>0.63070000000000004</v>
          </cell>
          <cell r="N438">
            <v>-0.36930000000000002</v>
          </cell>
          <cell r="O438">
            <v>0</v>
          </cell>
          <cell r="P438" t="str">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cell>
          <cell r="M439">
            <v>0.63070000000000004</v>
          </cell>
          <cell r="N439">
            <v>-0.36930000000000002</v>
          </cell>
          <cell r="O439">
            <v>0</v>
          </cell>
          <cell r="P439" t="str">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cell>
          <cell r="M440">
            <v>0.63249999999999995</v>
          </cell>
          <cell r="N440">
            <v>-0.36749999999999999</v>
          </cell>
          <cell r="O440">
            <v>0</v>
          </cell>
          <cell r="P440" t="str">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cell>
          <cell r="M441">
            <v>0.76429999999999998</v>
          </cell>
          <cell r="N441">
            <v>-0.23569999999999999</v>
          </cell>
          <cell r="O441">
            <v>0</v>
          </cell>
          <cell r="P441" t="str">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cell>
          <cell r="M442">
            <v>0.16259999999999999</v>
          </cell>
          <cell r="N442">
            <v>-0.83740000000000003</v>
          </cell>
          <cell r="O442">
            <v>0</v>
          </cell>
          <cell r="P442" t="str">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cell>
          <cell r="M443">
            <v>0.16259999999999999</v>
          </cell>
          <cell r="N443">
            <v>-0.83740000000000003</v>
          </cell>
          <cell r="O443">
            <v>0</v>
          </cell>
          <cell r="P443" t="str">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cell>
          <cell r="M449">
            <v>0.99199999999999999</v>
          </cell>
          <cell r="N449">
            <v>-8.0000000000000002E-3</v>
          </cell>
          <cell r="O449">
            <v>0</v>
          </cell>
          <cell r="P449" t="str">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cell>
          <cell r="M450">
            <v>0.99199999999999999</v>
          </cell>
          <cell r="N450">
            <v>-8.0000000000000002E-3</v>
          </cell>
          <cell r="O450">
            <v>0</v>
          </cell>
          <cell r="P450" t="str">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cell>
          <cell r="M451">
            <v>0.99199999999999999</v>
          </cell>
          <cell r="N451">
            <v>-8.0000000000000002E-3</v>
          </cell>
          <cell r="O451">
            <v>0</v>
          </cell>
          <cell r="P451" t="str">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cell>
          <cell r="M452">
            <v>1</v>
          </cell>
          <cell r="N452">
            <v>0</v>
          </cell>
          <cell r="O452">
            <v>0</v>
          </cell>
          <cell r="P452" t="str">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cell>
          <cell r="M453">
            <v>1</v>
          </cell>
          <cell r="N453">
            <v>0</v>
          </cell>
          <cell r="O453">
            <v>0</v>
          </cell>
          <cell r="P453" t="str">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cell>
          <cell r="M454">
            <v>1</v>
          </cell>
          <cell r="N454">
            <v>0</v>
          </cell>
          <cell r="O454">
            <v>0</v>
          </cell>
          <cell r="P454" t="str">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cell>
          <cell r="M455">
            <v>1</v>
          </cell>
          <cell r="N455">
            <v>0</v>
          </cell>
          <cell r="O455">
            <v>0</v>
          </cell>
          <cell r="P455" t="str">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cell>
          <cell r="M456">
            <v>1</v>
          </cell>
          <cell r="N456">
            <v>0</v>
          </cell>
          <cell r="O456">
            <v>0</v>
          </cell>
          <cell r="P456" t="str">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cell>
          <cell r="M457">
            <v>1</v>
          </cell>
          <cell r="N457">
            <v>0</v>
          </cell>
          <cell r="O457">
            <v>0</v>
          </cell>
          <cell r="P457" t="str">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cell>
          <cell r="M458">
            <v>1</v>
          </cell>
          <cell r="N458">
            <v>0</v>
          </cell>
          <cell r="O458">
            <v>0</v>
          </cell>
          <cell r="P458" t="str">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cell>
          <cell r="M459">
            <v>1</v>
          </cell>
          <cell r="N459">
            <v>0</v>
          </cell>
          <cell r="O459">
            <v>0</v>
          </cell>
          <cell r="P459" t="str">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cell>
          <cell r="M460">
            <v>1</v>
          </cell>
          <cell r="N460">
            <v>0</v>
          </cell>
          <cell r="O460">
            <v>0</v>
          </cell>
          <cell r="P460" t="str">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cell>
          <cell r="M461">
            <v>1</v>
          </cell>
          <cell r="N461">
            <v>0</v>
          </cell>
          <cell r="O461">
            <v>0</v>
          </cell>
          <cell r="P461" t="str">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cell>
          <cell r="M462">
            <v>1</v>
          </cell>
          <cell r="N462">
            <v>0</v>
          </cell>
          <cell r="O462">
            <v>0</v>
          </cell>
          <cell r="P462" t="str">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cell>
          <cell r="M463">
            <v>1</v>
          </cell>
          <cell r="N463">
            <v>0</v>
          </cell>
          <cell r="O463">
            <v>0</v>
          </cell>
          <cell r="P463" t="str">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cell>
          <cell r="M464">
            <v>1</v>
          </cell>
          <cell r="N464">
            <v>0</v>
          </cell>
          <cell r="O464">
            <v>0</v>
          </cell>
          <cell r="P464" t="str">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cell>
          <cell r="M466">
            <v>1</v>
          </cell>
          <cell r="N466">
            <v>0</v>
          </cell>
          <cell r="O466">
            <v>0</v>
          </cell>
          <cell r="P466" t="str">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cell>
          <cell r="M467">
            <v>1</v>
          </cell>
          <cell r="N467">
            <v>0</v>
          </cell>
          <cell r="O467">
            <v>0</v>
          </cell>
          <cell r="P467" t="str">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cell>
          <cell r="M468">
            <v>1</v>
          </cell>
          <cell r="N468">
            <v>0</v>
          </cell>
          <cell r="O468">
            <v>0</v>
          </cell>
          <cell r="P468" t="str">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cell>
          <cell r="M469">
            <v>1</v>
          </cell>
          <cell r="N469">
            <v>0</v>
          </cell>
          <cell r="O469">
            <v>0</v>
          </cell>
          <cell r="P469" t="str">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cell>
          <cell r="M470">
            <v>1</v>
          </cell>
          <cell r="N470">
            <v>0</v>
          </cell>
          <cell r="O470">
            <v>0</v>
          </cell>
          <cell r="P470" t="str">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cell>
          <cell r="M471">
            <v>1</v>
          </cell>
          <cell r="N471">
            <v>0</v>
          </cell>
          <cell r="O471">
            <v>0</v>
          </cell>
          <cell r="P471" t="str">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cell>
          <cell r="M472">
            <v>1</v>
          </cell>
          <cell r="N472">
            <v>0</v>
          </cell>
          <cell r="O472">
            <v>0</v>
          </cell>
          <cell r="P472" t="str">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cell>
          <cell r="M473">
            <v>1</v>
          </cell>
          <cell r="N473">
            <v>0</v>
          </cell>
          <cell r="O473">
            <v>0</v>
          </cell>
          <cell r="P473" t="str">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cell>
          <cell r="M474">
            <v>1</v>
          </cell>
          <cell r="N474">
            <v>0</v>
          </cell>
          <cell r="O474">
            <v>0</v>
          </cell>
          <cell r="P474" t="str">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cell>
          <cell r="M475">
            <v>1</v>
          </cell>
          <cell r="N475">
            <v>0</v>
          </cell>
          <cell r="O475">
            <v>0</v>
          </cell>
          <cell r="P475" t="str">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cell>
          <cell r="M476">
            <v>1</v>
          </cell>
          <cell r="N476">
            <v>0</v>
          </cell>
          <cell r="O476">
            <v>0</v>
          </cell>
          <cell r="P476" t="str">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cell>
          <cell r="M477">
            <v>1</v>
          </cell>
          <cell r="N477">
            <v>0</v>
          </cell>
          <cell r="O477">
            <v>0</v>
          </cell>
          <cell r="P477" t="str">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cell>
          <cell r="M478">
            <v>1</v>
          </cell>
          <cell r="N478">
            <v>0</v>
          </cell>
          <cell r="O478">
            <v>0</v>
          </cell>
          <cell r="P478" t="str">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cell>
          <cell r="M479">
            <v>1</v>
          </cell>
          <cell r="N479">
            <v>0</v>
          </cell>
          <cell r="O479">
            <v>0</v>
          </cell>
          <cell r="P479" t="str">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cell>
          <cell r="M480">
            <v>1</v>
          </cell>
          <cell r="N480">
            <v>0</v>
          </cell>
          <cell r="O480">
            <v>0</v>
          </cell>
          <cell r="P480" t="str">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cell>
          <cell r="M481">
            <v>1</v>
          </cell>
          <cell r="N481">
            <v>0</v>
          </cell>
          <cell r="O481">
            <v>0</v>
          </cell>
          <cell r="P481" t="str">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cell>
          <cell r="M482">
            <v>1</v>
          </cell>
          <cell r="N482">
            <v>0</v>
          </cell>
          <cell r="O482">
            <v>0</v>
          </cell>
          <cell r="P482" t="str">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cell>
          <cell r="M483">
            <v>1</v>
          </cell>
          <cell r="N483">
            <v>0</v>
          </cell>
          <cell r="O483">
            <v>0</v>
          </cell>
          <cell r="P483" t="str">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cell>
          <cell r="M484">
            <v>1</v>
          </cell>
          <cell r="N484">
            <v>0</v>
          </cell>
          <cell r="O484">
            <v>0</v>
          </cell>
          <cell r="P484" t="str">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cell>
          <cell r="M485">
            <v>1</v>
          </cell>
          <cell r="N485">
            <v>0</v>
          </cell>
          <cell r="O485">
            <v>0</v>
          </cell>
          <cell r="P485" t="str">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cell>
          <cell r="M486">
            <v>1</v>
          </cell>
          <cell r="N486">
            <v>0</v>
          </cell>
          <cell r="O486">
            <v>0</v>
          </cell>
          <cell r="P486" t="str">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cell>
          <cell r="M487">
            <v>1</v>
          </cell>
          <cell r="N487">
            <v>0</v>
          </cell>
          <cell r="O487">
            <v>0</v>
          </cell>
          <cell r="P487" t="str">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cell>
          <cell r="M489">
            <v>1</v>
          </cell>
          <cell r="N489">
            <v>0</v>
          </cell>
          <cell r="O489">
            <v>0</v>
          </cell>
          <cell r="P489" t="str">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cell>
          <cell r="M490">
            <v>1</v>
          </cell>
          <cell r="N490">
            <v>0</v>
          </cell>
          <cell r="O490">
            <v>0</v>
          </cell>
          <cell r="P490" t="str">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cell>
          <cell r="M491">
            <v>1</v>
          </cell>
          <cell r="N491">
            <v>0</v>
          </cell>
          <cell r="O491">
            <v>0</v>
          </cell>
          <cell r="P491" t="str">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cell>
          <cell r="M492">
            <v>1</v>
          </cell>
          <cell r="N492">
            <v>0</v>
          </cell>
          <cell r="O492">
            <v>0</v>
          </cell>
          <cell r="P492" t="str">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cell>
          <cell r="M493">
            <v>1</v>
          </cell>
          <cell r="N493">
            <v>0</v>
          </cell>
          <cell r="O493">
            <v>0</v>
          </cell>
          <cell r="P493" t="str">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cell>
          <cell r="M494">
            <v>1</v>
          </cell>
          <cell r="N494">
            <v>0</v>
          </cell>
          <cell r="O494">
            <v>0</v>
          </cell>
          <cell r="P494" t="str">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cell>
          <cell r="M495">
            <v>1</v>
          </cell>
          <cell r="N495">
            <v>0</v>
          </cell>
          <cell r="O495">
            <v>0</v>
          </cell>
          <cell r="P495" t="str">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cell>
          <cell r="M496">
            <v>1</v>
          </cell>
          <cell r="N496">
            <v>0</v>
          </cell>
          <cell r="O496">
            <v>0</v>
          </cell>
          <cell r="P496" t="str">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cell>
          <cell r="M497">
            <v>1</v>
          </cell>
          <cell r="N497">
            <v>0</v>
          </cell>
          <cell r="O497">
            <v>0</v>
          </cell>
          <cell r="P497" t="str">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cell>
          <cell r="M498">
            <v>1</v>
          </cell>
          <cell r="N498">
            <v>0</v>
          </cell>
          <cell r="O498">
            <v>0</v>
          </cell>
          <cell r="P498" t="str">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cell>
          <cell r="M499">
            <v>1</v>
          </cell>
          <cell r="N499">
            <v>0</v>
          </cell>
          <cell r="O499">
            <v>0</v>
          </cell>
          <cell r="P499" t="str">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cell>
          <cell r="M500">
            <v>1</v>
          </cell>
          <cell r="N500">
            <v>0</v>
          </cell>
          <cell r="O500">
            <v>0</v>
          </cell>
          <cell r="P500" t="str">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cell>
          <cell r="M501">
            <v>1</v>
          </cell>
          <cell r="N501">
            <v>0</v>
          </cell>
          <cell r="O501">
            <v>0</v>
          </cell>
          <cell r="P501" t="str">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cell>
          <cell r="M502">
            <v>1</v>
          </cell>
          <cell r="N502">
            <v>0</v>
          </cell>
          <cell r="O502">
            <v>0</v>
          </cell>
          <cell r="P502" t="str">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cell>
          <cell r="M503">
            <v>1</v>
          </cell>
          <cell r="N503">
            <v>0</v>
          </cell>
          <cell r="O503">
            <v>0</v>
          </cell>
          <cell r="P503" t="str">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cell>
          <cell r="M504">
            <v>1</v>
          </cell>
          <cell r="N504">
            <v>0</v>
          </cell>
          <cell r="O504">
            <v>0</v>
          </cell>
          <cell r="P504" t="str">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cell>
          <cell r="M505">
            <v>1</v>
          </cell>
          <cell r="N505">
            <v>0</v>
          </cell>
          <cell r="O505">
            <v>0</v>
          </cell>
          <cell r="P505" t="str">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cell>
          <cell r="M506">
            <v>1</v>
          </cell>
          <cell r="N506">
            <v>0</v>
          </cell>
          <cell r="O506">
            <v>0</v>
          </cell>
          <cell r="P506" t="str">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cell>
          <cell r="M507">
            <v>1</v>
          </cell>
          <cell r="N507">
            <v>0</v>
          </cell>
          <cell r="O507">
            <v>0</v>
          </cell>
          <cell r="P507" t="str">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cell>
          <cell r="M508">
            <v>1</v>
          </cell>
          <cell r="N508">
            <v>0</v>
          </cell>
          <cell r="O508">
            <v>0</v>
          </cell>
          <cell r="P508" t="str">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cell>
          <cell r="M509">
            <v>1</v>
          </cell>
          <cell r="N509">
            <v>0</v>
          </cell>
          <cell r="O509">
            <v>0</v>
          </cell>
          <cell r="P509" t="str">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cell>
          <cell r="M510">
            <v>1</v>
          </cell>
          <cell r="N510">
            <v>0</v>
          </cell>
          <cell r="O510">
            <v>0</v>
          </cell>
          <cell r="P510" t="str">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cell>
          <cell r="M511">
            <v>1</v>
          </cell>
          <cell r="N511">
            <v>0</v>
          </cell>
          <cell r="O511">
            <v>0</v>
          </cell>
          <cell r="P511" t="str">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cell>
          <cell r="M512">
            <v>1</v>
          </cell>
          <cell r="N512">
            <v>0</v>
          </cell>
          <cell r="O512">
            <v>0</v>
          </cell>
          <cell r="P512" t="str">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cell>
          <cell r="M513">
            <v>1</v>
          </cell>
          <cell r="N513">
            <v>0</v>
          </cell>
          <cell r="O513">
            <v>0</v>
          </cell>
          <cell r="P513" t="str">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cell>
          <cell r="M514">
            <v>1</v>
          </cell>
          <cell r="N514">
            <v>0</v>
          </cell>
          <cell r="O514">
            <v>0</v>
          </cell>
          <cell r="P514" t="str">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cell>
          <cell r="M515">
            <v>1</v>
          </cell>
          <cell r="N515">
            <v>0</v>
          </cell>
          <cell r="O515">
            <v>0</v>
          </cell>
          <cell r="P515" t="str">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cell>
          <cell r="M516">
            <v>1</v>
          </cell>
          <cell r="N516">
            <v>0</v>
          </cell>
          <cell r="O516">
            <v>0</v>
          </cell>
          <cell r="P516" t="str">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cell>
          <cell r="M517">
            <v>1</v>
          </cell>
          <cell r="N517">
            <v>0</v>
          </cell>
          <cell r="O517">
            <v>0</v>
          </cell>
          <cell r="P517" t="str">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cell>
          <cell r="M518">
            <v>1</v>
          </cell>
          <cell r="N518">
            <v>0</v>
          </cell>
          <cell r="O518">
            <v>0</v>
          </cell>
          <cell r="P518" t="str">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cell>
          <cell r="M519">
            <v>1</v>
          </cell>
          <cell r="N519">
            <v>0</v>
          </cell>
          <cell r="O519">
            <v>0</v>
          </cell>
          <cell r="P519" t="str">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cell>
          <cell r="M520">
            <v>1</v>
          </cell>
          <cell r="N520">
            <v>0</v>
          </cell>
          <cell r="O520">
            <v>0</v>
          </cell>
          <cell r="P520" t="str">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cell>
          <cell r="M521">
            <v>1</v>
          </cell>
          <cell r="N521">
            <v>0</v>
          </cell>
          <cell r="O521">
            <v>0</v>
          </cell>
          <cell r="P521" t="str">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cell>
          <cell r="M522">
            <v>1</v>
          </cell>
          <cell r="N522">
            <v>0</v>
          </cell>
          <cell r="O522">
            <v>0</v>
          </cell>
          <cell r="P522" t="str">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cell>
          <cell r="M523">
            <v>1</v>
          </cell>
          <cell r="N523">
            <v>0</v>
          </cell>
          <cell r="O523">
            <v>0</v>
          </cell>
          <cell r="P523" t="str">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cell>
          <cell r="M524">
            <v>1</v>
          </cell>
          <cell r="N524">
            <v>0</v>
          </cell>
          <cell r="O524">
            <v>0</v>
          </cell>
          <cell r="P524" t="str">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cell>
          <cell r="M525">
            <v>1</v>
          </cell>
          <cell r="N525">
            <v>0</v>
          </cell>
          <cell r="O525">
            <v>0</v>
          </cell>
          <cell r="P525" t="str">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cell>
          <cell r="M526">
            <v>1</v>
          </cell>
          <cell r="N526">
            <v>0</v>
          </cell>
          <cell r="O526">
            <v>0</v>
          </cell>
          <cell r="P526" t="str">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cell>
          <cell r="M527">
            <v>1</v>
          </cell>
          <cell r="N527">
            <v>0</v>
          </cell>
          <cell r="O527">
            <v>0</v>
          </cell>
          <cell r="P527" t="str">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cell>
          <cell r="M528">
            <v>1</v>
          </cell>
          <cell r="N528">
            <v>0</v>
          </cell>
          <cell r="O528">
            <v>0</v>
          </cell>
          <cell r="P528" t="str">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cell>
          <cell r="M529">
            <v>1</v>
          </cell>
          <cell r="N529">
            <v>0</v>
          </cell>
          <cell r="O529">
            <v>0</v>
          </cell>
          <cell r="P529" t="str">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cell>
          <cell r="M530">
            <v>1</v>
          </cell>
          <cell r="N530">
            <v>0</v>
          </cell>
          <cell r="O530">
            <v>0</v>
          </cell>
          <cell r="P530" t="str">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cell>
          <cell r="M531">
            <v>1</v>
          </cell>
          <cell r="N531">
            <v>0</v>
          </cell>
          <cell r="O531">
            <v>0</v>
          </cell>
          <cell r="P531" t="str">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cell>
          <cell r="M532">
            <v>1</v>
          </cell>
          <cell r="N532">
            <v>0</v>
          </cell>
          <cell r="O532">
            <v>0</v>
          </cell>
          <cell r="P532" t="str">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cell>
          <cell r="M533">
            <v>1</v>
          </cell>
          <cell r="N533">
            <v>0</v>
          </cell>
          <cell r="O533">
            <v>0</v>
          </cell>
          <cell r="P533" t="str">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cell>
          <cell r="M534">
            <v>1</v>
          </cell>
          <cell r="N534">
            <v>0</v>
          </cell>
          <cell r="O534">
            <v>0</v>
          </cell>
          <cell r="P534" t="str">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cell>
          <cell r="M535">
            <v>1</v>
          </cell>
          <cell r="N535">
            <v>0</v>
          </cell>
          <cell r="O535">
            <v>0</v>
          </cell>
          <cell r="P535" t="str">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cell>
          <cell r="M536">
            <v>1</v>
          </cell>
          <cell r="N536">
            <v>0</v>
          </cell>
          <cell r="O536">
            <v>0</v>
          </cell>
          <cell r="P536" t="str">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cell>
          <cell r="M537">
            <v>1</v>
          </cell>
          <cell r="N537">
            <v>0</v>
          </cell>
          <cell r="O537">
            <v>0</v>
          </cell>
          <cell r="P537" t="str">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cell>
          <cell r="M538">
            <v>1</v>
          </cell>
          <cell r="N538">
            <v>0</v>
          </cell>
          <cell r="O538">
            <v>0</v>
          </cell>
          <cell r="P538" t="str">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cell>
          <cell r="M539">
            <v>1</v>
          </cell>
          <cell r="N539">
            <v>0</v>
          </cell>
          <cell r="O539">
            <v>0</v>
          </cell>
          <cell r="P539" t="str">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cell>
          <cell r="M540">
            <v>1</v>
          </cell>
          <cell r="N540">
            <v>0</v>
          </cell>
          <cell r="O540">
            <v>0</v>
          </cell>
          <cell r="P540" t="str">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cell>
          <cell r="M541">
            <v>1</v>
          </cell>
          <cell r="N541">
            <v>0</v>
          </cell>
          <cell r="O541">
            <v>0</v>
          </cell>
          <cell r="P541" t="str">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cell>
          <cell r="M542">
            <v>1</v>
          </cell>
          <cell r="N542">
            <v>0</v>
          </cell>
          <cell r="O542">
            <v>0</v>
          </cell>
          <cell r="P542" t="str">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cell>
          <cell r="M543">
            <v>1</v>
          </cell>
          <cell r="N543">
            <v>0</v>
          </cell>
          <cell r="O543">
            <v>0</v>
          </cell>
          <cell r="P543" t="str">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cell>
          <cell r="M544">
            <v>1</v>
          </cell>
          <cell r="N544">
            <v>0</v>
          </cell>
          <cell r="O544">
            <v>0</v>
          </cell>
          <cell r="P544" t="str">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cell>
          <cell r="M545">
            <v>1</v>
          </cell>
          <cell r="N545">
            <v>0</v>
          </cell>
          <cell r="O545">
            <v>0</v>
          </cell>
          <cell r="P545" t="str">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cell>
          <cell r="M546">
            <v>1</v>
          </cell>
          <cell r="N546">
            <v>0</v>
          </cell>
          <cell r="O546">
            <v>0</v>
          </cell>
          <cell r="P546" t="str">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cell>
          <cell r="M547">
            <v>1</v>
          </cell>
          <cell r="N547">
            <v>0</v>
          </cell>
          <cell r="O547">
            <v>0</v>
          </cell>
          <cell r="P547" t="str">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cell>
          <cell r="M548">
            <v>1</v>
          </cell>
          <cell r="N548">
            <v>0</v>
          </cell>
          <cell r="O548">
            <v>0</v>
          </cell>
          <cell r="P548" t="str">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cell>
          <cell r="M549">
            <v>1</v>
          </cell>
          <cell r="N549">
            <v>0</v>
          </cell>
          <cell r="O549">
            <v>0</v>
          </cell>
          <cell r="P549" t="str">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cell>
          <cell r="M550">
            <v>1</v>
          </cell>
          <cell r="N550">
            <v>0</v>
          </cell>
          <cell r="O550">
            <v>0</v>
          </cell>
          <cell r="P550" t="str">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cell>
          <cell r="M551">
            <v>1</v>
          </cell>
          <cell r="N551">
            <v>0</v>
          </cell>
          <cell r="O551">
            <v>0</v>
          </cell>
          <cell r="P551" t="str">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cell>
          <cell r="M552">
            <v>1</v>
          </cell>
          <cell r="N552">
            <v>0</v>
          </cell>
          <cell r="O552">
            <v>0</v>
          </cell>
          <cell r="P552" t="str">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cell>
          <cell r="M553">
            <v>1</v>
          </cell>
          <cell r="N553">
            <v>0</v>
          </cell>
          <cell r="O553">
            <v>0</v>
          </cell>
          <cell r="P553" t="str">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cell>
          <cell r="M554">
            <v>1</v>
          </cell>
          <cell r="N554">
            <v>0</v>
          </cell>
          <cell r="O554">
            <v>0</v>
          </cell>
          <cell r="P554" t="str">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cell>
          <cell r="M555">
            <v>1</v>
          </cell>
          <cell r="N555">
            <v>0</v>
          </cell>
          <cell r="O555">
            <v>0</v>
          </cell>
          <cell r="P555" t="str">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cell>
          <cell r="M556">
            <v>1</v>
          </cell>
          <cell r="N556">
            <v>0</v>
          </cell>
          <cell r="O556">
            <v>0</v>
          </cell>
          <cell r="P556" t="str">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cell>
          <cell r="M557">
            <v>1</v>
          </cell>
          <cell r="N557">
            <v>0</v>
          </cell>
          <cell r="O557">
            <v>0</v>
          </cell>
          <cell r="P557" t="str">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cell>
          <cell r="M558">
            <v>1</v>
          </cell>
          <cell r="N558">
            <v>0</v>
          </cell>
          <cell r="O558">
            <v>0</v>
          </cell>
          <cell r="P558" t="str">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cell>
          <cell r="M559">
            <v>1</v>
          </cell>
          <cell r="N559">
            <v>0</v>
          </cell>
          <cell r="O559">
            <v>0</v>
          </cell>
          <cell r="P559" t="str">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cell>
          <cell r="M560">
            <v>1</v>
          </cell>
          <cell r="N560">
            <v>0</v>
          </cell>
          <cell r="O560">
            <v>0</v>
          </cell>
          <cell r="P560" t="str">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cell>
          <cell r="M561">
            <v>1</v>
          </cell>
          <cell r="N561">
            <v>0</v>
          </cell>
          <cell r="O561">
            <v>0</v>
          </cell>
          <cell r="P561" t="str">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cell>
          <cell r="M562">
            <v>1</v>
          </cell>
          <cell r="N562">
            <v>0</v>
          </cell>
          <cell r="O562">
            <v>0</v>
          </cell>
          <cell r="P562" t="str">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cell>
          <cell r="M563">
            <v>1</v>
          </cell>
          <cell r="N563">
            <v>0</v>
          </cell>
          <cell r="O563">
            <v>0</v>
          </cell>
          <cell r="P563" t="str">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cell>
          <cell r="M564">
            <v>1</v>
          </cell>
          <cell r="N564">
            <v>0</v>
          </cell>
          <cell r="O564">
            <v>0</v>
          </cell>
          <cell r="P564" t="str">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cell>
          <cell r="M565">
            <v>1</v>
          </cell>
          <cell r="N565">
            <v>0</v>
          </cell>
          <cell r="O565">
            <v>0</v>
          </cell>
          <cell r="P565" t="str">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cell>
          <cell r="M566">
            <v>1</v>
          </cell>
          <cell r="N566">
            <v>0</v>
          </cell>
          <cell r="O566">
            <v>0</v>
          </cell>
          <cell r="P566" t="str">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cell>
          <cell r="M567">
            <v>1</v>
          </cell>
          <cell r="N567">
            <v>0</v>
          </cell>
          <cell r="O567">
            <v>0</v>
          </cell>
          <cell r="P567" t="str">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cell>
          <cell r="M568">
            <v>1</v>
          </cell>
          <cell r="N568">
            <v>0</v>
          </cell>
          <cell r="O568">
            <v>0</v>
          </cell>
          <cell r="P568" t="str">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cell>
          <cell r="M569">
            <v>1</v>
          </cell>
          <cell r="N569">
            <v>0</v>
          </cell>
          <cell r="O569">
            <v>0</v>
          </cell>
          <cell r="P569" t="str">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cell>
          <cell r="M570">
            <v>1</v>
          </cell>
          <cell r="N570">
            <v>0</v>
          </cell>
          <cell r="O570">
            <v>0</v>
          </cell>
          <cell r="P570" t="str">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cell>
          <cell r="M571">
            <v>1</v>
          </cell>
          <cell r="N571">
            <v>0</v>
          </cell>
          <cell r="O571">
            <v>0</v>
          </cell>
          <cell r="P571" t="str">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cell>
          <cell r="M572">
            <v>1</v>
          </cell>
          <cell r="N572">
            <v>0</v>
          </cell>
          <cell r="O572">
            <v>0</v>
          </cell>
          <cell r="P572" t="str">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cell>
          <cell r="M573">
            <v>1</v>
          </cell>
          <cell r="N573">
            <v>0</v>
          </cell>
          <cell r="O573">
            <v>0</v>
          </cell>
          <cell r="P573" t="str">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cell>
          <cell r="M574">
            <v>1</v>
          </cell>
          <cell r="N574">
            <v>0</v>
          </cell>
          <cell r="O574">
            <v>0</v>
          </cell>
          <cell r="P574" t="str">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cell>
          <cell r="M575">
            <v>1</v>
          </cell>
          <cell r="N575">
            <v>0</v>
          </cell>
          <cell r="O575">
            <v>0</v>
          </cell>
          <cell r="P575" t="str">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cell>
          <cell r="M576">
            <v>1</v>
          </cell>
          <cell r="N576">
            <v>0</v>
          </cell>
          <cell r="O576">
            <v>0</v>
          </cell>
          <cell r="P576" t="str">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cell>
          <cell r="M577">
            <v>1</v>
          </cell>
          <cell r="N577">
            <v>0</v>
          </cell>
          <cell r="O577">
            <v>0</v>
          </cell>
          <cell r="P577" t="str">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cell>
          <cell r="M578">
            <v>1</v>
          </cell>
          <cell r="N578">
            <v>0</v>
          </cell>
          <cell r="O578">
            <v>0</v>
          </cell>
          <cell r="P578" t="str">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cell>
          <cell r="M579">
            <v>1</v>
          </cell>
          <cell r="N579">
            <v>0</v>
          </cell>
          <cell r="O579">
            <v>0</v>
          </cell>
          <cell r="P579" t="str">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cell>
          <cell r="M580">
            <v>1</v>
          </cell>
          <cell r="N580">
            <v>0</v>
          </cell>
          <cell r="O580">
            <v>0</v>
          </cell>
          <cell r="P580" t="str">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cell>
          <cell r="M581">
            <v>1</v>
          </cell>
          <cell r="N581">
            <v>0</v>
          </cell>
          <cell r="O581">
            <v>0</v>
          </cell>
          <cell r="P581" t="str">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cell>
          <cell r="M582">
            <v>1</v>
          </cell>
          <cell r="N582">
            <v>0</v>
          </cell>
          <cell r="O582">
            <v>0</v>
          </cell>
          <cell r="P582" t="str">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cell>
          <cell r="M583">
            <v>1</v>
          </cell>
          <cell r="N583">
            <v>0</v>
          </cell>
          <cell r="O583">
            <v>0</v>
          </cell>
          <cell r="P583" t="str">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cell>
          <cell r="M584">
            <v>1</v>
          </cell>
          <cell r="N584">
            <v>0</v>
          </cell>
          <cell r="O584">
            <v>0</v>
          </cell>
          <cell r="P584" t="str">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cell>
          <cell r="M585">
            <v>1</v>
          </cell>
          <cell r="N585">
            <v>0</v>
          </cell>
          <cell r="O585">
            <v>0</v>
          </cell>
          <cell r="P585" t="str">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cell>
          <cell r="M586">
            <v>1</v>
          </cell>
          <cell r="N586">
            <v>0</v>
          </cell>
          <cell r="O586">
            <v>0</v>
          </cell>
          <cell r="P586" t="str">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cell>
          <cell r="M587">
            <v>1</v>
          </cell>
          <cell r="N587">
            <v>0</v>
          </cell>
          <cell r="O587">
            <v>0</v>
          </cell>
          <cell r="P587" t="str">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cell>
          <cell r="M588">
            <v>1</v>
          </cell>
          <cell r="N588">
            <v>0</v>
          </cell>
          <cell r="O588">
            <v>0</v>
          </cell>
          <cell r="P588" t="str">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cell>
          <cell r="M589">
            <v>1</v>
          </cell>
          <cell r="N589">
            <v>0</v>
          </cell>
          <cell r="O589">
            <v>0</v>
          </cell>
          <cell r="P589" t="str">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cell>
          <cell r="M590">
            <v>1</v>
          </cell>
          <cell r="N590">
            <v>0</v>
          </cell>
          <cell r="O590">
            <v>0</v>
          </cell>
          <cell r="P590" t="str">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cell>
          <cell r="M591">
            <v>1</v>
          </cell>
          <cell r="N591">
            <v>0</v>
          </cell>
          <cell r="O591">
            <v>0</v>
          </cell>
          <cell r="P591" t="str">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cell>
          <cell r="M592">
            <v>1</v>
          </cell>
          <cell r="N592">
            <v>0</v>
          </cell>
          <cell r="O592">
            <v>0</v>
          </cell>
          <cell r="P592" t="str">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cell>
          <cell r="M593">
            <v>1</v>
          </cell>
          <cell r="N593">
            <v>0</v>
          </cell>
          <cell r="O593">
            <v>0</v>
          </cell>
          <cell r="P593" t="str">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cell>
          <cell r="M594">
            <v>1</v>
          </cell>
          <cell r="N594">
            <v>0</v>
          </cell>
          <cell r="O594">
            <v>0</v>
          </cell>
          <cell r="P594" t="str">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cell>
          <cell r="M595">
            <v>1</v>
          </cell>
          <cell r="N595">
            <v>0</v>
          </cell>
          <cell r="O595">
            <v>0</v>
          </cell>
          <cell r="P595" t="str">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cell>
          <cell r="M596">
            <v>1</v>
          </cell>
          <cell r="N596">
            <v>0</v>
          </cell>
          <cell r="O596">
            <v>0</v>
          </cell>
          <cell r="P596" t="str">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cell>
          <cell r="M597">
            <v>1</v>
          </cell>
          <cell r="N597">
            <v>0</v>
          </cell>
          <cell r="O597">
            <v>0</v>
          </cell>
          <cell r="P597" t="str">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cell>
          <cell r="M598">
            <v>1</v>
          </cell>
          <cell r="N598">
            <v>0</v>
          </cell>
          <cell r="O598">
            <v>0</v>
          </cell>
          <cell r="P598" t="str">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cell>
          <cell r="M599">
            <v>1</v>
          </cell>
          <cell r="N599">
            <v>0</v>
          </cell>
          <cell r="O599">
            <v>0</v>
          </cell>
          <cell r="P599" t="str">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cell>
          <cell r="M600">
            <v>1</v>
          </cell>
          <cell r="N600">
            <v>0</v>
          </cell>
          <cell r="O600">
            <v>0</v>
          </cell>
          <cell r="P600" t="str">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cell>
          <cell r="M601">
            <v>1</v>
          </cell>
          <cell r="N601">
            <v>0</v>
          </cell>
          <cell r="O601">
            <v>0</v>
          </cell>
          <cell r="P601" t="str">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cell>
          <cell r="M602">
            <v>1</v>
          </cell>
          <cell r="N602">
            <v>0</v>
          </cell>
          <cell r="O602">
            <v>0</v>
          </cell>
          <cell r="P602" t="str">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cell>
          <cell r="M603">
            <v>1</v>
          </cell>
          <cell r="N603">
            <v>0</v>
          </cell>
          <cell r="O603">
            <v>0</v>
          </cell>
          <cell r="P603" t="str">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cell>
          <cell r="M604">
            <v>1</v>
          </cell>
          <cell r="N604">
            <v>0</v>
          </cell>
          <cell r="O604">
            <v>0</v>
          </cell>
          <cell r="P604" t="str">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cell>
          <cell r="M605">
            <v>1</v>
          </cell>
          <cell r="N605">
            <v>0</v>
          </cell>
          <cell r="O605">
            <v>0</v>
          </cell>
          <cell r="P605" t="str">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cell>
          <cell r="M606">
            <v>1</v>
          </cell>
          <cell r="N606">
            <v>0</v>
          </cell>
          <cell r="O606">
            <v>0</v>
          </cell>
          <cell r="P606" t="str">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cell>
          <cell r="M607">
            <v>1</v>
          </cell>
          <cell r="N607">
            <v>0</v>
          </cell>
          <cell r="O607">
            <v>0</v>
          </cell>
          <cell r="P607" t="str">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cell>
          <cell r="M608">
            <v>1</v>
          </cell>
          <cell r="N608">
            <v>0</v>
          </cell>
          <cell r="O608">
            <v>0</v>
          </cell>
          <cell r="P608" t="str">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cell>
          <cell r="M609">
            <v>1</v>
          </cell>
          <cell r="N609">
            <v>0</v>
          </cell>
          <cell r="O609">
            <v>0</v>
          </cell>
          <cell r="P609" t="str">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cell>
          <cell r="M610">
            <v>1</v>
          </cell>
          <cell r="N610">
            <v>0</v>
          </cell>
          <cell r="O610">
            <v>0</v>
          </cell>
          <cell r="P610" t="str">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cell>
          <cell r="M611">
            <v>1</v>
          </cell>
          <cell r="N611">
            <v>0</v>
          </cell>
          <cell r="O611">
            <v>0</v>
          </cell>
          <cell r="P611" t="str">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cell>
          <cell r="M612">
            <v>1</v>
          </cell>
          <cell r="N612">
            <v>0</v>
          </cell>
          <cell r="O612">
            <v>0</v>
          </cell>
          <cell r="P612" t="str">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cell>
          <cell r="M613">
            <v>1</v>
          </cell>
          <cell r="N613">
            <v>0</v>
          </cell>
          <cell r="O613">
            <v>0</v>
          </cell>
          <cell r="P613" t="str">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cell>
          <cell r="M614">
            <v>0.99209999999999998</v>
          </cell>
          <cell r="N614">
            <v>-7.9000000000000008E-3</v>
          </cell>
          <cell r="O614">
            <v>0</v>
          </cell>
          <cell r="P614" t="str">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cell>
          <cell r="M615">
            <v>0.99209999999999998</v>
          </cell>
          <cell r="N615">
            <v>-7.9000000000000008E-3</v>
          </cell>
          <cell r="O615">
            <v>0</v>
          </cell>
          <cell r="P615" t="str">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cell>
          <cell r="M616">
            <v>0.99209999999999998</v>
          </cell>
          <cell r="N616">
            <v>-7.9000000000000008E-3</v>
          </cell>
          <cell r="O616">
            <v>0</v>
          </cell>
          <cell r="P616" t="str">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cell>
          <cell r="M617">
            <v>0.99209999999999998</v>
          </cell>
          <cell r="N617">
            <v>-7.9000000000000008E-3</v>
          </cell>
          <cell r="O617">
            <v>0</v>
          </cell>
          <cell r="P617" t="str">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cell>
          <cell r="M618">
            <v>0.99209999999999998</v>
          </cell>
          <cell r="N618">
            <v>-7.9000000000000008E-3</v>
          </cell>
          <cell r="O618">
            <v>0</v>
          </cell>
          <cell r="P618" t="str">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cell>
          <cell r="M619">
            <v>0.99209999999999998</v>
          </cell>
          <cell r="N619">
            <v>-7.9000000000000008E-3</v>
          </cell>
          <cell r="O619">
            <v>0</v>
          </cell>
          <cell r="P619" t="str">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cell>
          <cell r="M620">
            <v>0.99209999999999998</v>
          </cell>
          <cell r="N620">
            <v>-7.9000000000000008E-3</v>
          </cell>
          <cell r="O620">
            <v>0</v>
          </cell>
          <cell r="P620" t="str">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cell>
          <cell r="M621">
            <v>0.99209999999999998</v>
          </cell>
          <cell r="N621">
            <v>-7.9000000000000008E-3</v>
          </cell>
          <cell r="O621">
            <v>0</v>
          </cell>
          <cell r="P621" t="str">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cell>
          <cell r="M622">
            <v>0.99209999999999998</v>
          </cell>
          <cell r="N622">
            <v>-7.9000000000000008E-3</v>
          </cell>
          <cell r="O622">
            <v>0</v>
          </cell>
          <cell r="P622" t="str">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cell>
          <cell r="M623">
            <v>0.99209999999999998</v>
          </cell>
          <cell r="N623">
            <v>-7.9000000000000008E-3</v>
          </cell>
          <cell r="O623">
            <v>0</v>
          </cell>
          <cell r="P623" t="str">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cell>
          <cell r="M624">
            <v>0.99209999999999998</v>
          </cell>
          <cell r="N624">
            <v>-7.9000000000000008E-3</v>
          </cell>
          <cell r="O624">
            <v>0</v>
          </cell>
          <cell r="P624" t="str">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cell>
          <cell r="M625">
            <v>0.99209999999999998</v>
          </cell>
          <cell r="N625">
            <v>-7.9000000000000008E-3</v>
          </cell>
          <cell r="O625">
            <v>0</v>
          </cell>
          <cell r="P625" t="str">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cell>
          <cell r="M626">
            <v>0.99209999999999998</v>
          </cell>
          <cell r="N626">
            <v>-7.9000000000000008E-3</v>
          </cell>
          <cell r="O626">
            <v>0</v>
          </cell>
          <cell r="P626" t="str">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cell>
          <cell r="M627">
            <v>0.99209999999999998</v>
          </cell>
          <cell r="N627">
            <v>-7.9000000000000008E-3</v>
          </cell>
          <cell r="O627">
            <v>0</v>
          </cell>
          <cell r="P627" t="str">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cell>
          <cell r="M628">
            <v>0.99209999999999998</v>
          </cell>
          <cell r="N628">
            <v>-7.9000000000000008E-3</v>
          </cell>
          <cell r="O628">
            <v>0</v>
          </cell>
          <cell r="P628" t="str">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cell>
          <cell r="M629">
            <v>0.99209999999999998</v>
          </cell>
          <cell r="N629">
            <v>-7.9000000000000008E-3</v>
          </cell>
          <cell r="O629">
            <v>0</v>
          </cell>
          <cell r="P629" t="str">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cell>
          <cell r="M630">
            <v>0.99219999999999997</v>
          </cell>
          <cell r="N630">
            <v>-7.7999999999999996E-3</v>
          </cell>
          <cell r="O630">
            <v>0</v>
          </cell>
          <cell r="P630" t="str">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cell>
          <cell r="M631">
            <v>0.99219999999999997</v>
          </cell>
          <cell r="N631">
            <v>-7.7999999999999996E-3</v>
          </cell>
          <cell r="O631">
            <v>0</v>
          </cell>
          <cell r="P631" t="str">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cell>
          <cell r="M632">
            <v>0.99219999999999997</v>
          </cell>
          <cell r="N632">
            <v>-7.7999999999999996E-3</v>
          </cell>
          <cell r="O632">
            <v>0</v>
          </cell>
          <cell r="P632" t="str">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cell>
          <cell r="M633">
            <v>0.99219999999999997</v>
          </cell>
          <cell r="N633">
            <v>-7.7999999999999996E-3</v>
          </cell>
          <cell r="O633">
            <v>0</v>
          </cell>
          <cell r="P633" t="str">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cell>
          <cell r="M634">
            <v>0.99219999999999997</v>
          </cell>
          <cell r="N634">
            <v>-7.7999999999999996E-3</v>
          </cell>
          <cell r="O634">
            <v>0</v>
          </cell>
          <cell r="P634" t="str">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cell>
          <cell r="M635">
            <v>0.99219999999999997</v>
          </cell>
          <cell r="N635">
            <v>-7.7999999999999996E-3</v>
          </cell>
          <cell r="O635">
            <v>0</v>
          </cell>
          <cell r="P635" t="str">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cell>
          <cell r="M636">
            <v>0.99219999999999997</v>
          </cell>
          <cell r="N636">
            <v>-7.7999999999999996E-3</v>
          </cell>
          <cell r="O636">
            <v>0</v>
          </cell>
          <cell r="P636" t="str">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cell>
          <cell r="M637">
            <v>0.99219999999999997</v>
          </cell>
          <cell r="N637">
            <v>-7.7999999999999996E-3</v>
          </cell>
          <cell r="O637">
            <v>0</v>
          </cell>
          <cell r="P637" t="str">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cell>
          <cell r="M638">
            <v>0.99219999999999997</v>
          </cell>
          <cell r="N638">
            <v>-7.7999999999999996E-3</v>
          </cell>
          <cell r="O638">
            <v>0</v>
          </cell>
          <cell r="P638" t="str">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cell>
          <cell r="M639">
            <v>0.99219999999999997</v>
          </cell>
          <cell r="N639">
            <v>-7.7999999999999996E-3</v>
          </cell>
          <cell r="O639">
            <v>0</v>
          </cell>
          <cell r="P639" t="str">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cell>
          <cell r="M640">
            <v>0.99219999999999997</v>
          </cell>
          <cell r="N640">
            <v>-7.7999999999999996E-3</v>
          </cell>
          <cell r="O640">
            <v>0</v>
          </cell>
          <cell r="P640" t="str">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cell>
          <cell r="M641">
            <v>0.99219999999999997</v>
          </cell>
          <cell r="N641">
            <v>-7.7999999999999996E-3</v>
          </cell>
          <cell r="O641">
            <v>0</v>
          </cell>
          <cell r="P641" t="str">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cell>
          <cell r="M642">
            <v>0.99219999999999997</v>
          </cell>
          <cell r="N642">
            <v>-7.7999999999999996E-3</v>
          </cell>
          <cell r="O642">
            <v>0</v>
          </cell>
          <cell r="P642" t="str">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cell>
          <cell r="M643">
            <v>0.99219999999999997</v>
          </cell>
          <cell r="N643">
            <v>-7.7999999999999996E-3</v>
          </cell>
          <cell r="O643">
            <v>0</v>
          </cell>
          <cell r="P643" t="str">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cell>
          <cell r="M644">
            <v>0.99219999999999997</v>
          </cell>
          <cell r="N644">
            <v>-7.7999999999999996E-3</v>
          </cell>
          <cell r="O644">
            <v>0</v>
          </cell>
          <cell r="P644" t="str">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cell>
          <cell r="M645">
            <v>0.99219999999999997</v>
          </cell>
          <cell r="N645">
            <v>-7.7999999999999996E-3</v>
          </cell>
          <cell r="O645">
            <v>0</v>
          </cell>
          <cell r="P645" t="str">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cell>
          <cell r="M646">
            <v>1</v>
          </cell>
          <cell r="N646">
            <v>0</v>
          </cell>
          <cell r="O646">
            <v>0</v>
          </cell>
          <cell r="P646" t="str">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cell>
          <cell r="M647">
            <v>1</v>
          </cell>
          <cell r="N647">
            <v>0</v>
          </cell>
          <cell r="O647">
            <v>0</v>
          </cell>
          <cell r="P647" t="str">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cell>
          <cell r="M648">
            <v>1</v>
          </cell>
          <cell r="N648">
            <v>0</v>
          </cell>
          <cell r="O648">
            <v>0</v>
          </cell>
          <cell r="P648" t="str">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cell>
          <cell r="M649">
            <v>1</v>
          </cell>
          <cell r="N649">
            <v>0</v>
          </cell>
          <cell r="O649">
            <v>0</v>
          </cell>
          <cell r="P649" t="str">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cell>
          <cell r="M650">
            <v>1</v>
          </cell>
          <cell r="N650">
            <v>0</v>
          </cell>
          <cell r="O650">
            <v>0</v>
          </cell>
          <cell r="P650" t="str">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cell>
          <cell r="M651">
            <v>1</v>
          </cell>
          <cell r="N651">
            <v>0</v>
          </cell>
          <cell r="O651">
            <v>0</v>
          </cell>
          <cell r="P651" t="str">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cell>
          <cell r="M652">
            <v>1</v>
          </cell>
          <cell r="N652">
            <v>0</v>
          </cell>
          <cell r="O652">
            <v>0</v>
          </cell>
          <cell r="P652" t="str">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cell>
          <cell r="M653">
            <v>1</v>
          </cell>
          <cell r="N653">
            <v>0</v>
          </cell>
          <cell r="O653">
            <v>0</v>
          </cell>
          <cell r="P653" t="str">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cell>
          <cell r="M654">
            <v>1</v>
          </cell>
          <cell r="N654">
            <v>0</v>
          </cell>
          <cell r="O654">
            <v>0</v>
          </cell>
          <cell r="P654" t="str">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cell>
          <cell r="M655">
            <v>1</v>
          </cell>
          <cell r="N655">
            <v>0</v>
          </cell>
          <cell r="O655">
            <v>0</v>
          </cell>
          <cell r="P655" t="str">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cell>
          <cell r="M656">
            <v>1</v>
          </cell>
          <cell r="N656">
            <v>0</v>
          </cell>
          <cell r="O656">
            <v>0</v>
          </cell>
          <cell r="P656" t="str">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cell>
          <cell r="M657">
            <v>1</v>
          </cell>
          <cell r="N657">
            <v>0</v>
          </cell>
          <cell r="O657">
            <v>0</v>
          </cell>
          <cell r="P657" t="str">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cell>
          <cell r="M658">
            <v>1</v>
          </cell>
          <cell r="N658">
            <v>0</v>
          </cell>
          <cell r="O658">
            <v>0</v>
          </cell>
          <cell r="P658" t="str">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cell>
          <cell r="M660">
            <v>1</v>
          </cell>
          <cell r="N660">
            <v>0</v>
          </cell>
          <cell r="O660">
            <v>0</v>
          </cell>
          <cell r="P660" t="str">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cell>
          <cell r="M661">
            <v>1</v>
          </cell>
          <cell r="N661">
            <v>0</v>
          </cell>
          <cell r="O661">
            <v>0</v>
          </cell>
          <cell r="P661" t="str">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cell>
          <cell r="M662">
            <v>1</v>
          </cell>
          <cell r="N662">
            <v>0</v>
          </cell>
          <cell r="O662">
            <v>0</v>
          </cell>
          <cell r="P662" t="str">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cell>
          <cell r="M663">
            <v>1</v>
          </cell>
          <cell r="N663">
            <v>0</v>
          </cell>
          <cell r="O663">
            <v>0</v>
          </cell>
          <cell r="P663" t="str">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cell>
          <cell r="M664">
            <v>1</v>
          </cell>
          <cell r="N664">
            <v>0</v>
          </cell>
          <cell r="O664">
            <v>0</v>
          </cell>
          <cell r="P664" t="str">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cell>
          <cell r="M665">
            <v>1</v>
          </cell>
          <cell r="N665">
            <v>0</v>
          </cell>
          <cell r="O665">
            <v>0</v>
          </cell>
          <cell r="P665" t="str">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cell>
          <cell r="M666">
            <v>1</v>
          </cell>
          <cell r="N666">
            <v>0</v>
          </cell>
          <cell r="O666">
            <v>0</v>
          </cell>
          <cell r="P666" t="str">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cell>
          <cell r="M671">
            <v>1</v>
          </cell>
          <cell r="N671">
            <v>0</v>
          </cell>
          <cell r="O671">
            <v>0</v>
          </cell>
          <cell r="P671" t="str">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cell>
          <cell r="M672">
            <v>1</v>
          </cell>
          <cell r="N672">
            <v>0</v>
          </cell>
          <cell r="O672">
            <v>0</v>
          </cell>
          <cell r="P672" t="str">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cell>
          <cell r="M673">
            <v>1</v>
          </cell>
          <cell r="N673">
            <v>0</v>
          </cell>
          <cell r="O673">
            <v>0</v>
          </cell>
          <cell r="P673" t="str">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cell>
          <cell r="M674">
            <v>1</v>
          </cell>
          <cell r="N674">
            <v>0</v>
          </cell>
          <cell r="O674">
            <v>0</v>
          </cell>
          <cell r="P674" t="str">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cell>
          <cell r="M675">
            <v>1</v>
          </cell>
          <cell r="N675">
            <v>0</v>
          </cell>
          <cell r="O675">
            <v>0</v>
          </cell>
          <cell r="P675" t="str">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cell>
          <cell r="M676">
            <v>1</v>
          </cell>
          <cell r="N676">
            <v>0</v>
          </cell>
          <cell r="O676">
            <v>0</v>
          </cell>
          <cell r="P676" t="str">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cell>
          <cell r="M677">
            <v>1</v>
          </cell>
          <cell r="N677">
            <v>0</v>
          </cell>
          <cell r="O677">
            <v>0</v>
          </cell>
          <cell r="P677" t="str">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cell>
          <cell r="M678">
            <v>1</v>
          </cell>
          <cell r="N678">
            <v>0</v>
          </cell>
          <cell r="O678">
            <v>0</v>
          </cell>
          <cell r="P678" t="str">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cell>
          <cell r="M679">
            <v>1</v>
          </cell>
          <cell r="N679">
            <v>0</v>
          </cell>
          <cell r="O679">
            <v>0</v>
          </cell>
          <cell r="P679" t="str">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cell>
          <cell r="M680">
            <v>1</v>
          </cell>
          <cell r="N680">
            <v>0</v>
          </cell>
          <cell r="O680">
            <v>0</v>
          </cell>
          <cell r="P680" t="str">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cell>
          <cell r="M681">
            <v>1</v>
          </cell>
          <cell r="N681">
            <v>0</v>
          </cell>
          <cell r="O681">
            <v>0</v>
          </cell>
          <cell r="P681" t="str">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cell>
          <cell r="M682">
            <v>1</v>
          </cell>
          <cell r="N682">
            <v>0</v>
          </cell>
          <cell r="O682">
            <v>0</v>
          </cell>
          <cell r="P682" t="str">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cell>
          <cell r="M683">
            <v>1</v>
          </cell>
          <cell r="N683">
            <v>0</v>
          </cell>
          <cell r="O683">
            <v>0</v>
          </cell>
          <cell r="P683" t="str">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cell>
          <cell r="M684">
            <v>1</v>
          </cell>
          <cell r="N684">
            <v>0</v>
          </cell>
          <cell r="O684">
            <v>0</v>
          </cell>
          <cell r="P684" t="str">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cell>
          <cell r="M685">
            <v>1</v>
          </cell>
          <cell r="N685">
            <v>0</v>
          </cell>
          <cell r="O685">
            <v>0</v>
          </cell>
          <cell r="P685" t="str">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cell>
          <cell r="M686">
            <v>1</v>
          </cell>
          <cell r="N686">
            <v>0</v>
          </cell>
          <cell r="O686">
            <v>0</v>
          </cell>
          <cell r="P686" t="str">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cell>
          <cell r="M687">
            <v>1</v>
          </cell>
          <cell r="N687">
            <v>0</v>
          </cell>
          <cell r="O687">
            <v>0</v>
          </cell>
          <cell r="P687" t="str">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cell>
          <cell r="M688">
            <v>1</v>
          </cell>
          <cell r="N688">
            <v>0</v>
          </cell>
          <cell r="O688">
            <v>0</v>
          </cell>
          <cell r="P688" t="str">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cell>
          <cell r="M689">
            <v>1</v>
          </cell>
          <cell r="N689">
            <v>0</v>
          </cell>
          <cell r="O689">
            <v>0</v>
          </cell>
          <cell r="P689" t="str">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cell>
          <cell r="M690">
            <v>1</v>
          </cell>
          <cell r="N690">
            <v>0</v>
          </cell>
          <cell r="O690">
            <v>0</v>
          </cell>
          <cell r="P690" t="str">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cell>
          <cell r="M691">
            <v>1</v>
          </cell>
          <cell r="N691">
            <v>0</v>
          </cell>
          <cell r="O691">
            <v>0</v>
          </cell>
          <cell r="P691" t="str">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cell>
          <cell r="M692">
            <v>1</v>
          </cell>
          <cell r="N692">
            <v>0</v>
          </cell>
          <cell r="O692">
            <v>0</v>
          </cell>
          <cell r="P692" t="str">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cell>
          <cell r="M693">
            <v>1</v>
          </cell>
          <cell r="N693">
            <v>0</v>
          </cell>
          <cell r="O693">
            <v>0</v>
          </cell>
          <cell r="P693" t="str">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cell>
          <cell r="M694">
            <v>1</v>
          </cell>
          <cell r="N694">
            <v>0</v>
          </cell>
          <cell r="O694">
            <v>0</v>
          </cell>
          <cell r="P694" t="str">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cell>
          <cell r="M695">
            <v>1</v>
          </cell>
          <cell r="N695">
            <v>0</v>
          </cell>
          <cell r="O695">
            <v>0</v>
          </cell>
          <cell r="P695" t="str">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cell>
          <cell r="M696">
            <v>1</v>
          </cell>
          <cell r="N696">
            <v>0</v>
          </cell>
          <cell r="O696">
            <v>0</v>
          </cell>
          <cell r="P696" t="str">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cell>
          <cell r="M697">
            <v>1</v>
          </cell>
          <cell r="N697">
            <v>0</v>
          </cell>
          <cell r="O697">
            <v>0</v>
          </cell>
          <cell r="P697" t="str">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cell>
          <cell r="M698">
            <v>1</v>
          </cell>
          <cell r="N698">
            <v>0</v>
          </cell>
          <cell r="O698">
            <v>0</v>
          </cell>
          <cell r="P698" t="str">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cell>
          <cell r="M699">
            <v>1</v>
          </cell>
          <cell r="N699">
            <v>0</v>
          </cell>
          <cell r="O699">
            <v>0</v>
          </cell>
          <cell r="P699" t="str">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cell>
          <cell r="M700">
            <v>1</v>
          </cell>
          <cell r="N700">
            <v>0</v>
          </cell>
          <cell r="O700">
            <v>0</v>
          </cell>
          <cell r="P700" t="str">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cell>
          <cell r="M701">
            <v>1</v>
          </cell>
          <cell r="N701">
            <v>0</v>
          </cell>
          <cell r="O701">
            <v>0</v>
          </cell>
          <cell r="P701" t="str">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cell>
          <cell r="M702">
            <v>1</v>
          </cell>
          <cell r="N702">
            <v>0</v>
          </cell>
          <cell r="O702">
            <v>0</v>
          </cell>
          <cell r="P702" t="str">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cell>
          <cell r="M703">
            <v>1</v>
          </cell>
          <cell r="N703">
            <v>0</v>
          </cell>
          <cell r="O703">
            <v>0</v>
          </cell>
          <cell r="P703" t="str">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cell>
          <cell r="M704">
            <v>1</v>
          </cell>
          <cell r="N704">
            <v>0</v>
          </cell>
          <cell r="O704">
            <v>0</v>
          </cell>
          <cell r="P704" t="str">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cell>
          <cell r="M705">
            <v>1</v>
          </cell>
          <cell r="N705">
            <v>0</v>
          </cell>
          <cell r="O705">
            <v>0</v>
          </cell>
          <cell r="P705" t="str">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cell>
          <cell r="M706">
            <v>1</v>
          </cell>
          <cell r="N706">
            <v>0</v>
          </cell>
          <cell r="O706">
            <v>0</v>
          </cell>
          <cell r="P706" t="str">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cell>
          <cell r="M707">
            <v>1</v>
          </cell>
          <cell r="N707">
            <v>0</v>
          </cell>
          <cell r="O707">
            <v>0</v>
          </cell>
          <cell r="P707" t="str">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cell>
          <cell r="M708">
            <v>1</v>
          </cell>
          <cell r="N708">
            <v>0</v>
          </cell>
          <cell r="O708">
            <v>0</v>
          </cell>
          <cell r="P708" t="str">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cell>
          <cell r="M709">
            <v>1</v>
          </cell>
          <cell r="N709">
            <v>0</v>
          </cell>
          <cell r="O709">
            <v>0</v>
          </cell>
          <cell r="P709" t="str">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cell>
          <cell r="M710">
            <v>1</v>
          </cell>
          <cell r="N710">
            <v>0</v>
          </cell>
          <cell r="O710">
            <v>0</v>
          </cell>
          <cell r="P710" t="str">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cell>
          <cell r="M711">
            <v>1</v>
          </cell>
          <cell r="N711">
            <v>0</v>
          </cell>
          <cell r="O711">
            <v>0</v>
          </cell>
          <cell r="P711" t="str">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cell>
          <cell r="M712">
            <v>1</v>
          </cell>
          <cell r="N712">
            <v>0</v>
          </cell>
          <cell r="O712">
            <v>0</v>
          </cell>
          <cell r="P712" t="str">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cell>
          <cell r="M713">
            <v>1</v>
          </cell>
          <cell r="N713">
            <v>0</v>
          </cell>
          <cell r="O713">
            <v>0</v>
          </cell>
          <cell r="P713" t="str">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cell>
          <cell r="M714">
            <v>1</v>
          </cell>
          <cell r="N714">
            <v>0</v>
          </cell>
          <cell r="O714">
            <v>0</v>
          </cell>
          <cell r="P714" t="str">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cell>
          <cell r="M715">
            <v>1</v>
          </cell>
          <cell r="N715">
            <v>0</v>
          </cell>
          <cell r="O715">
            <v>0</v>
          </cell>
          <cell r="P715" t="str">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cell>
          <cell r="M716">
            <v>1</v>
          </cell>
          <cell r="N716">
            <v>0</v>
          </cell>
          <cell r="O716">
            <v>0</v>
          </cell>
          <cell r="P716" t="str">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cell>
          <cell r="M717">
            <v>1</v>
          </cell>
          <cell r="N717">
            <v>0</v>
          </cell>
          <cell r="O717">
            <v>0</v>
          </cell>
          <cell r="P717" t="str">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cell>
          <cell r="M718">
            <v>1</v>
          </cell>
          <cell r="N718">
            <v>0</v>
          </cell>
          <cell r="O718">
            <v>0</v>
          </cell>
          <cell r="P718" t="str">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cell>
          <cell r="M719">
            <v>1</v>
          </cell>
          <cell r="N719">
            <v>0</v>
          </cell>
          <cell r="O719">
            <v>0</v>
          </cell>
          <cell r="P719" t="str">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cell>
          <cell r="M720">
            <v>1</v>
          </cell>
          <cell r="N720">
            <v>0</v>
          </cell>
          <cell r="O720">
            <v>0</v>
          </cell>
          <cell r="P720" t="str">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cell>
          <cell r="M721">
            <v>1</v>
          </cell>
          <cell r="N721">
            <v>0</v>
          </cell>
          <cell r="O721">
            <v>0</v>
          </cell>
          <cell r="P721" t="str">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cell>
          <cell r="M722">
            <v>1</v>
          </cell>
          <cell r="N722">
            <v>0</v>
          </cell>
          <cell r="O722">
            <v>0</v>
          </cell>
          <cell r="P722" t="str">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cell>
          <cell r="M723">
            <v>1</v>
          </cell>
          <cell r="N723">
            <v>0</v>
          </cell>
          <cell r="O723">
            <v>0</v>
          </cell>
          <cell r="P723" t="str">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cell>
          <cell r="M724">
            <v>1</v>
          </cell>
          <cell r="N724">
            <v>0</v>
          </cell>
          <cell r="O724">
            <v>0</v>
          </cell>
          <cell r="P724" t="str">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cell>
          <cell r="M725">
            <v>1</v>
          </cell>
          <cell r="N725">
            <v>0</v>
          </cell>
          <cell r="O725">
            <v>0</v>
          </cell>
          <cell r="P725" t="str">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cell>
          <cell r="M726">
            <v>1</v>
          </cell>
          <cell r="N726">
            <v>0</v>
          </cell>
          <cell r="O726">
            <v>0</v>
          </cell>
          <cell r="P726" t="str">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cell>
          <cell r="M727">
            <v>1</v>
          </cell>
          <cell r="N727">
            <v>0</v>
          </cell>
          <cell r="O727">
            <v>0</v>
          </cell>
          <cell r="P727" t="str">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cell>
          <cell r="M728">
            <v>1</v>
          </cell>
          <cell r="N728">
            <v>0</v>
          </cell>
          <cell r="O728">
            <v>0</v>
          </cell>
          <cell r="P728" t="str">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cell>
          <cell r="M729">
            <v>1</v>
          </cell>
          <cell r="N729">
            <v>0</v>
          </cell>
          <cell r="O729">
            <v>0</v>
          </cell>
          <cell r="P729" t="str">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cell>
          <cell r="M730">
            <v>1</v>
          </cell>
          <cell r="N730">
            <v>0</v>
          </cell>
          <cell r="O730">
            <v>0</v>
          </cell>
          <cell r="P730" t="str">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cell>
          <cell r="M731">
            <v>1</v>
          </cell>
          <cell r="N731">
            <v>0</v>
          </cell>
          <cell r="O731">
            <v>0</v>
          </cell>
          <cell r="P731" t="str">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cell>
          <cell r="M732">
            <v>1</v>
          </cell>
          <cell r="N732">
            <v>0</v>
          </cell>
          <cell r="O732">
            <v>0</v>
          </cell>
          <cell r="P732" t="str">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cell>
          <cell r="M733">
            <v>1</v>
          </cell>
          <cell r="N733">
            <v>0</v>
          </cell>
          <cell r="O733">
            <v>0</v>
          </cell>
          <cell r="P733" t="str">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cell>
          <cell r="M734">
            <v>1</v>
          </cell>
          <cell r="N734">
            <v>0</v>
          </cell>
          <cell r="O734">
            <v>0</v>
          </cell>
          <cell r="P734" t="str">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cell>
          <cell r="M735">
            <v>1</v>
          </cell>
          <cell r="N735">
            <v>0</v>
          </cell>
          <cell r="O735">
            <v>0</v>
          </cell>
          <cell r="P735" t="str">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cell>
          <cell r="M736">
            <v>1</v>
          </cell>
          <cell r="N736">
            <v>0</v>
          </cell>
          <cell r="O736">
            <v>0</v>
          </cell>
          <cell r="P736" t="str">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cell>
          <cell r="M737">
            <v>1</v>
          </cell>
          <cell r="N737">
            <v>0</v>
          </cell>
          <cell r="O737">
            <v>0</v>
          </cell>
          <cell r="P737" t="str">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cell>
          <cell r="M738">
            <v>1</v>
          </cell>
          <cell r="N738">
            <v>0</v>
          </cell>
          <cell r="O738">
            <v>0</v>
          </cell>
          <cell r="P738" t="str">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cell>
          <cell r="M739">
            <v>1</v>
          </cell>
          <cell r="N739">
            <v>0</v>
          </cell>
          <cell r="O739">
            <v>0</v>
          </cell>
          <cell r="P739" t="str">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cell>
          <cell r="M740">
            <v>1</v>
          </cell>
          <cell r="N740">
            <v>0</v>
          </cell>
          <cell r="O740">
            <v>0</v>
          </cell>
          <cell r="P740" t="str">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cell>
          <cell r="M741">
            <v>1</v>
          </cell>
          <cell r="N741">
            <v>0</v>
          </cell>
          <cell r="O741">
            <v>0</v>
          </cell>
          <cell r="P741" t="str">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cell>
          <cell r="M742">
            <v>1</v>
          </cell>
          <cell r="N742">
            <v>0</v>
          </cell>
          <cell r="O742">
            <v>0</v>
          </cell>
          <cell r="P742" t="str">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cell>
          <cell r="M743">
            <v>1</v>
          </cell>
          <cell r="N743">
            <v>0</v>
          </cell>
          <cell r="O743">
            <v>0</v>
          </cell>
          <cell r="P743" t="str">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cell>
          <cell r="M744">
            <v>1</v>
          </cell>
          <cell r="N744">
            <v>0</v>
          </cell>
          <cell r="O744">
            <v>0</v>
          </cell>
          <cell r="P744" t="str">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cell>
          <cell r="M745">
            <v>1</v>
          </cell>
          <cell r="N745">
            <v>0</v>
          </cell>
          <cell r="O745">
            <v>0</v>
          </cell>
          <cell r="P745" t="str">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cell>
          <cell r="M746">
            <v>1</v>
          </cell>
          <cell r="N746">
            <v>0</v>
          </cell>
          <cell r="O746">
            <v>0</v>
          </cell>
          <cell r="P746" t="str">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cell>
          <cell r="M747">
            <v>1</v>
          </cell>
          <cell r="N747">
            <v>0</v>
          </cell>
          <cell r="O747">
            <v>0</v>
          </cell>
          <cell r="P747" t="str">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cell>
          <cell r="M748">
            <v>1</v>
          </cell>
          <cell r="N748">
            <v>0</v>
          </cell>
          <cell r="O748">
            <v>0</v>
          </cell>
          <cell r="P748" t="str">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cell>
          <cell r="M749">
            <v>1</v>
          </cell>
          <cell r="N749">
            <v>0</v>
          </cell>
          <cell r="O749">
            <v>0</v>
          </cell>
          <cell r="P749" t="str">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cell>
          <cell r="M750">
            <v>1</v>
          </cell>
          <cell r="N750">
            <v>0</v>
          </cell>
          <cell r="O750">
            <v>0</v>
          </cell>
          <cell r="P750" t="str">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cell>
          <cell r="M751">
            <v>1</v>
          </cell>
          <cell r="N751">
            <v>0</v>
          </cell>
          <cell r="O751">
            <v>0</v>
          </cell>
          <cell r="P751" t="str">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cell>
          <cell r="M752">
            <v>1</v>
          </cell>
          <cell r="N752">
            <v>0</v>
          </cell>
          <cell r="O752">
            <v>0</v>
          </cell>
          <cell r="P752" t="str">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cell>
          <cell r="M753">
            <v>1</v>
          </cell>
          <cell r="N753">
            <v>0</v>
          </cell>
          <cell r="O753">
            <v>0</v>
          </cell>
          <cell r="P753" t="str">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cell>
          <cell r="M754">
            <v>1</v>
          </cell>
          <cell r="N754">
            <v>0</v>
          </cell>
          <cell r="O754">
            <v>0</v>
          </cell>
          <cell r="P754" t="str">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cell>
          <cell r="M755">
            <v>1</v>
          </cell>
          <cell r="N755">
            <v>0</v>
          </cell>
          <cell r="O755">
            <v>0</v>
          </cell>
          <cell r="P755" t="str">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cell>
          <cell r="M756">
            <v>1</v>
          </cell>
          <cell r="N756">
            <v>0</v>
          </cell>
          <cell r="O756">
            <v>0</v>
          </cell>
          <cell r="P756" t="str">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cell>
          <cell r="M757">
            <v>1</v>
          </cell>
          <cell r="N757">
            <v>0</v>
          </cell>
          <cell r="O757">
            <v>0</v>
          </cell>
          <cell r="P757" t="str">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cell>
          <cell r="M758">
            <v>1</v>
          </cell>
          <cell r="N758">
            <v>0</v>
          </cell>
          <cell r="O758">
            <v>0</v>
          </cell>
          <cell r="P758" t="str">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cell>
          <cell r="M759">
            <v>1</v>
          </cell>
          <cell r="N759">
            <v>0</v>
          </cell>
          <cell r="O759">
            <v>0</v>
          </cell>
          <cell r="P759" t="str">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cell>
          <cell r="M760">
            <v>1</v>
          </cell>
          <cell r="N760">
            <v>0</v>
          </cell>
          <cell r="O760">
            <v>0</v>
          </cell>
          <cell r="P760" t="str">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cell>
          <cell r="M761">
            <v>1</v>
          </cell>
          <cell r="N761">
            <v>0</v>
          </cell>
          <cell r="O761">
            <v>0</v>
          </cell>
          <cell r="P761" t="str">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cell>
          <cell r="M762">
            <v>1</v>
          </cell>
          <cell r="N762">
            <v>0</v>
          </cell>
          <cell r="O762">
            <v>0</v>
          </cell>
          <cell r="P762" t="str">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cell>
          <cell r="M763">
            <v>1</v>
          </cell>
          <cell r="N763">
            <v>0</v>
          </cell>
          <cell r="O763">
            <v>0</v>
          </cell>
          <cell r="P763" t="str">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cell>
          <cell r="M764">
            <v>1</v>
          </cell>
          <cell r="N764">
            <v>0</v>
          </cell>
          <cell r="O764">
            <v>0</v>
          </cell>
          <cell r="P764" t="str">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cell>
          <cell r="M765">
            <v>1</v>
          </cell>
          <cell r="N765">
            <v>0</v>
          </cell>
          <cell r="O765">
            <v>0</v>
          </cell>
          <cell r="P765" t="str">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cell>
          <cell r="M766">
            <v>1</v>
          </cell>
          <cell r="N766">
            <v>0</v>
          </cell>
          <cell r="O766">
            <v>0</v>
          </cell>
          <cell r="P766" t="str">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cell>
          <cell r="M767">
            <v>1</v>
          </cell>
          <cell r="N767">
            <v>0</v>
          </cell>
          <cell r="O767">
            <v>0</v>
          </cell>
          <cell r="P767" t="str">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cell>
          <cell r="M768">
            <v>1</v>
          </cell>
          <cell r="N768">
            <v>0</v>
          </cell>
          <cell r="O768">
            <v>0</v>
          </cell>
          <cell r="P768" t="str">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cell>
          <cell r="M782">
            <v>1</v>
          </cell>
          <cell r="N782">
            <v>0</v>
          </cell>
          <cell r="O782">
            <v>0</v>
          </cell>
          <cell r="P782" t="str">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cell>
          <cell r="M783">
            <v>1</v>
          </cell>
          <cell r="N783">
            <v>0</v>
          </cell>
          <cell r="O783">
            <v>0</v>
          </cell>
          <cell r="P783" t="str">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cell>
          <cell r="M784">
            <v>1</v>
          </cell>
          <cell r="N784">
            <v>0</v>
          </cell>
          <cell r="O784">
            <v>0</v>
          </cell>
          <cell r="P784" t="str">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cell>
          <cell r="M785">
            <v>1</v>
          </cell>
          <cell r="N785">
            <v>0</v>
          </cell>
          <cell r="O785">
            <v>0</v>
          </cell>
          <cell r="P785" t="str">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cell>
          <cell r="M786">
            <v>1</v>
          </cell>
          <cell r="N786">
            <v>0</v>
          </cell>
          <cell r="O786">
            <v>0</v>
          </cell>
          <cell r="P786" t="str">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cell>
          <cell r="M787">
            <v>1</v>
          </cell>
          <cell r="N787">
            <v>0</v>
          </cell>
          <cell r="O787">
            <v>0</v>
          </cell>
          <cell r="P787" t="str">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cell>
          <cell r="M788">
            <v>1</v>
          </cell>
          <cell r="N788">
            <v>0</v>
          </cell>
          <cell r="O788">
            <v>0</v>
          </cell>
          <cell r="P788" t="str">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cell>
          <cell r="M789">
            <v>1</v>
          </cell>
          <cell r="N789">
            <v>0</v>
          </cell>
          <cell r="O789">
            <v>0</v>
          </cell>
          <cell r="P789" t="str">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cell>
          <cell r="M790">
            <v>1</v>
          </cell>
          <cell r="N790">
            <v>0</v>
          </cell>
          <cell r="O790">
            <v>0</v>
          </cell>
          <cell r="P790" t="str">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cell>
          <cell r="M791">
            <v>1</v>
          </cell>
          <cell r="N791">
            <v>0</v>
          </cell>
          <cell r="O791">
            <v>0</v>
          </cell>
          <cell r="P791" t="str">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cell>
          <cell r="M792">
            <v>1</v>
          </cell>
          <cell r="N792">
            <v>0</v>
          </cell>
          <cell r="O792">
            <v>0</v>
          </cell>
          <cell r="P792" t="str">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cell>
          <cell r="M793">
            <v>1</v>
          </cell>
          <cell r="N793">
            <v>0</v>
          </cell>
          <cell r="O793">
            <v>0</v>
          </cell>
          <cell r="P793" t="str">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cell>
          <cell r="M794">
            <v>1</v>
          </cell>
          <cell r="N794">
            <v>0</v>
          </cell>
          <cell r="O794">
            <v>0</v>
          </cell>
          <cell r="P794" t="str">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cell>
          <cell r="M795">
            <v>1</v>
          </cell>
          <cell r="N795">
            <v>0</v>
          </cell>
          <cell r="O795">
            <v>0</v>
          </cell>
          <cell r="P795" t="str">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cell>
          <cell r="M796">
            <v>1</v>
          </cell>
          <cell r="N796">
            <v>0</v>
          </cell>
          <cell r="O796">
            <v>0</v>
          </cell>
          <cell r="P796" t="str">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cell>
          <cell r="M808">
            <v>1</v>
          </cell>
          <cell r="N808">
            <v>0</v>
          </cell>
          <cell r="O808">
            <v>0</v>
          </cell>
          <cell r="P808" t="str">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cell>
          <cell r="M809">
            <v>1</v>
          </cell>
          <cell r="N809">
            <v>0</v>
          </cell>
          <cell r="O809">
            <v>0</v>
          </cell>
          <cell r="P809" t="str">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cell>
          <cell r="M810">
            <v>1</v>
          </cell>
          <cell r="N810">
            <v>0</v>
          </cell>
          <cell r="O810">
            <v>0</v>
          </cell>
          <cell r="P810" t="str">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cell>
          <cell r="M811">
            <v>1</v>
          </cell>
          <cell r="N811">
            <v>0</v>
          </cell>
          <cell r="O811">
            <v>0</v>
          </cell>
          <cell r="P811" t="str">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cell>
          <cell r="M812">
            <v>1</v>
          </cell>
          <cell r="N812">
            <v>0</v>
          </cell>
          <cell r="O812">
            <v>0</v>
          </cell>
          <cell r="P812" t="str">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cell>
          <cell r="M813">
            <v>1</v>
          </cell>
          <cell r="N813">
            <v>0</v>
          </cell>
          <cell r="O813">
            <v>0</v>
          </cell>
          <cell r="P813" t="str">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cell>
          <cell r="M814">
            <v>1</v>
          </cell>
          <cell r="N814">
            <v>0</v>
          </cell>
          <cell r="O814">
            <v>0</v>
          </cell>
          <cell r="P814" t="str">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cell>
          <cell r="M815">
            <v>1</v>
          </cell>
          <cell r="N815">
            <v>0</v>
          </cell>
          <cell r="O815">
            <v>0</v>
          </cell>
          <cell r="P815" t="str">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cell>
          <cell r="M816">
            <v>1</v>
          </cell>
          <cell r="N816">
            <v>0</v>
          </cell>
          <cell r="O816">
            <v>0</v>
          </cell>
          <cell r="P816" t="str">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cell>
          <cell r="M817">
            <v>1</v>
          </cell>
          <cell r="N817">
            <v>0</v>
          </cell>
          <cell r="O817">
            <v>0</v>
          </cell>
          <cell r="P817" t="str">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cell>
          <cell r="M818">
            <v>1</v>
          </cell>
          <cell r="N818">
            <v>0</v>
          </cell>
          <cell r="O818">
            <v>0</v>
          </cell>
          <cell r="P818" t="str">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cell>
          <cell r="M819">
            <v>1</v>
          </cell>
          <cell r="N819">
            <v>0</v>
          </cell>
          <cell r="O819">
            <v>0</v>
          </cell>
          <cell r="P819" t="str">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cell>
          <cell r="M820">
            <v>0.99180000000000001</v>
          </cell>
          <cell r="N820">
            <v>-8.2000000000000007E-3</v>
          </cell>
          <cell r="O820">
            <v>0</v>
          </cell>
          <cell r="P820" t="str">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cell>
          <cell r="M821">
            <v>1</v>
          </cell>
          <cell r="N821">
            <v>0</v>
          </cell>
          <cell r="O821">
            <v>0</v>
          </cell>
          <cell r="P821" t="str">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cell>
          <cell r="M822">
            <v>1</v>
          </cell>
          <cell r="N822">
            <v>0</v>
          </cell>
          <cell r="O822">
            <v>0</v>
          </cell>
          <cell r="P822" t="str">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cell>
          <cell r="M823">
            <v>1</v>
          </cell>
          <cell r="N823">
            <v>0</v>
          </cell>
          <cell r="O823">
            <v>0</v>
          </cell>
          <cell r="P823" t="str">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cell>
          <cell r="M824">
            <v>0.99199999999999999</v>
          </cell>
          <cell r="N824">
            <v>-8.0000000000000002E-3</v>
          </cell>
          <cell r="O824">
            <v>0</v>
          </cell>
          <cell r="P824" t="str">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cell>
          <cell r="M825">
            <v>0.99199999999999999</v>
          </cell>
          <cell r="N825">
            <v>-8.0000000000000002E-3</v>
          </cell>
          <cell r="O825">
            <v>0</v>
          </cell>
          <cell r="P825" t="str">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cell>
          <cell r="M826">
            <v>0.99199999999999999</v>
          </cell>
          <cell r="N826">
            <v>-8.0000000000000002E-3</v>
          </cell>
          <cell r="O826">
            <v>0</v>
          </cell>
          <cell r="P826" t="str">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cell>
          <cell r="M827">
            <v>0.99199999999999999</v>
          </cell>
          <cell r="N827">
            <v>-8.0000000000000002E-3</v>
          </cell>
          <cell r="O827">
            <v>0</v>
          </cell>
          <cell r="P827" t="str">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cell>
          <cell r="M828">
            <v>0.99199999999999999</v>
          </cell>
          <cell r="N828">
            <v>-8.0000000000000002E-3</v>
          </cell>
          <cell r="O828">
            <v>0</v>
          </cell>
          <cell r="P828" t="str">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cell>
          <cell r="M829">
            <v>0.99199999999999999</v>
          </cell>
          <cell r="N829">
            <v>-8.0000000000000002E-3</v>
          </cell>
          <cell r="O829">
            <v>0</v>
          </cell>
          <cell r="P829" t="str">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cell>
          <cell r="M830">
            <v>0.99199999999999999</v>
          </cell>
          <cell r="N830">
            <v>-8.0000000000000002E-3</v>
          </cell>
          <cell r="O830">
            <v>0</v>
          </cell>
          <cell r="P830" t="str">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cell>
          <cell r="M831">
            <v>1</v>
          </cell>
          <cell r="N831">
            <v>0</v>
          </cell>
          <cell r="O831">
            <v>0</v>
          </cell>
          <cell r="P831" t="str">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cell>
          <cell r="M832">
            <v>1</v>
          </cell>
          <cell r="N832">
            <v>0</v>
          </cell>
          <cell r="O832">
            <v>0</v>
          </cell>
          <cell r="P832" t="str">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cell>
          <cell r="M833">
            <v>1</v>
          </cell>
          <cell r="N833">
            <v>0</v>
          </cell>
          <cell r="O833">
            <v>0</v>
          </cell>
          <cell r="P833" t="str">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cell>
          <cell r="M834">
            <v>1</v>
          </cell>
          <cell r="N834">
            <v>0</v>
          </cell>
          <cell r="O834">
            <v>0</v>
          </cell>
          <cell r="P834" t="str">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cell>
          <cell r="M835">
            <v>1</v>
          </cell>
          <cell r="N835">
            <v>0</v>
          </cell>
          <cell r="O835">
            <v>0</v>
          </cell>
          <cell r="P835" t="str">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cell>
          <cell r="M836">
            <v>1</v>
          </cell>
          <cell r="N836">
            <v>0</v>
          </cell>
          <cell r="O836">
            <v>0</v>
          </cell>
          <cell r="P836" t="str">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cell>
          <cell r="M837">
            <v>1</v>
          </cell>
          <cell r="N837">
            <v>0</v>
          </cell>
          <cell r="O837">
            <v>0</v>
          </cell>
          <cell r="P837" t="str">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cell>
          <cell r="M838">
            <v>1</v>
          </cell>
          <cell r="N838">
            <v>0</v>
          </cell>
          <cell r="O838">
            <v>0</v>
          </cell>
          <cell r="P838" t="str">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cell>
          <cell r="M839">
            <v>1</v>
          </cell>
          <cell r="N839">
            <v>0</v>
          </cell>
          <cell r="O839">
            <v>0</v>
          </cell>
          <cell r="P839" t="str">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cell>
          <cell r="M840">
            <v>1</v>
          </cell>
          <cell r="N840">
            <v>0</v>
          </cell>
          <cell r="O840">
            <v>0</v>
          </cell>
          <cell r="P840" t="str">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cell>
          <cell r="M841">
            <v>1</v>
          </cell>
          <cell r="N841">
            <v>0</v>
          </cell>
          <cell r="O841">
            <v>0</v>
          </cell>
          <cell r="P841" t="str">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cell>
          <cell r="M842">
            <v>1</v>
          </cell>
          <cell r="N842">
            <v>0</v>
          </cell>
          <cell r="O842">
            <v>0</v>
          </cell>
          <cell r="P842" t="str">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cell>
          <cell r="M843">
            <v>1</v>
          </cell>
          <cell r="N843">
            <v>0</v>
          </cell>
          <cell r="O843">
            <v>0</v>
          </cell>
          <cell r="P843" t="str">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cell>
          <cell r="M844">
            <v>1</v>
          </cell>
          <cell r="N844">
            <v>0</v>
          </cell>
          <cell r="O844">
            <v>0</v>
          </cell>
          <cell r="P844" t="str">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cell>
          <cell r="M845">
            <v>1</v>
          </cell>
          <cell r="N845">
            <v>0</v>
          </cell>
          <cell r="O845">
            <v>0</v>
          </cell>
          <cell r="P845" t="str">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cell>
          <cell r="M846">
            <v>1</v>
          </cell>
          <cell r="N846">
            <v>0</v>
          </cell>
          <cell r="O846">
            <v>0</v>
          </cell>
          <cell r="P846" t="str">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cell>
          <cell r="M847">
            <v>1</v>
          </cell>
          <cell r="N847">
            <v>0</v>
          </cell>
          <cell r="O847">
            <v>0</v>
          </cell>
          <cell r="P847" t="str">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cell>
          <cell r="M848">
            <v>1</v>
          </cell>
          <cell r="N848">
            <v>0</v>
          </cell>
          <cell r="O848">
            <v>0</v>
          </cell>
          <cell r="P848" t="str">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cell>
          <cell r="M849">
            <v>1</v>
          </cell>
          <cell r="N849">
            <v>0</v>
          </cell>
          <cell r="O849">
            <v>0</v>
          </cell>
          <cell r="P849" t="str">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cell>
          <cell r="M850">
            <v>1</v>
          </cell>
          <cell r="N850">
            <v>0</v>
          </cell>
          <cell r="O850">
            <v>0</v>
          </cell>
          <cell r="P850" t="str">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cell>
          <cell r="M851">
            <v>1</v>
          </cell>
          <cell r="N851">
            <v>0</v>
          </cell>
          <cell r="O851">
            <v>0</v>
          </cell>
          <cell r="P851" t="str">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cell>
          <cell r="M852">
            <v>1</v>
          </cell>
          <cell r="N852">
            <v>0</v>
          </cell>
          <cell r="O852">
            <v>0</v>
          </cell>
          <cell r="P852" t="str">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cell>
          <cell r="M853">
            <v>1</v>
          </cell>
          <cell r="N853">
            <v>0</v>
          </cell>
          <cell r="O853">
            <v>0</v>
          </cell>
          <cell r="P853" t="str">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cell>
          <cell r="M854">
            <v>1</v>
          </cell>
          <cell r="N854">
            <v>0</v>
          </cell>
          <cell r="O854">
            <v>0</v>
          </cell>
          <cell r="P854" t="str">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cell>
          <cell r="M855">
            <v>1</v>
          </cell>
          <cell r="N855">
            <v>0</v>
          </cell>
          <cell r="O855">
            <v>0</v>
          </cell>
          <cell r="P855" t="str">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cell>
          <cell r="M856">
            <v>1</v>
          </cell>
          <cell r="N856">
            <v>0</v>
          </cell>
          <cell r="O856">
            <v>0</v>
          </cell>
          <cell r="P856" t="str">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cell>
          <cell r="M857">
            <v>1</v>
          </cell>
          <cell r="N857">
            <v>0</v>
          </cell>
          <cell r="O857">
            <v>0</v>
          </cell>
          <cell r="P857" t="str">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cell>
          <cell r="M858">
            <v>1</v>
          </cell>
          <cell r="N858">
            <v>0</v>
          </cell>
          <cell r="O858">
            <v>0</v>
          </cell>
          <cell r="P858" t="str">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cell>
          <cell r="M859">
            <v>1</v>
          </cell>
          <cell r="N859">
            <v>0</v>
          </cell>
          <cell r="O859">
            <v>0</v>
          </cell>
          <cell r="P859" t="str">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cell>
          <cell r="M860">
            <v>1</v>
          </cell>
          <cell r="N860">
            <v>0</v>
          </cell>
          <cell r="O860">
            <v>0</v>
          </cell>
          <cell r="P860" t="str">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cell>
          <cell r="M861">
            <v>1</v>
          </cell>
          <cell r="N861">
            <v>0</v>
          </cell>
          <cell r="O861">
            <v>0</v>
          </cell>
          <cell r="P861" t="str">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cell>
          <cell r="M862">
            <v>1</v>
          </cell>
          <cell r="N862">
            <v>0</v>
          </cell>
          <cell r="O862">
            <v>0</v>
          </cell>
          <cell r="P862" t="str">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cell>
          <cell r="M863">
            <v>1</v>
          </cell>
          <cell r="N863">
            <v>0</v>
          </cell>
          <cell r="O863">
            <v>0</v>
          </cell>
          <cell r="P863" t="str">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cell>
          <cell r="M864">
            <v>1</v>
          </cell>
          <cell r="N864">
            <v>0</v>
          </cell>
          <cell r="O864">
            <v>0</v>
          </cell>
          <cell r="P864" t="str">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cell>
          <cell r="M865">
            <v>1</v>
          </cell>
          <cell r="N865">
            <v>0</v>
          </cell>
          <cell r="O865">
            <v>0</v>
          </cell>
          <cell r="P865" t="str">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cell>
          <cell r="M866">
            <v>0.99199999999999999</v>
          </cell>
          <cell r="N866">
            <v>-8.0000000000000002E-3</v>
          </cell>
          <cell r="O866">
            <v>0</v>
          </cell>
          <cell r="P866" t="str">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cell>
          <cell r="M867">
            <v>0.99199999999999999</v>
          </cell>
          <cell r="N867">
            <v>-8.0000000000000002E-3</v>
          </cell>
          <cell r="O867">
            <v>0</v>
          </cell>
          <cell r="P867" t="str">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cell>
          <cell r="M868">
            <v>0.99199999999999999</v>
          </cell>
          <cell r="N868">
            <v>-8.0000000000000002E-3</v>
          </cell>
          <cell r="O868">
            <v>0</v>
          </cell>
          <cell r="P868" t="str">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cell>
          <cell r="M869">
            <v>1</v>
          </cell>
          <cell r="N869">
            <v>0</v>
          </cell>
          <cell r="O869">
            <v>0</v>
          </cell>
          <cell r="P869" t="str">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cell>
          <cell r="M870">
            <v>1</v>
          </cell>
          <cell r="N870">
            <v>0</v>
          </cell>
          <cell r="O870">
            <v>0</v>
          </cell>
          <cell r="P870" t="str">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cell>
          <cell r="M871">
            <v>1</v>
          </cell>
          <cell r="N871">
            <v>0</v>
          </cell>
          <cell r="O871">
            <v>0</v>
          </cell>
          <cell r="P871" t="str">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cell>
          <cell r="M872">
            <v>1</v>
          </cell>
          <cell r="N872">
            <v>0</v>
          </cell>
          <cell r="O872">
            <v>0</v>
          </cell>
          <cell r="P872" t="str">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cell>
          <cell r="M873">
            <v>1</v>
          </cell>
          <cell r="N873">
            <v>0</v>
          </cell>
          <cell r="O873">
            <v>0</v>
          </cell>
          <cell r="P873" t="str">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cell>
          <cell r="M874">
            <v>1</v>
          </cell>
          <cell r="N874">
            <v>0</v>
          </cell>
          <cell r="O874">
            <v>0</v>
          </cell>
          <cell r="P874" t="str">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cell>
          <cell r="M875">
            <v>1</v>
          </cell>
          <cell r="N875">
            <v>0</v>
          </cell>
          <cell r="O875">
            <v>0</v>
          </cell>
          <cell r="P875" t="str">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cell>
          <cell r="M876">
            <v>1</v>
          </cell>
          <cell r="N876">
            <v>0</v>
          </cell>
          <cell r="O876">
            <v>0</v>
          </cell>
          <cell r="P876" t="str">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cell>
          <cell r="M877">
            <v>1</v>
          </cell>
          <cell r="N877">
            <v>0</v>
          </cell>
          <cell r="O877">
            <v>0</v>
          </cell>
          <cell r="P877" t="str">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cell>
          <cell r="M878">
            <v>1</v>
          </cell>
          <cell r="N878">
            <v>0</v>
          </cell>
          <cell r="O878">
            <v>0</v>
          </cell>
          <cell r="P878" t="str">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cell>
          <cell r="M879">
            <v>1</v>
          </cell>
          <cell r="N879">
            <v>0</v>
          </cell>
          <cell r="O879">
            <v>0</v>
          </cell>
          <cell r="P879" t="str">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cell>
          <cell r="M880">
            <v>1</v>
          </cell>
          <cell r="N880">
            <v>0</v>
          </cell>
          <cell r="O880">
            <v>0</v>
          </cell>
          <cell r="P880" t="str">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cell>
          <cell r="M881">
            <v>1</v>
          </cell>
          <cell r="N881">
            <v>0</v>
          </cell>
          <cell r="O881">
            <v>0</v>
          </cell>
          <cell r="P881" t="str">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cell>
          <cell r="M882">
            <v>1</v>
          </cell>
          <cell r="N882">
            <v>0</v>
          </cell>
          <cell r="O882">
            <v>0</v>
          </cell>
          <cell r="P882" t="str">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cell>
          <cell r="M883">
            <v>1</v>
          </cell>
          <cell r="N883">
            <v>0</v>
          </cell>
          <cell r="O883">
            <v>0</v>
          </cell>
          <cell r="P883" t="str">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cell>
          <cell r="M884">
            <v>0.1724</v>
          </cell>
          <cell r="N884">
            <v>-0.8276</v>
          </cell>
          <cell r="O884">
            <v>0</v>
          </cell>
          <cell r="P884" t="str">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cell>
          <cell r="M885">
            <v>0.37259999999999999</v>
          </cell>
          <cell r="N885">
            <v>-0.62739999999999996</v>
          </cell>
          <cell r="O885">
            <v>0</v>
          </cell>
          <cell r="P885" t="str">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cell>
          <cell r="M886">
            <v>1</v>
          </cell>
          <cell r="N886">
            <v>0</v>
          </cell>
          <cell r="O886">
            <v>0</v>
          </cell>
          <cell r="P886" t="str">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cell>
          <cell r="M887">
            <v>1</v>
          </cell>
          <cell r="N887">
            <v>0</v>
          </cell>
          <cell r="O887">
            <v>0</v>
          </cell>
          <cell r="P887" t="str">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cell>
          <cell r="M888">
            <v>1</v>
          </cell>
          <cell r="N888">
            <v>0</v>
          </cell>
          <cell r="O888">
            <v>0</v>
          </cell>
          <cell r="P888" t="str">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cell>
          <cell r="M889">
            <v>1</v>
          </cell>
          <cell r="N889">
            <v>0</v>
          </cell>
          <cell r="O889">
            <v>0</v>
          </cell>
          <cell r="P889" t="str">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cell>
          <cell r="M890">
            <v>1</v>
          </cell>
          <cell r="N890">
            <v>0</v>
          </cell>
          <cell r="O890">
            <v>0</v>
          </cell>
          <cell r="P890" t="str">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cell>
          <cell r="M891">
            <v>1</v>
          </cell>
          <cell r="N891">
            <v>0</v>
          </cell>
          <cell r="O891">
            <v>0</v>
          </cell>
          <cell r="P891" t="str">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cell>
          <cell r="M892">
            <v>1</v>
          </cell>
          <cell r="N892">
            <v>0</v>
          </cell>
          <cell r="O892">
            <v>0</v>
          </cell>
          <cell r="P892" t="str">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cell>
          <cell r="M893">
            <v>1</v>
          </cell>
          <cell r="N893">
            <v>0</v>
          </cell>
          <cell r="O893">
            <v>0</v>
          </cell>
          <cell r="P893" t="str">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cell>
          <cell r="M894">
            <v>1</v>
          </cell>
          <cell r="N894">
            <v>0</v>
          </cell>
          <cell r="O894">
            <v>0</v>
          </cell>
          <cell r="P894" t="str">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cell>
          <cell r="M895">
            <v>1</v>
          </cell>
          <cell r="N895">
            <v>0</v>
          </cell>
          <cell r="O895">
            <v>0</v>
          </cell>
          <cell r="P895" t="str">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cell>
          <cell r="M896">
            <v>1</v>
          </cell>
          <cell r="N896">
            <v>0</v>
          </cell>
          <cell r="O896">
            <v>0</v>
          </cell>
          <cell r="P896" t="str">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cell>
          <cell r="M897">
            <v>1</v>
          </cell>
          <cell r="N897">
            <v>0</v>
          </cell>
          <cell r="O897">
            <v>0</v>
          </cell>
          <cell r="P897" t="str">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cell>
          <cell r="M898">
            <v>1</v>
          </cell>
          <cell r="N898">
            <v>0</v>
          </cell>
          <cell r="O898">
            <v>0</v>
          </cell>
          <cell r="P898" t="str">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cell>
          <cell r="M899">
            <v>1</v>
          </cell>
          <cell r="N899">
            <v>0</v>
          </cell>
          <cell r="O899">
            <v>0</v>
          </cell>
          <cell r="P899" t="str">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cell>
          <cell r="M900">
            <v>1</v>
          </cell>
          <cell r="N900">
            <v>0</v>
          </cell>
          <cell r="O900">
            <v>0</v>
          </cell>
          <cell r="P900" t="str">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cell>
          <cell r="M901">
            <v>1</v>
          </cell>
          <cell r="N901">
            <v>0</v>
          </cell>
          <cell r="O901">
            <v>0</v>
          </cell>
          <cell r="P901" t="str">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cell>
          <cell r="M903">
            <v>1</v>
          </cell>
          <cell r="N903">
            <v>0</v>
          </cell>
          <cell r="O903">
            <v>0</v>
          </cell>
          <cell r="P903" t="str">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cell>
          <cell r="M904">
            <v>1</v>
          </cell>
          <cell r="N904">
            <v>0</v>
          </cell>
          <cell r="O904">
            <v>0</v>
          </cell>
          <cell r="P904" t="str">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cell>
          <cell r="M905">
            <v>1</v>
          </cell>
          <cell r="N905">
            <v>0</v>
          </cell>
          <cell r="O905">
            <v>0</v>
          </cell>
          <cell r="P905" t="str">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cell>
          <cell r="M906">
            <v>1</v>
          </cell>
          <cell r="N906">
            <v>0</v>
          </cell>
          <cell r="O906">
            <v>0</v>
          </cell>
          <cell r="P906" t="str">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cell>
          <cell r="M907">
            <v>1</v>
          </cell>
          <cell r="N907">
            <v>0</v>
          </cell>
          <cell r="O907">
            <v>0</v>
          </cell>
          <cell r="P907" t="str">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cell>
          <cell r="M908">
            <v>1</v>
          </cell>
          <cell r="N908">
            <v>0</v>
          </cell>
          <cell r="O908">
            <v>0</v>
          </cell>
          <cell r="P908" t="str">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cell>
          <cell r="M909">
            <v>1</v>
          </cell>
          <cell r="N909">
            <v>0</v>
          </cell>
          <cell r="O909">
            <v>0</v>
          </cell>
          <cell r="P909" t="str">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cell>
          <cell r="M910">
            <v>1</v>
          </cell>
          <cell r="N910">
            <v>0</v>
          </cell>
          <cell r="O910">
            <v>0</v>
          </cell>
          <cell r="P910" t="str">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cell>
          <cell r="M911">
            <v>1</v>
          </cell>
          <cell r="N911">
            <v>0</v>
          </cell>
          <cell r="O911">
            <v>0</v>
          </cell>
          <cell r="P911" t="str">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cell>
          <cell r="M912">
            <v>1</v>
          </cell>
          <cell r="N912">
            <v>0</v>
          </cell>
          <cell r="O912">
            <v>0</v>
          </cell>
          <cell r="P912" t="str">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cell>
          <cell r="M913">
            <v>1</v>
          </cell>
          <cell r="N913">
            <v>0</v>
          </cell>
          <cell r="O913">
            <v>0</v>
          </cell>
          <cell r="P913" t="str">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cell>
          <cell r="M914">
            <v>1</v>
          </cell>
          <cell r="N914">
            <v>0</v>
          </cell>
          <cell r="O914">
            <v>0</v>
          </cell>
          <cell r="P914" t="str">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cell>
          <cell r="M915">
            <v>1</v>
          </cell>
          <cell r="N915">
            <v>0</v>
          </cell>
          <cell r="O915">
            <v>0</v>
          </cell>
          <cell r="P915" t="str">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cell>
          <cell r="M916">
            <v>1</v>
          </cell>
          <cell r="N916">
            <v>0</v>
          </cell>
          <cell r="O916">
            <v>0</v>
          </cell>
          <cell r="P916" t="str">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cell>
          <cell r="M917">
            <v>1</v>
          </cell>
          <cell r="N917">
            <v>0</v>
          </cell>
          <cell r="O917">
            <v>0</v>
          </cell>
          <cell r="P917" t="str">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cell>
          <cell r="M918">
            <v>1</v>
          </cell>
          <cell r="N918">
            <v>0</v>
          </cell>
          <cell r="O918">
            <v>0</v>
          </cell>
          <cell r="P918" t="str">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cell>
          <cell r="M919">
            <v>1</v>
          </cell>
          <cell r="N919">
            <v>0</v>
          </cell>
          <cell r="O919">
            <v>0</v>
          </cell>
          <cell r="P919" t="str">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cell>
          <cell r="M920">
            <v>1</v>
          </cell>
          <cell r="N920">
            <v>0</v>
          </cell>
          <cell r="O920">
            <v>0</v>
          </cell>
          <cell r="P920" t="str">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cell>
          <cell r="M921">
            <v>1</v>
          </cell>
          <cell r="N921">
            <v>0</v>
          </cell>
          <cell r="O921">
            <v>0</v>
          </cell>
          <cell r="P921" t="str">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cell>
          <cell r="M922">
            <v>1</v>
          </cell>
          <cell r="N922">
            <v>0</v>
          </cell>
          <cell r="O922">
            <v>0</v>
          </cell>
          <cell r="P922" t="str">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cell>
          <cell r="M923">
            <v>1</v>
          </cell>
          <cell r="N923">
            <v>0</v>
          </cell>
          <cell r="O923">
            <v>0</v>
          </cell>
          <cell r="P923" t="str">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cell>
          <cell r="M924">
            <v>1</v>
          </cell>
          <cell r="N924">
            <v>0</v>
          </cell>
          <cell r="O924">
            <v>0</v>
          </cell>
          <cell r="P924" t="str">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cell>
          <cell r="M925">
            <v>1</v>
          </cell>
          <cell r="N925">
            <v>0</v>
          </cell>
          <cell r="O925">
            <v>0</v>
          </cell>
          <cell r="P925" t="str">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cell>
          <cell r="M926">
            <v>1</v>
          </cell>
          <cell r="N926">
            <v>0</v>
          </cell>
          <cell r="O926">
            <v>0</v>
          </cell>
          <cell r="P926" t="str">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cell>
          <cell r="M927">
            <v>1</v>
          </cell>
          <cell r="N927">
            <v>0</v>
          </cell>
          <cell r="O927">
            <v>0</v>
          </cell>
          <cell r="P927" t="str">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cell>
          <cell r="M928">
            <v>1</v>
          </cell>
          <cell r="N928">
            <v>0</v>
          </cell>
          <cell r="O928">
            <v>0</v>
          </cell>
          <cell r="P928" t="str">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cell>
          <cell r="M929">
            <v>1</v>
          </cell>
          <cell r="N929">
            <v>0</v>
          </cell>
          <cell r="O929">
            <v>0</v>
          </cell>
          <cell r="P929" t="str">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cell>
          <cell r="M930">
            <v>1</v>
          </cell>
          <cell r="N930">
            <v>0</v>
          </cell>
          <cell r="O930">
            <v>0</v>
          </cell>
          <cell r="P930" t="str">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cell>
          <cell r="M931">
            <v>1</v>
          </cell>
          <cell r="N931">
            <v>0</v>
          </cell>
          <cell r="O931">
            <v>0</v>
          </cell>
          <cell r="P931" t="str">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cell>
          <cell r="M932">
            <v>1</v>
          </cell>
          <cell r="N932">
            <v>0</v>
          </cell>
          <cell r="O932">
            <v>0</v>
          </cell>
          <cell r="P932" t="str">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cell>
          <cell r="M933">
            <v>1</v>
          </cell>
          <cell r="N933">
            <v>0</v>
          </cell>
          <cell r="O933">
            <v>0</v>
          </cell>
          <cell r="P933" t="str">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cell>
          <cell r="M934">
            <v>1</v>
          </cell>
          <cell r="N934">
            <v>0</v>
          </cell>
          <cell r="O934">
            <v>0</v>
          </cell>
          <cell r="P934" t="str">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cell>
          <cell r="M935">
            <v>1</v>
          </cell>
          <cell r="N935">
            <v>0</v>
          </cell>
          <cell r="O935">
            <v>0</v>
          </cell>
          <cell r="P935" t="str">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cell>
          <cell r="M936">
            <v>1</v>
          </cell>
          <cell r="N936">
            <v>0</v>
          </cell>
          <cell r="O936">
            <v>0</v>
          </cell>
          <cell r="P936" t="str">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cell>
          <cell r="M937">
            <v>1</v>
          </cell>
          <cell r="N937">
            <v>0</v>
          </cell>
          <cell r="O937">
            <v>0</v>
          </cell>
          <cell r="P937" t="str">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cell>
          <cell r="M938">
            <v>1</v>
          </cell>
          <cell r="N938">
            <v>0</v>
          </cell>
          <cell r="O938">
            <v>0</v>
          </cell>
          <cell r="P938" t="str">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cell>
          <cell r="M939">
            <v>1</v>
          </cell>
          <cell r="N939">
            <v>0</v>
          </cell>
          <cell r="O939">
            <v>0</v>
          </cell>
          <cell r="P939" t="str">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cell>
          <cell r="M940">
            <v>1</v>
          </cell>
          <cell r="N940">
            <v>0</v>
          </cell>
          <cell r="O940">
            <v>0</v>
          </cell>
          <cell r="P940" t="str">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cell>
          <cell r="M941">
            <v>1</v>
          </cell>
          <cell r="N941">
            <v>0</v>
          </cell>
          <cell r="O941">
            <v>0</v>
          </cell>
          <cell r="P941" t="str">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cell>
          <cell r="M942">
            <v>1</v>
          </cell>
          <cell r="N942">
            <v>0</v>
          </cell>
          <cell r="O942">
            <v>0</v>
          </cell>
          <cell r="P942" t="str">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cell>
          <cell r="M943">
            <v>1</v>
          </cell>
          <cell r="N943">
            <v>0</v>
          </cell>
          <cell r="O943">
            <v>0</v>
          </cell>
          <cell r="P943" t="str">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cell>
          <cell r="M944">
            <v>1</v>
          </cell>
          <cell r="N944">
            <v>0</v>
          </cell>
          <cell r="O944">
            <v>0</v>
          </cell>
          <cell r="P944" t="str">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cell>
          <cell r="M945">
            <v>1</v>
          </cell>
          <cell r="N945">
            <v>0</v>
          </cell>
          <cell r="O945">
            <v>0</v>
          </cell>
          <cell r="P945" t="str">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cell>
          <cell r="M946">
            <v>1</v>
          </cell>
          <cell r="N946">
            <v>0</v>
          </cell>
          <cell r="O946">
            <v>0</v>
          </cell>
          <cell r="P946" t="str">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cell>
          <cell r="M947">
            <v>1</v>
          </cell>
          <cell r="N947">
            <v>0</v>
          </cell>
          <cell r="O947">
            <v>0</v>
          </cell>
          <cell r="P947" t="str">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cell>
          <cell r="M948">
            <v>1</v>
          </cell>
          <cell r="N948">
            <v>0</v>
          </cell>
          <cell r="O948">
            <v>0</v>
          </cell>
          <cell r="P948" t="str">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cell>
          <cell r="M949">
            <v>1</v>
          </cell>
          <cell r="N949">
            <v>0</v>
          </cell>
          <cell r="O949">
            <v>0</v>
          </cell>
          <cell r="P949" t="str">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cell>
          <cell r="M950">
            <v>1</v>
          </cell>
          <cell r="N950">
            <v>0</v>
          </cell>
          <cell r="O950">
            <v>0</v>
          </cell>
          <cell r="P950" t="str">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cell>
          <cell r="M951">
            <v>1</v>
          </cell>
          <cell r="N951">
            <v>0</v>
          </cell>
          <cell r="O951">
            <v>0</v>
          </cell>
          <cell r="P951" t="str">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cell>
          <cell r="M952">
            <v>1</v>
          </cell>
          <cell r="N952">
            <v>0</v>
          </cell>
          <cell r="O952">
            <v>0</v>
          </cell>
          <cell r="P952" t="str">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cell>
          <cell r="M953">
            <v>1</v>
          </cell>
          <cell r="N953">
            <v>0</v>
          </cell>
          <cell r="O953">
            <v>0</v>
          </cell>
          <cell r="P953" t="str">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cell>
          <cell r="M954">
            <v>1</v>
          </cell>
          <cell r="N954">
            <v>0</v>
          </cell>
          <cell r="O954">
            <v>0</v>
          </cell>
          <cell r="P954" t="str">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cell>
          <cell r="M955">
            <v>1</v>
          </cell>
          <cell r="N955">
            <v>0</v>
          </cell>
          <cell r="O955">
            <v>0</v>
          </cell>
          <cell r="P955" t="str">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cell>
          <cell r="M956">
            <v>1</v>
          </cell>
          <cell r="N956">
            <v>0</v>
          </cell>
          <cell r="O956">
            <v>0</v>
          </cell>
          <cell r="P956" t="str">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cell>
          <cell r="M957">
            <v>1</v>
          </cell>
          <cell r="N957">
            <v>0</v>
          </cell>
          <cell r="O957">
            <v>0</v>
          </cell>
          <cell r="P957" t="str">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cell>
          <cell r="M966">
            <v>1</v>
          </cell>
          <cell r="N966">
            <v>0</v>
          </cell>
          <cell r="O966">
            <v>0</v>
          </cell>
          <cell r="P966" t="str">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cell>
          <cell r="M967">
            <v>1</v>
          </cell>
          <cell r="N967">
            <v>0</v>
          </cell>
          <cell r="O967">
            <v>0</v>
          </cell>
          <cell r="P967" t="str">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cell>
          <cell r="M968">
            <v>1</v>
          </cell>
          <cell r="N968">
            <v>0</v>
          </cell>
          <cell r="O968">
            <v>0</v>
          </cell>
          <cell r="P968" t="str">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cell>
          <cell r="M972">
            <v>1</v>
          </cell>
          <cell r="N972">
            <v>0</v>
          </cell>
          <cell r="O972">
            <v>0</v>
          </cell>
          <cell r="P972" t="str">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cell>
          <cell r="M973">
            <v>1</v>
          </cell>
          <cell r="N973">
            <v>0</v>
          </cell>
          <cell r="O973">
            <v>0</v>
          </cell>
          <cell r="P973" t="str">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cell>
          <cell r="M974">
            <v>1</v>
          </cell>
          <cell r="N974">
            <v>0</v>
          </cell>
          <cell r="O974">
            <v>0</v>
          </cell>
          <cell r="P974" t="str">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cell>
          <cell r="M975">
            <v>1</v>
          </cell>
          <cell r="N975">
            <v>0</v>
          </cell>
          <cell r="O975">
            <v>0</v>
          </cell>
          <cell r="P975" t="str">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cell>
          <cell r="M976">
            <v>1</v>
          </cell>
          <cell r="N976">
            <v>0</v>
          </cell>
          <cell r="O976">
            <v>0</v>
          </cell>
          <cell r="P976" t="str">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cell>
          <cell r="M977">
            <v>1</v>
          </cell>
          <cell r="N977">
            <v>0</v>
          </cell>
          <cell r="O977">
            <v>0</v>
          </cell>
          <cell r="P977" t="str">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cell>
          <cell r="M978">
            <v>1</v>
          </cell>
          <cell r="N978">
            <v>0</v>
          </cell>
          <cell r="O978">
            <v>0</v>
          </cell>
          <cell r="P978" t="str">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cell>
          <cell r="M980">
            <v>1</v>
          </cell>
          <cell r="N980">
            <v>0</v>
          </cell>
          <cell r="O980">
            <v>0</v>
          </cell>
          <cell r="P980" t="str">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cell>
          <cell r="M981">
            <v>1</v>
          </cell>
          <cell r="N981">
            <v>0</v>
          </cell>
          <cell r="O981">
            <v>0</v>
          </cell>
          <cell r="P981" t="str">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cell>
          <cell r="M982">
            <v>1</v>
          </cell>
          <cell r="N982">
            <v>0</v>
          </cell>
          <cell r="O982">
            <v>0</v>
          </cell>
          <cell r="P982" t="str">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cell>
          <cell r="M983">
            <v>1</v>
          </cell>
          <cell r="N983">
            <v>0</v>
          </cell>
          <cell r="O983">
            <v>0</v>
          </cell>
          <cell r="P983" t="str">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cell>
          <cell r="M984">
            <v>1</v>
          </cell>
          <cell r="N984">
            <v>0</v>
          </cell>
          <cell r="O984">
            <v>0</v>
          </cell>
          <cell r="P984" t="str">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cell>
          <cell r="M985">
            <v>1</v>
          </cell>
          <cell r="N985">
            <v>0</v>
          </cell>
          <cell r="O985">
            <v>0</v>
          </cell>
          <cell r="P985" t="str">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cell>
          <cell r="M986">
            <v>1</v>
          </cell>
          <cell r="N986">
            <v>0</v>
          </cell>
          <cell r="O986">
            <v>0</v>
          </cell>
          <cell r="P986" t="str">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cell>
          <cell r="M987">
            <v>1</v>
          </cell>
          <cell r="N987">
            <v>0</v>
          </cell>
          <cell r="O987">
            <v>0</v>
          </cell>
          <cell r="P987" t="str">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cell>
          <cell r="M988">
            <v>1</v>
          </cell>
          <cell r="N988">
            <v>0</v>
          </cell>
          <cell r="O988">
            <v>0</v>
          </cell>
          <cell r="P988" t="str">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cell>
          <cell r="M989">
            <v>1</v>
          </cell>
          <cell r="N989">
            <v>0</v>
          </cell>
          <cell r="O989">
            <v>0</v>
          </cell>
          <cell r="P989" t="str">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cell>
          <cell r="M990">
            <v>1</v>
          </cell>
          <cell r="N990">
            <v>0</v>
          </cell>
          <cell r="O990">
            <v>0</v>
          </cell>
          <cell r="P990" t="str">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cell>
          <cell r="M991">
            <v>1</v>
          </cell>
          <cell r="N991">
            <v>0</v>
          </cell>
          <cell r="O991">
            <v>0</v>
          </cell>
          <cell r="P991" t="str">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cell>
          <cell r="M992">
            <v>1</v>
          </cell>
          <cell r="N992">
            <v>0</v>
          </cell>
          <cell r="O992">
            <v>0</v>
          </cell>
          <cell r="P992" t="str">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cell>
          <cell r="M993">
            <v>1</v>
          </cell>
          <cell r="N993">
            <v>0</v>
          </cell>
          <cell r="O993">
            <v>0</v>
          </cell>
          <cell r="P993" t="str">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cell>
          <cell r="M994">
            <v>1</v>
          </cell>
          <cell r="N994">
            <v>0</v>
          </cell>
          <cell r="O994">
            <v>0</v>
          </cell>
          <cell r="P994" t="str">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cell>
          <cell r="M995">
            <v>1</v>
          </cell>
          <cell r="N995">
            <v>0</v>
          </cell>
          <cell r="O995">
            <v>0</v>
          </cell>
          <cell r="P995" t="str">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cell>
          <cell r="M996">
            <v>1</v>
          </cell>
          <cell r="N996">
            <v>0</v>
          </cell>
          <cell r="O996">
            <v>0</v>
          </cell>
          <cell r="P996" t="str">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cell>
          <cell r="M997">
            <v>1</v>
          </cell>
          <cell r="N997">
            <v>0</v>
          </cell>
          <cell r="O997">
            <v>0</v>
          </cell>
          <cell r="P997" t="str">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cell>
          <cell r="M998">
            <v>1</v>
          </cell>
          <cell r="N998">
            <v>0</v>
          </cell>
          <cell r="O998">
            <v>0</v>
          </cell>
          <cell r="P998" t="str">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cell>
          <cell r="M999">
            <v>1</v>
          </cell>
          <cell r="N999">
            <v>0</v>
          </cell>
          <cell r="O999">
            <v>0</v>
          </cell>
          <cell r="P999" t="str">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cell>
          <cell r="M1000">
            <v>1</v>
          </cell>
          <cell r="N1000">
            <v>0</v>
          </cell>
          <cell r="O1000">
            <v>0</v>
          </cell>
          <cell r="P1000" t="str">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cell>
          <cell r="M1001">
            <v>1</v>
          </cell>
          <cell r="N1001">
            <v>0</v>
          </cell>
          <cell r="O1001">
            <v>0</v>
          </cell>
          <cell r="P1001" t="str">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cell>
          <cell r="M1002">
            <v>1</v>
          </cell>
          <cell r="N1002">
            <v>0</v>
          </cell>
          <cell r="O1002">
            <v>0</v>
          </cell>
          <cell r="P1002" t="str">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cell>
          <cell r="M1003">
            <v>1</v>
          </cell>
          <cell r="N1003">
            <v>0</v>
          </cell>
          <cell r="O1003">
            <v>0</v>
          </cell>
          <cell r="P1003" t="str">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cell>
          <cell r="M1004">
            <v>1</v>
          </cell>
          <cell r="N1004">
            <v>0</v>
          </cell>
          <cell r="O1004">
            <v>0</v>
          </cell>
          <cell r="P1004" t="str">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cell>
          <cell r="M1005">
            <v>1</v>
          </cell>
          <cell r="N1005">
            <v>0</v>
          </cell>
          <cell r="O1005">
            <v>0</v>
          </cell>
          <cell r="P1005" t="str">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cell>
          <cell r="M1006">
            <v>1</v>
          </cell>
          <cell r="N1006">
            <v>0</v>
          </cell>
          <cell r="O1006">
            <v>0</v>
          </cell>
          <cell r="P1006" t="str">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cell>
          <cell r="M1007">
            <v>1</v>
          </cell>
          <cell r="N1007">
            <v>0</v>
          </cell>
          <cell r="O1007">
            <v>0</v>
          </cell>
          <cell r="P1007" t="str">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cell>
          <cell r="M1008">
            <v>1</v>
          </cell>
          <cell r="N1008">
            <v>0</v>
          </cell>
          <cell r="O1008">
            <v>0</v>
          </cell>
          <cell r="P1008" t="str">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cell>
          <cell r="M1009">
            <v>1</v>
          </cell>
          <cell r="N1009">
            <v>0</v>
          </cell>
          <cell r="O1009">
            <v>0</v>
          </cell>
          <cell r="P1009" t="str">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cell>
          <cell r="M1010">
            <v>1</v>
          </cell>
          <cell r="N1010">
            <v>0</v>
          </cell>
          <cell r="O1010">
            <v>0</v>
          </cell>
          <cell r="P1010" t="str">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cell>
          <cell r="M1011">
            <v>1</v>
          </cell>
          <cell r="N1011">
            <v>0</v>
          </cell>
          <cell r="O1011">
            <v>0</v>
          </cell>
          <cell r="P1011" t="str">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cell>
          <cell r="M1012">
            <v>1</v>
          </cell>
          <cell r="N1012">
            <v>0</v>
          </cell>
          <cell r="O1012">
            <v>0</v>
          </cell>
          <cell r="P1012" t="str">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cell>
          <cell r="M1013">
            <v>1</v>
          </cell>
          <cell r="N1013">
            <v>0</v>
          </cell>
          <cell r="O1013">
            <v>0</v>
          </cell>
          <cell r="P1013" t="str">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cell>
          <cell r="M1014">
            <v>1</v>
          </cell>
          <cell r="N1014">
            <v>0</v>
          </cell>
          <cell r="O1014">
            <v>0</v>
          </cell>
          <cell r="P1014" t="str">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cell>
          <cell r="M1015">
            <v>1</v>
          </cell>
          <cell r="N1015">
            <v>0</v>
          </cell>
          <cell r="O1015">
            <v>0</v>
          </cell>
          <cell r="P1015" t="str">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cell>
          <cell r="M1016">
            <v>1</v>
          </cell>
          <cell r="N1016">
            <v>0</v>
          </cell>
          <cell r="O1016">
            <v>0</v>
          </cell>
          <cell r="P1016" t="str">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cell>
          <cell r="M1017">
            <v>1</v>
          </cell>
          <cell r="N1017">
            <v>0</v>
          </cell>
          <cell r="O1017">
            <v>0</v>
          </cell>
          <cell r="P1017" t="str">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cell>
          <cell r="M1018">
            <v>1</v>
          </cell>
          <cell r="N1018">
            <v>0</v>
          </cell>
          <cell r="O1018">
            <v>0</v>
          </cell>
          <cell r="P1018" t="str">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cell>
          <cell r="M1019">
            <v>1</v>
          </cell>
          <cell r="N1019">
            <v>0</v>
          </cell>
          <cell r="O1019">
            <v>0</v>
          </cell>
          <cell r="P1019" t="str">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cell>
          <cell r="M1020">
            <v>1</v>
          </cell>
          <cell r="N1020">
            <v>0</v>
          </cell>
          <cell r="O1020">
            <v>0</v>
          </cell>
          <cell r="P1020" t="str">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cell>
          <cell r="M1021">
            <v>1</v>
          </cell>
          <cell r="N1021">
            <v>0</v>
          </cell>
          <cell r="O1021">
            <v>0</v>
          </cell>
          <cell r="P1021" t="str">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cell>
          <cell r="M1023">
            <v>1</v>
          </cell>
          <cell r="N1023">
            <v>0</v>
          </cell>
          <cell r="O1023">
            <v>0</v>
          </cell>
          <cell r="P1023" t="str">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cell>
          <cell r="M1024">
            <v>1</v>
          </cell>
          <cell r="N1024">
            <v>0</v>
          </cell>
          <cell r="O1024">
            <v>0</v>
          </cell>
          <cell r="P1024" t="str">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cell>
          <cell r="M1025">
            <v>1</v>
          </cell>
          <cell r="N1025">
            <v>0</v>
          </cell>
          <cell r="O1025">
            <v>0</v>
          </cell>
          <cell r="P1025" t="str">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cell>
          <cell r="M1026">
            <v>1</v>
          </cell>
          <cell r="N1026">
            <v>0</v>
          </cell>
          <cell r="O1026">
            <v>0</v>
          </cell>
          <cell r="P1026" t="str">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cell>
          <cell r="M1027">
            <v>1</v>
          </cell>
          <cell r="N1027">
            <v>0</v>
          </cell>
          <cell r="O1027">
            <v>0</v>
          </cell>
          <cell r="P1027" t="str">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cell>
          <cell r="M1028">
            <v>1</v>
          </cell>
          <cell r="N1028">
            <v>0</v>
          </cell>
          <cell r="O1028">
            <v>0</v>
          </cell>
          <cell r="P1028" t="str">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cell>
          <cell r="M1029">
            <v>1</v>
          </cell>
          <cell r="N1029">
            <v>0</v>
          </cell>
          <cell r="O1029">
            <v>0</v>
          </cell>
          <cell r="P1029" t="str">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cell>
          <cell r="M1030">
            <v>1</v>
          </cell>
          <cell r="N1030">
            <v>0</v>
          </cell>
          <cell r="O1030">
            <v>0</v>
          </cell>
          <cell r="P1030" t="str">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cell>
          <cell r="M1031">
            <v>1</v>
          </cell>
          <cell r="N1031">
            <v>0</v>
          </cell>
          <cell r="O1031">
            <v>0</v>
          </cell>
          <cell r="P1031" t="str">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cell>
          <cell r="M1032">
            <v>1</v>
          </cell>
          <cell r="N1032">
            <v>0</v>
          </cell>
          <cell r="O1032">
            <v>0</v>
          </cell>
          <cell r="P1032" t="str">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cell>
          <cell r="M1033">
            <v>1</v>
          </cell>
          <cell r="N1033">
            <v>0</v>
          </cell>
          <cell r="O1033">
            <v>0</v>
          </cell>
          <cell r="P1033" t="str">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cell>
          <cell r="M1034">
            <v>1</v>
          </cell>
          <cell r="N1034">
            <v>0</v>
          </cell>
          <cell r="O1034">
            <v>0</v>
          </cell>
          <cell r="P1034" t="str">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cell>
          <cell r="M1035">
            <v>1</v>
          </cell>
          <cell r="N1035">
            <v>0</v>
          </cell>
          <cell r="O1035">
            <v>0</v>
          </cell>
          <cell r="P1035" t="str">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cell>
          <cell r="M1036">
            <v>1</v>
          </cell>
          <cell r="N1036">
            <v>0</v>
          </cell>
          <cell r="O1036">
            <v>0</v>
          </cell>
          <cell r="P1036" t="str">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cell>
          <cell r="M1037">
            <v>1</v>
          </cell>
          <cell r="N1037">
            <v>0</v>
          </cell>
          <cell r="O1037">
            <v>0</v>
          </cell>
          <cell r="P1037" t="str">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cell>
          <cell r="M1038">
            <v>1</v>
          </cell>
          <cell r="N1038">
            <v>0</v>
          </cell>
          <cell r="O1038">
            <v>0</v>
          </cell>
          <cell r="P1038" t="str">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cell>
          <cell r="M1039">
            <v>1</v>
          </cell>
          <cell r="N1039">
            <v>0</v>
          </cell>
          <cell r="O1039">
            <v>0</v>
          </cell>
          <cell r="P1039" t="str">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cell>
          <cell r="M1040">
            <v>1</v>
          </cell>
          <cell r="N1040">
            <v>0</v>
          </cell>
          <cell r="O1040">
            <v>0</v>
          </cell>
          <cell r="P1040" t="str">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cell>
          <cell r="M1041">
            <v>1</v>
          </cell>
          <cell r="N1041">
            <v>0</v>
          </cell>
          <cell r="O1041">
            <v>0</v>
          </cell>
          <cell r="P1041" t="str">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cell>
          <cell r="M1042">
            <v>1</v>
          </cell>
          <cell r="N1042">
            <v>0</v>
          </cell>
          <cell r="O1042">
            <v>0</v>
          </cell>
          <cell r="P1042" t="str">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cell>
          <cell r="M1043">
            <v>1</v>
          </cell>
          <cell r="N1043">
            <v>0</v>
          </cell>
          <cell r="O1043">
            <v>0</v>
          </cell>
          <cell r="P1043" t="str">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cell>
          <cell r="M1044">
            <v>1</v>
          </cell>
          <cell r="N1044">
            <v>0</v>
          </cell>
          <cell r="O1044">
            <v>0</v>
          </cell>
          <cell r="P1044" t="str">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cell>
          <cell r="M1045">
            <v>1</v>
          </cell>
          <cell r="N1045">
            <v>0</v>
          </cell>
          <cell r="O1045">
            <v>0</v>
          </cell>
          <cell r="P1045" t="str">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cell>
          <cell r="M1046">
            <v>1</v>
          </cell>
          <cell r="N1046">
            <v>0</v>
          </cell>
          <cell r="O1046">
            <v>0</v>
          </cell>
          <cell r="P1046" t="str">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cell>
          <cell r="M1047">
            <v>1</v>
          </cell>
          <cell r="N1047">
            <v>0</v>
          </cell>
          <cell r="O1047">
            <v>0</v>
          </cell>
          <cell r="P1047" t="str">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cell>
          <cell r="M1048">
            <v>1</v>
          </cell>
          <cell r="N1048">
            <v>0</v>
          </cell>
          <cell r="O1048">
            <v>0</v>
          </cell>
          <cell r="P1048" t="str">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cell>
          <cell r="M1049">
            <v>1</v>
          </cell>
          <cell r="N1049">
            <v>0</v>
          </cell>
          <cell r="O1049">
            <v>0</v>
          </cell>
          <cell r="P1049" t="str">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cell>
          <cell r="M1050">
            <v>1</v>
          </cell>
          <cell r="N1050">
            <v>0</v>
          </cell>
          <cell r="O1050">
            <v>0</v>
          </cell>
          <cell r="P1050" t="str">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cell>
          <cell r="M1051">
            <v>1</v>
          </cell>
          <cell r="N1051">
            <v>0</v>
          </cell>
          <cell r="O1051">
            <v>0</v>
          </cell>
          <cell r="P1051" t="str">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cell>
          <cell r="M1052">
            <v>1</v>
          </cell>
          <cell r="N1052">
            <v>0</v>
          </cell>
          <cell r="O1052">
            <v>0</v>
          </cell>
          <cell r="P1052" t="str">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cell>
          <cell r="M1053">
            <v>1</v>
          </cell>
          <cell r="N1053">
            <v>0</v>
          </cell>
          <cell r="O1053">
            <v>0</v>
          </cell>
          <cell r="P1053" t="str">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cell>
          <cell r="M1054">
            <v>1</v>
          </cell>
          <cell r="N1054">
            <v>0</v>
          </cell>
          <cell r="O1054">
            <v>0</v>
          </cell>
          <cell r="P1054" t="str">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cell>
          <cell r="M1055">
            <v>1</v>
          </cell>
          <cell r="N1055">
            <v>0</v>
          </cell>
          <cell r="O1055">
            <v>0</v>
          </cell>
          <cell r="P1055" t="str">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cell>
          <cell r="M1056">
            <v>1</v>
          </cell>
          <cell r="N1056">
            <v>0</v>
          </cell>
          <cell r="O1056">
            <v>0</v>
          </cell>
          <cell r="P1056" t="str">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cell>
          <cell r="M1057">
            <v>1</v>
          </cell>
          <cell r="N1057">
            <v>0</v>
          </cell>
          <cell r="O1057">
            <v>0</v>
          </cell>
          <cell r="P1057" t="str">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cell>
          <cell r="M1058">
            <v>1</v>
          </cell>
          <cell r="N1058">
            <v>0</v>
          </cell>
          <cell r="O1058">
            <v>0</v>
          </cell>
          <cell r="P1058" t="str">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cell>
          <cell r="M1059">
            <v>1</v>
          </cell>
          <cell r="N1059">
            <v>0</v>
          </cell>
          <cell r="O1059">
            <v>0</v>
          </cell>
          <cell r="P1059" t="str">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cell>
          <cell r="M1060">
            <v>1</v>
          </cell>
          <cell r="N1060">
            <v>0</v>
          </cell>
          <cell r="O1060">
            <v>0</v>
          </cell>
          <cell r="P1060" t="str">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cell>
          <cell r="M1061">
            <v>1</v>
          </cell>
          <cell r="N1061">
            <v>0</v>
          </cell>
          <cell r="O1061">
            <v>0</v>
          </cell>
          <cell r="P1061" t="str">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cell>
          <cell r="M1062">
            <v>1</v>
          </cell>
          <cell r="N1062">
            <v>0</v>
          </cell>
          <cell r="O1062">
            <v>0</v>
          </cell>
          <cell r="P1062" t="str">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cell>
          <cell r="M1063">
            <v>1</v>
          </cell>
          <cell r="N1063">
            <v>0</v>
          </cell>
          <cell r="O1063">
            <v>0</v>
          </cell>
          <cell r="P1063" t="str">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cell>
          <cell r="M1064">
            <v>1</v>
          </cell>
          <cell r="N1064">
            <v>0</v>
          </cell>
          <cell r="O1064">
            <v>0</v>
          </cell>
          <cell r="P1064" t="str">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cell>
          <cell r="M1065">
            <v>1</v>
          </cell>
          <cell r="N1065">
            <v>0</v>
          </cell>
          <cell r="O1065">
            <v>0</v>
          </cell>
          <cell r="P1065" t="str">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cell>
          <cell r="M1066">
            <v>1</v>
          </cell>
          <cell r="N1066">
            <v>0</v>
          </cell>
          <cell r="O1066">
            <v>0</v>
          </cell>
          <cell r="P1066" t="str">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cell>
          <cell r="M1067">
            <v>1</v>
          </cell>
          <cell r="N1067">
            <v>0</v>
          </cell>
          <cell r="O1067">
            <v>0</v>
          </cell>
          <cell r="P1067" t="str">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cell>
          <cell r="M1068">
            <v>1</v>
          </cell>
          <cell r="N1068">
            <v>0</v>
          </cell>
          <cell r="O1068">
            <v>0</v>
          </cell>
          <cell r="P1068" t="str">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cell>
          <cell r="M1069">
            <v>1</v>
          </cell>
          <cell r="N1069">
            <v>0</v>
          </cell>
          <cell r="O1069">
            <v>0</v>
          </cell>
          <cell r="P1069" t="str">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cell>
          <cell r="M1070">
            <v>1</v>
          </cell>
          <cell r="N1070">
            <v>0</v>
          </cell>
          <cell r="O1070">
            <v>0</v>
          </cell>
          <cell r="P1070" t="str">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cell>
          <cell r="M1071">
            <v>1</v>
          </cell>
          <cell r="N1071">
            <v>0</v>
          </cell>
          <cell r="O1071">
            <v>0</v>
          </cell>
          <cell r="P1071" t="str">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cell>
          <cell r="M1072">
            <v>1</v>
          </cell>
          <cell r="N1072">
            <v>0</v>
          </cell>
          <cell r="O1072">
            <v>0</v>
          </cell>
          <cell r="P1072" t="str">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cell>
          <cell r="M1073">
            <v>1</v>
          </cell>
          <cell r="N1073">
            <v>0</v>
          </cell>
          <cell r="O1073">
            <v>0</v>
          </cell>
          <cell r="P1073" t="str">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cell>
          <cell r="M1074">
            <v>1</v>
          </cell>
          <cell r="N1074">
            <v>0</v>
          </cell>
          <cell r="O1074">
            <v>0</v>
          </cell>
          <cell r="P1074" t="str">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cell>
          <cell r="M1075">
            <v>1</v>
          </cell>
          <cell r="N1075">
            <v>0</v>
          </cell>
          <cell r="O1075">
            <v>0</v>
          </cell>
          <cell r="P1075" t="str">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cell>
          <cell r="M1076">
            <v>1</v>
          </cell>
          <cell r="N1076">
            <v>0</v>
          </cell>
          <cell r="O1076">
            <v>0</v>
          </cell>
          <cell r="P1076" t="str">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cell>
          <cell r="M1077">
            <v>1</v>
          </cell>
          <cell r="N1077">
            <v>0</v>
          </cell>
          <cell r="O1077">
            <v>0</v>
          </cell>
          <cell r="P1077" t="str">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cell>
          <cell r="M1078">
            <v>1</v>
          </cell>
          <cell r="N1078">
            <v>0</v>
          </cell>
          <cell r="O1078">
            <v>0</v>
          </cell>
          <cell r="P1078" t="str">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cell>
          <cell r="M1082">
            <v>1</v>
          </cell>
          <cell r="N1082">
            <v>0</v>
          </cell>
          <cell r="O1082">
            <v>0</v>
          </cell>
          <cell r="P1082" t="str">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cell>
          <cell r="M1083">
            <v>1</v>
          </cell>
          <cell r="N1083">
            <v>0</v>
          </cell>
          <cell r="O1083">
            <v>0</v>
          </cell>
          <cell r="P1083" t="str">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cell>
          <cell r="M1084">
            <v>1</v>
          </cell>
          <cell r="N1084">
            <v>0</v>
          </cell>
          <cell r="O1084">
            <v>0</v>
          </cell>
          <cell r="P1084" t="str">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cell>
          <cell r="M1085">
            <v>1</v>
          </cell>
          <cell r="N1085">
            <v>0</v>
          </cell>
          <cell r="O1085">
            <v>0</v>
          </cell>
          <cell r="P1085" t="str">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cell>
          <cell r="M1086">
            <v>1</v>
          </cell>
          <cell r="N1086">
            <v>0</v>
          </cell>
          <cell r="O1086">
            <v>0</v>
          </cell>
          <cell r="P1086" t="str">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cell>
          <cell r="M1087">
            <v>1</v>
          </cell>
          <cell r="N1087">
            <v>0</v>
          </cell>
          <cell r="O1087">
            <v>0</v>
          </cell>
          <cell r="P1087" t="str">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cell>
          <cell r="M1088">
            <v>1</v>
          </cell>
          <cell r="N1088">
            <v>0</v>
          </cell>
          <cell r="O1088">
            <v>0</v>
          </cell>
          <cell r="P1088" t="str">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cell>
          <cell r="M1089">
            <v>1</v>
          </cell>
          <cell r="N1089">
            <v>0</v>
          </cell>
          <cell r="O1089">
            <v>0</v>
          </cell>
          <cell r="P1089" t="str">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cell>
          <cell r="M1090">
            <v>1</v>
          </cell>
          <cell r="N1090">
            <v>0</v>
          </cell>
          <cell r="O1090">
            <v>0</v>
          </cell>
          <cell r="P1090" t="str">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cell>
          <cell r="M1091">
            <v>1</v>
          </cell>
          <cell r="N1091">
            <v>0</v>
          </cell>
          <cell r="O1091">
            <v>0</v>
          </cell>
          <cell r="P1091" t="str">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cell>
          <cell r="M1092">
            <v>1</v>
          </cell>
          <cell r="N1092">
            <v>0</v>
          </cell>
          <cell r="O1092">
            <v>0</v>
          </cell>
          <cell r="P1092" t="str">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cell>
          <cell r="M1093">
            <v>1</v>
          </cell>
          <cell r="N1093">
            <v>0</v>
          </cell>
          <cell r="O1093">
            <v>0</v>
          </cell>
          <cell r="P1093" t="str">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cell>
          <cell r="M1094">
            <v>1</v>
          </cell>
          <cell r="N1094">
            <v>0</v>
          </cell>
          <cell r="O1094">
            <v>0</v>
          </cell>
          <cell r="P1094" t="str">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cell>
          <cell r="M1095">
            <v>1</v>
          </cell>
          <cell r="N1095">
            <v>0</v>
          </cell>
          <cell r="O1095">
            <v>0</v>
          </cell>
          <cell r="P1095" t="str">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cell>
          <cell r="M1096">
            <v>1</v>
          </cell>
          <cell r="N1096">
            <v>0</v>
          </cell>
          <cell r="O1096">
            <v>0</v>
          </cell>
          <cell r="P1096" t="str">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cell>
          <cell r="M1097">
            <v>1</v>
          </cell>
          <cell r="N1097">
            <v>0</v>
          </cell>
          <cell r="O1097">
            <v>0</v>
          </cell>
          <cell r="P1097" t="str">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cell>
          <cell r="M1098">
            <v>1</v>
          </cell>
          <cell r="N1098">
            <v>0</v>
          </cell>
          <cell r="O1098">
            <v>0</v>
          </cell>
          <cell r="P1098" t="str">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cell>
          <cell r="M1099">
            <v>1</v>
          </cell>
          <cell r="N1099">
            <v>0</v>
          </cell>
          <cell r="O1099">
            <v>0</v>
          </cell>
          <cell r="P1099" t="str">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cell>
          <cell r="M1100">
            <v>1</v>
          </cell>
          <cell r="N1100">
            <v>0</v>
          </cell>
          <cell r="O1100">
            <v>0</v>
          </cell>
          <cell r="P1100" t="str">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cell>
          <cell r="M1101">
            <v>1</v>
          </cell>
          <cell r="N1101">
            <v>0</v>
          </cell>
          <cell r="O1101">
            <v>0</v>
          </cell>
          <cell r="P1101" t="str">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cell>
          <cell r="M1102">
            <v>1</v>
          </cell>
          <cell r="N1102">
            <v>0</v>
          </cell>
          <cell r="O1102">
            <v>0</v>
          </cell>
          <cell r="P1102" t="str">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cell>
          <cell r="M1103">
            <v>1</v>
          </cell>
          <cell r="N1103">
            <v>0</v>
          </cell>
          <cell r="O1103">
            <v>0</v>
          </cell>
          <cell r="P1103" t="str">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cell>
          <cell r="M1107">
            <v>1</v>
          </cell>
          <cell r="N1107">
            <v>0</v>
          </cell>
          <cell r="O1107">
            <v>0</v>
          </cell>
          <cell r="P1107" t="str">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cell>
          <cell r="M1108">
            <v>1</v>
          </cell>
          <cell r="N1108">
            <v>0</v>
          </cell>
          <cell r="O1108">
            <v>0</v>
          </cell>
          <cell r="P1108" t="str">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cell>
          <cell r="M1109">
            <v>1</v>
          </cell>
          <cell r="N1109">
            <v>0</v>
          </cell>
          <cell r="O1109">
            <v>0</v>
          </cell>
          <cell r="P1109" t="str">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cell>
          <cell r="M1110">
            <v>1</v>
          </cell>
          <cell r="N1110">
            <v>0</v>
          </cell>
          <cell r="O1110">
            <v>0</v>
          </cell>
          <cell r="P1110" t="str">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cell>
          <cell r="M1111">
            <v>1</v>
          </cell>
          <cell r="N1111">
            <v>0</v>
          </cell>
          <cell r="O1111">
            <v>0</v>
          </cell>
          <cell r="P1111" t="str">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cell>
          <cell r="M1112">
            <v>1</v>
          </cell>
          <cell r="N1112">
            <v>0</v>
          </cell>
          <cell r="O1112">
            <v>0</v>
          </cell>
          <cell r="P1112" t="str">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cell>
          <cell r="M1113">
            <v>1</v>
          </cell>
          <cell r="N1113">
            <v>0</v>
          </cell>
          <cell r="O1113">
            <v>0</v>
          </cell>
          <cell r="P1113" t="str">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cell>
          <cell r="M1114">
            <v>1</v>
          </cell>
          <cell r="N1114">
            <v>0</v>
          </cell>
          <cell r="O1114">
            <v>0</v>
          </cell>
          <cell r="P1114" t="str">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cell>
          <cell r="M1115">
            <v>1</v>
          </cell>
          <cell r="N1115">
            <v>0</v>
          </cell>
          <cell r="O1115">
            <v>0</v>
          </cell>
          <cell r="P1115" t="str">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cell>
          <cell r="M1116">
            <v>1</v>
          </cell>
          <cell r="N1116">
            <v>0</v>
          </cell>
          <cell r="O1116">
            <v>0</v>
          </cell>
          <cell r="P1116" t="str">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cell>
          <cell r="M1117">
            <v>1</v>
          </cell>
          <cell r="N1117">
            <v>0</v>
          </cell>
          <cell r="O1117">
            <v>0</v>
          </cell>
          <cell r="P1117" t="str">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cell>
          <cell r="M1119">
            <v>1</v>
          </cell>
          <cell r="N1119">
            <v>0</v>
          </cell>
          <cell r="O1119">
            <v>0</v>
          </cell>
          <cell r="P1119" t="str">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cell>
          <cell r="M1120">
            <v>1</v>
          </cell>
          <cell r="N1120">
            <v>0</v>
          </cell>
          <cell r="O1120">
            <v>0</v>
          </cell>
          <cell r="P1120" t="str">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cell>
          <cell r="M1121">
            <v>1</v>
          </cell>
          <cell r="N1121">
            <v>0</v>
          </cell>
          <cell r="O1121">
            <v>0</v>
          </cell>
          <cell r="P1121" t="str">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cell>
          <cell r="M1124">
            <v>1</v>
          </cell>
          <cell r="N1124">
            <v>0</v>
          </cell>
          <cell r="O1124">
            <v>0</v>
          </cell>
          <cell r="P1124" t="str">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cell>
          <cell r="M1125">
            <v>1</v>
          </cell>
          <cell r="N1125">
            <v>0</v>
          </cell>
          <cell r="O1125">
            <v>0</v>
          </cell>
          <cell r="P1125" t="str">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cell>
          <cell r="M1126">
            <v>1</v>
          </cell>
          <cell r="N1126">
            <v>0</v>
          </cell>
          <cell r="O1126">
            <v>0</v>
          </cell>
          <cell r="P1126" t="str">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cell>
          <cell r="M1127">
            <v>1</v>
          </cell>
          <cell r="N1127">
            <v>0</v>
          </cell>
          <cell r="O1127">
            <v>0</v>
          </cell>
          <cell r="P1127" t="str">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cell>
          <cell r="M1128">
            <v>1</v>
          </cell>
          <cell r="N1128">
            <v>0</v>
          </cell>
          <cell r="O1128">
            <v>0</v>
          </cell>
          <cell r="P1128" t="str">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cell>
          <cell r="M1129">
            <v>1</v>
          </cell>
          <cell r="N1129">
            <v>0</v>
          </cell>
          <cell r="O1129">
            <v>0</v>
          </cell>
          <cell r="P1129" t="str">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cell>
          <cell r="M1130">
            <v>1</v>
          </cell>
          <cell r="N1130">
            <v>0</v>
          </cell>
          <cell r="O1130">
            <v>0</v>
          </cell>
          <cell r="P1130" t="str">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cell>
          <cell r="M1131">
            <v>1</v>
          </cell>
          <cell r="N1131">
            <v>0</v>
          </cell>
          <cell r="O1131">
            <v>0</v>
          </cell>
          <cell r="P1131" t="str">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cell>
          <cell r="M1132">
            <v>1</v>
          </cell>
          <cell r="N1132">
            <v>0</v>
          </cell>
          <cell r="O1132">
            <v>0</v>
          </cell>
          <cell r="P1132" t="str">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cell>
          <cell r="M1133">
            <v>1</v>
          </cell>
          <cell r="N1133">
            <v>0</v>
          </cell>
          <cell r="O1133">
            <v>0</v>
          </cell>
          <cell r="P1133" t="str">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cell>
          <cell r="M1134">
            <v>1</v>
          </cell>
          <cell r="N1134">
            <v>0</v>
          </cell>
          <cell r="O1134">
            <v>0</v>
          </cell>
          <cell r="P1134" t="str">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cell>
          <cell r="M1135">
            <v>1</v>
          </cell>
          <cell r="N1135">
            <v>0</v>
          </cell>
          <cell r="O1135">
            <v>0</v>
          </cell>
          <cell r="P1135" t="str">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cell>
          <cell r="M1136">
            <v>1</v>
          </cell>
          <cell r="N1136">
            <v>0</v>
          </cell>
          <cell r="O1136">
            <v>0</v>
          </cell>
          <cell r="P1136" t="str">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cell>
          <cell r="M1137">
            <v>1</v>
          </cell>
          <cell r="N1137">
            <v>0</v>
          </cell>
          <cell r="O1137">
            <v>0</v>
          </cell>
          <cell r="P1137" t="str">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cell>
          <cell r="M1138">
            <v>1</v>
          </cell>
          <cell r="N1138">
            <v>0</v>
          </cell>
          <cell r="O1138">
            <v>0</v>
          </cell>
          <cell r="P1138" t="str">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cell>
          <cell r="M1139">
            <v>1</v>
          </cell>
          <cell r="N1139">
            <v>0</v>
          </cell>
          <cell r="O1139">
            <v>0</v>
          </cell>
          <cell r="P1139" t="str">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cell>
          <cell r="M1140">
            <v>1</v>
          </cell>
          <cell r="N1140">
            <v>0</v>
          </cell>
          <cell r="O1140">
            <v>0</v>
          </cell>
          <cell r="P1140" t="str">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cell>
          <cell r="M1141">
            <v>1</v>
          </cell>
          <cell r="N1141">
            <v>0</v>
          </cell>
          <cell r="O1141">
            <v>0</v>
          </cell>
          <cell r="P1141" t="str">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cell>
          <cell r="M1142">
            <v>1</v>
          </cell>
          <cell r="N1142">
            <v>0</v>
          </cell>
          <cell r="O1142">
            <v>0</v>
          </cell>
          <cell r="P1142" t="str">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cell>
          <cell r="M1143">
            <v>1</v>
          </cell>
          <cell r="N1143">
            <v>0</v>
          </cell>
          <cell r="O1143">
            <v>0</v>
          </cell>
          <cell r="P1143" t="str">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cell>
          <cell r="M1144">
            <v>1</v>
          </cell>
          <cell r="N1144">
            <v>0</v>
          </cell>
          <cell r="O1144">
            <v>0</v>
          </cell>
          <cell r="P1144" t="str">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cell>
          <cell r="M1145">
            <v>1</v>
          </cell>
          <cell r="N1145">
            <v>0</v>
          </cell>
          <cell r="O1145">
            <v>0</v>
          </cell>
          <cell r="P1145" t="str">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cell>
          <cell r="M1146">
            <v>1</v>
          </cell>
          <cell r="N1146">
            <v>0</v>
          </cell>
          <cell r="O1146">
            <v>0</v>
          </cell>
          <cell r="P1146" t="str">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cell>
          <cell r="M1147">
            <v>1</v>
          </cell>
          <cell r="N1147">
            <v>0</v>
          </cell>
          <cell r="O1147">
            <v>0</v>
          </cell>
          <cell r="P1147" t="str">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cell>
          <cell r="M1148">
            <v>1</v>
          </cell>
          <cell r="N1148">
            <v>0</v>
          </cell>
          <cell r="O1148">
            <v>0</v>
          </cell>
          <cell r="P1148" t="str">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cell>
          <cell r="M1149">
            <v>1</v>
          </cell>
          <cell r="N1149">
            <v>0</v>
          </cell>
          <cell r="O1149">
            <v>0</v>
          </cell>
          <cell r="P1149" t="str">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cell>
          <cell r="M1150">
            <v>1</v>
          </cell>
          <cell r="N1150">
            <v>0</v>
          </cell>
          <cell r="O1150">
            <v>0</v>
          </cell>
          <cell r="P1150" t="str">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cell>
          <cell r="M1151">
            <v>1</v>
          </cell>
          <cell r="N1151">
            <v>0</v>
          </cell>
          <cell r="O1151">
            <v>0</v>
          </cell>
          <cell r="P1151" t="str">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cell>
          <cell r="M1152">
            <v>1</v>
          </cell>
          <cell r="N1152">
            <v>0</v>
          </cell>
          <cell r="O1152">
            <v>0</v>
          </cell>
          <cell r="P1152" t="str">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cell>
          <cell r="M1153">
            <v>1</v>
          </cell>
          <cell r="N1153">
            <v>0</v>
          </cell>
          <cell r="O1153">
            <v>0</v>
          </cell>
          <cell r="P1153" t="str">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cell>
          <cell r="M1154">
            <v>1</v>
          </cell>
          <cell r="N1154">
            <v>0</v>
          </cell>
          <cell r="O1154">
            <v>0</v>
          </cell>
          <cell r="P1154" t="str">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cell>
          <cell r="M1155">
            <v>1</v>
          </cell>
          <cell r="N1155">
            <v>0</v>
          </cell>
          <cell r="O1155">
            <v>0</v>
          </cell>
          <cell r="P1155" t="str">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cell>
          <cell r="M1156">
            <v>1</v>
          </cell>
          <cell r="N1156">
            <v>0</v>
          </cell>
          <cell r="O1156">
            <v>0</v>
          </cell>
          <cell r="P1156" t="str">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cell>
          <cell r="M1157">
            <v>1</v>
          </cell>
          <cell r="N1157">
            <v>0</v>
          </cell>
          <cell r="O1157">
            <v>0</v>
          </cell>
          <cell r="P1157" t="str">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cell>
          <cell r="M1158">
            <v>1</v>
          </cell>
          <cell r="N1158">
            <v>0</v>
          </cell>
          <cell r="O1158">
            <v>0</v>
          </cell>
          <cell r="P1158" t="str">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cell>
          <cell r="M1159">
            <v>1</v>
          </cell>
          <cell r="N1159">
            <v>0</v>
          </cell>
          <cell r="O1159">
            <v>0</v>
          </cell>
          <cell r="P1159" t="str">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cell>
          <cell r="M1160">
            <v>1</v>
          </cell>
          <cell r="N1160">
            <v>0</v>
          </cell>
          <cell r="O1160">
            <v>0</v>
          </cell>
          <cell r="P1160" t="str">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cell>
          <cell r="M1161">
            <v>1</v>
          </cell>
          <cell r="N1161">
            <v>0</v>
          </cell>
          <cell r="O1161">
            <v>0</v>
          </cell>
          <cell r="P1161" t="str">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cell>
          <cell r="M1162">
            <v>1</v>
          </cell>
          <cell r="N1162">
            <v>0</v>
          </cell>
          <cell r="O1162">
            <v>0</v>
          </cell>
          <cell r="P1162" t="str">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cell>
          <cell r="M1163">
            <v>1</v>
          </cell>
          <cell r="N1163">
            <v>0</v>
          </cell>
          <cell r="O1163">
            <v>0</v>
          </cell>
          <cell r="P1163" t="str">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cell>
          <cell r="M1164">
            <v>1</v>
          </cell>
          <cell r="N1164">
            <v>0</v>
          </cell>
          <cell r="O1164">
            <v>0</v>
          </cell>
          <cell r="P1164" t="str">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cell>
          <cell r="M1165">
            <v>1</v>
          </cell>
          <cell r="N1165">
            <v>0</v>
          </cell>
          <cell r="O1165">
            <v>0</v>
          </cell>
          <cell r="P1165" t="str">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cell>
          <cell r="M1166">
            <v>1</v>
          </cell>
          <cell r="N1166">
            <v>0</v>
          </cell>
          <cell r="O1166">
            <v>0</v>
          </cell>
          <cell r="P1166" t="str">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cell>
          <cell r="M1167">
            <v>1</v>
          </cell>
          <cell r="N1167">
            <v>0</v>
          </cell>
          <cell r="O1167">
            <v>0</v>
          </cell>
          <cell r="P1167" t="str">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cell>
          <cell r="M1168">
            <v>1</v>
          </cell>
          <cell r="N1168">
            <v>0</v>
          </cell>
          <cell r="O1168">
            <v>0</v>
          </cell>
          <cell r="P1168" t="str">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cell>
          <cell r="M1169">
            <v>1</v>
          </cell>
          <cell r="N1169">
            <v>0</v>
          </cell>
          <cell r="O1169">
            <v>0</v>
          </cell>
          <cell r="P1169" t="str">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cell>
          <cell r="M1170">
            <v>1</v>
          </cell>
          <cell r="N1170">
            <v>0</v>
          </cell>
          <cell r="O1170">
            <v>0</v>
          </cell>
          <cell r="P1170" t="str">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cell>
          <cell r="M1171">
            <v>1</v>
          </cell>
          <cell r="N1171">
            <v>0</v>
          </cell>
          <cell r="O1171">
            <v>0</v>
          </cell>
          <cell r="P1171" t="str">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cell>
          <cell r="M1172">
            <v>1</v>
          </cell>
          <cell r="N1172">
            <v>0</v>
          </cell>
          <cell r="O1172">
            <v>0</v>
          </cell>
          <cell r="P1172" t="str">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cell>
          <cell r="M1173">
            <v>1</v>
          </cell>
          <cell r="N1173">
            <v>0</v>
          </cell>
          <cell r="O1173">
            <v>0</v>
          </cell>
          <cell r="P1173" t="str">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cell>
          <cell r="M1174">
            <v>1</v>
          </cell>
          <cell r="N1174">
            <v>0</v>
          </cell>
          <cell r="O1174">
            <v>0</v>
          </cell>
          <cell r="P1174" t="str">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cell>
          <cell r="M1175">
            <v>1</v>
          </cell>
          <cell r="N1175">
            <v>0</v>
          </cell>
          <cell r="O1175">
            <v>0</v>
          </cell>
          <cell r="P1175" t="str">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cell>
          <cell r="M1176">
            <v>1</v>
          </cell>
          <cell r="N1176">
            <v>0</v>
          </cell>
          <cell r="O1176">
            <v>0</v>
          </cell>
          <cell r="P1176" t="str">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cell>
          <cell r="M1177">
            <v>1</v>
          </cell>
          <cell r="N1177">
            <v>0</v>
          </cell>
          <cell r="O1177">
            <v>0</v>
          </cell>
          <cell r="P1177" t="str">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cell>
          <cell r="M1178">
            <v>1</v>
          </cell>
          <cell r="N1178">
            <v>0</v>
          </cell>
          <cell r="O1178">
            <v>0</v>
          </cell>
          <cell r="P1178" t="str">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cell>
          <cell r="M1179">
            <v>1</v>
          </cell>
          <cell r="N1179">
            <v>0</v>
          </cell>
          <cell r="O1179">
            <v>0</v>
          </cell>
          <cell r="P1179" t="str">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cell>
          <cell r="M1180">
            <v>1</v>
          </cell>
          <cell r="N1180">
            <v>0</v>
          </cell>
          <cell r="O1180">
            <v>0</v>
          </cell>
          <cell r="P1180" t="str">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cell>
          <cell r="M1181">
            <v>1</v>
          </cell>
          <cell r="N1181">
            <v>0</v>
          </cell>
          <cell r="O1181">
            <v>0</v>
          </cell>
          <cell r="P1181" t="str">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cell>
          <cell r="M1182">
            <v>1</v>
          </cell>
          <cell r="N1182">
            <v>0</v>
          </cell>
          <cell r="O1182">
            <v>0</v>
          </cell>
          <cell r="P1182" t="str">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cell>
          <cell r="M1183">
            <v>1</v>
          </cell>
          <cell r="N1183">
            <v>0</v>
          </cell>
          <cell r="O1183">
            <v>0</v>
          </cell>
          <cell r="P1183" t="str">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cell>
          <cell r="M1184">
            <v>1</v>
          </cell>
          <cell r="N1184">
            <v>0</v>
          </cell>
          <cell r="O1184">
            <v>0</v>
          </cell>
          <cell r="P1184" t="str">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cell>
          <cell r="M1185">
            <v>1</v>
          </cell>
          <cell r="N1185">
            <v>0</v>
          </cell>
          <cell r="O1185">
            <v>0</v>
          </cell>
          <cell r="P1185" t="str">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cell>
          <cell r="M1186">
            <v>1</v>
          </cell>
          <cell r="N1186">
            <v>0</v>
          </cell>
          <cell r="O1186">
            <v>0</v>
          </cell>
          <cell r="P1186" t="str">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cell>
          <cell r="M1187">
            <v>1</v>
          </cell>
          <cell r="N1187">
            <v>0</v>
          </cell>
          <cell r="O1187">
            <v>0</v>
          </cell>
          <cell r="P1187" t="str">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cell>
          <cell r="M1188">
            <v>1</v>
          </cell>
          <cell r="N1188">
            <v>0</v>
          </cell>
          <cell r="O1188">
            <v>0</v>
          </cell>
          <cell r="P1188" t="str">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cell>
          <cell r="M1189">
            <v>1</v>
          </cell>
          <cell r="N1189">
            <v>0</v>
          </cell>
          <cell r="O1189">
            <v>0</v>
          </cell>
          <cell r="P1189" t="str">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cell>
          <cell r="M1190">
            <v>1</v>
          </cell>
          <cell r="N1190">
            <v>0</v>
          </cell>
          <cell r="O1190">
            <v>0</v>
          </cell>
          <cell r="P1190" t="str">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cell>
          <cell r="M1191">
            <v>1</v>
          </cell>
          <cell r="N1191">
            <v>0</v>
          </cell>
          <cell r="O1191">
            <v>0</v>
          </cell>
          <cell r="P1191" t="str">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cell>
          <cell r="M1192">
            <v>1</v>
          </cell>
          <cell r="N1192">
            <v>0</v>
          </cell>
          <cell r="O1192">
            <v>0</v>
          </cell>
          <cell r="P1192" t="str">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cell>
          <cell r="M1193">
            <v>1</v>
          </cell>
          <cell r="N1193">
            <v>0</v>
          </cell>
          <cell r="O1193">
            <v>0</v>
          </cell>
          <cell r="P1193" t="str">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cell>
          <cell r="M1194">
            <v>1</v>
          </cell>
          <cell r="N1194">
            <v>0</v>
          </cell>
          <cell r="O1194">
            <v>0</v>
          </cell>
          <cell r="P1194" t="str">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cell>
          <cell r="M1195">
            <v>1</v>
          </cell>
          <cell r="N1195">
            <v>0</v>
          </cell>
          <cell r="O1195">
            <v>0</v>
          </cell>
          <cell r="P1195" t="str">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cell>
          <cell r="M1196">
            <v>1</v>
          </cell>
          <cell r="N1196">
            <v>0</v>
          </cell>
          <cell r="O1196">
            <v>0</v>
          </cell>
          <cell r="P1196" t="str">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cell>
          <cell r="M1197">
            <v>1</v>
          </cell>
          <cell r="N1197">
            <v>0</v>
          </cell>
          <cell r="O1197">
            <v>0</v>
          </cell>
          <cell r="P1197" t="str">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cell>
          <cell r="M1198">
            <v>1</v>
          </cell>
          <cell r="N1198">
            <v>0</v>
          </cell>
          <cell r="O1198">
            <v>0</v>
          </cell>
          <cell r="P1198" t="str">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cell>
          <cell r="M1199">
            <v>1</v>
          </cell>
          <cell r="N1199">
            <v>0</v>
          </cell>
          <cell r="O1199">
            <v>0</v>
          </cell>
          <cell r="P1199" t="str">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cell>
          <cell r="M1200">
            <v>1</v>
          </cell>
          <cell r="N1200">
            <v>0</v>
          </cell>
          <cell r="O1200">
            <v>0</v>
          </cell>
          <cell r="P1200" t="str">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cell>
          <cell r="M1201">
            <v>1</v>
          </cell>
          <cell r="N1201">
            <v>0</v>
          </cell>
          <cell r="O1201">
            <v>0</v>
          </cell>
          <cell r="P1201" t="str">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cell>
          <cell r="M1202">
            <v>1</v>
          </cell>
          <cell r="N1202">
            <v>0</v>
          </cell>
          <cell r="O1202">
            <v>0</v>
          </cell>
          <cell r="P1202" t="str">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cell>
          <cell r="M1209">
            <v>1</v>
          </cell>
          <cell r="N1209">
            <v>0</v>
          </cell>
          <cell r="O1209">
            <v>0</v>
          </cell>
          <cell r="P1209" t="str">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cell>
          <cell r="M1210">
            <v>1</v>
          </cell>
          <cell r="N1210">
            <v>0</v>
          </cell>
          <cell r="O1210">
            <v>0</v>
          </cell>
          <cell r="P1210" t="str">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cell>
          <cell r="M1211">
            <v>1</v>
          </cell>
          <cell r="N1211">
            <v>0</v>
          </cell>
          <cell r="O1211">
            <v>0</v>
          </cell>
          <cell r="P1211" t="str">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cell>
          <cell r="M1212">
            <v>1</v>
          </cell>
          <cell r="N1212">
            <v>0</v>
          </cell>
          <cell r="O1212">
            <v>0</v>
          </cell>
          <cell r="P1212" t="str">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cell>
          <cell r="M1213">
            <v>1</v>
          </cell>
          <cell r="N1213">
            <v>0</v>
          </cell>
          <cell r="O1213">
            <v>0</v>
          </cell>
          <cell r="P1213" t="str">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cell>
          <cell r="M1214">
            <v>1</v>
          </cell>
          <cell r="N1214">
            <v>0</v>
          </cell>
          <cell r="O1214">
            <v>0</v>
          </cell>
          <cell r="P1214" t="str">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cell>
          <cell r="M1215">
            <v>1</v>
          </cell>
          <cell r="N1215">
            <v>0</v>
          </cell>
          <cell r="O1215">
            <v>0</v>
          </cell>
          <cell r="P1215" t="str">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cell>
          <cell r="M1216">
            <v>1</v>
          </cell>
          <cell r="N1216">
            <v>0</v>
          </cell>
          <cell r="O1216">
            <v>0</v>
          </cell>
          <cell r="P1216" t="str">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cell>
          <cell r="M1217">
            <v>1</v>
          </cell>
          <cell r="N1217">
            <v>0</v>
          </cell>
          <cell r="O1217">
            <v>0</v>
          </cell>
          <cell r="P1217" t="str">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cell>
          <cell r="M1218">
            <v>1</v>
          </cell>
          <cell r="N1218">
            <v>0</v>
          </cell>
          <cell r="O1218">
            <v>0</v>
          </cell>
          <cell r="P1218" t="str">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cell>
          <cell r="M1219">
            <v>1</v>
          </cell>
          <cell r="N1219">
            <v>0</v>
          </cell>
          <cell r="O1219">
            <v>0</v>
          </cell>
          <cell r="P1219" t="str">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cell>
          <cell r="M1220">
            <v>1</v>
          </cell>
          <cell r="N1220">
            <v>0</v>
          </cell>
          <cell r="O1220">
            <v>0</v>
          </cell>
          <cell r="P1220" t="str">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cell>
          <cell r="M1221">
            <v>1</v>
          </cell>
          <cell r="N1221">
            <v>0</v>
          </cell>
          <cell r="O1221">
            <v>0</v>
          </cell>
          <cell r="P1221" t="str">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cell>
          <cell r="M1222">
            <v>1</v>
          </cell>
          <cell r="N1222">
            <v>0</v>
          </cell>
          <cell r="O1222">
            <v>0</v>
          </cell>
          <cell r="P1222" t="str">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cell>
          <cell r="M1226">
            <v>1</v>
          </cell>
          <cell r="N1226">
            <v>0</v>
          </cell>
          <cell r="O1226">
            <v>0</v>
          </cell>
          <cell r="P1226" t="str">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cell>
          <cell r="M1227">
            <v>1</v>
          </cell>
          <cell r="N1227">
            <v>0</v>
          </cell>
          <cell r="O1227">
            <v>0</v>
          </cell>
          <cell r="P1227" t="str">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cell>
          <cell r="M1230">
            <v>1</v>
          </cell>
          <cell r="N1230">
            <v>0</v>
          </cell>
          <cell r="O1230">
            <v>0</v>
          </cell>
          <cell r="P1230" t="str">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cell>
          <cell r="M1231">
            <v>1</v>
          </cell>
          <cell r="N1231">
            <v>0</v>
          </cell>
          <cell r="O1231">
            <v>0</v>
          </cell>
          <cell r="P1231" t="str">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cell>
          <cell r="M1232">
            <v>1</v>
          </cell>
          <cell r="N1232">
            <v>0</v>
          </cell>
          <cell r="O1232">
            <v>0</v>
          </cell>
          <cell r="P1232" t="str">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cell>
          <cell r="M1233">
            <v>1</v>
          </cell>
          <cell r="N1233">
            <v>0</v>
          </cell>
          <cell r="O1233">
            <v>0</v>
          </cell>
          <cell r="P1233" t="str">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cell>
          <cell r="M1234">
            <v>1</v>
          </cell>
          <cell r="N1234">
            <v>0</v>
          </cell>
          <cell r="O1234">
            <v>0</v>
          </cell>
          <cell r="P1234" t="str">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cell>
          <cell r="M1235">
            <v>1</v>
          </cell>
          <cell r="N1235">
            <v>0</v>
          </cell>
          <cell r="O1235">
            <v>0</v>
          </cell>
          <cell r="P1235" t="str">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cell>
          <cell r="M1236">
            <v>1</v>
          </cell>
          <cell r="N1236">
            <v>0</v>
          </cell>
          <cell r="O1236">
            <v>0</v>
          </cell>
          <cell r="P1236" t="str">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cell>
          <cell r="M1237">
            <v>1</v>
          </cell>
          <cell r="N1237">
            <v>0</v>
          </cell>
          <cell r="O1237">
            <v>0</v>
          </cell>
          <cell r="P1237" t="str">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cell>
          <cell r="M1238">
            <v>1</v>
          </cell>
          <cell r="N1238">
            <v>0</v>
          </cell>
          <cell r="O1238">
            <v>0</v>
          </cell>
          <cell r="P1238" t="str">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cell>
          <cell r="M1239">
            <v>1</v>
          </cell>
          <cell r="N1239">
            <v>0</v>
          </cell>
          <cell r="O1239">
            <v>0</v>
          </cell>
          <cell r="P1239" t="str">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cell>
          <cell r="M1240">
            <v>1</v>
          </cell>
          <cell r="N1240">
            <v>0</v>
          </cell>
          <cell r="O1240">
            <v>0</v>
          </cell>
          <cell r="P1240" t="str">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cell>
          <cell r="M1247">
            <v>1</v>
          </cell>
          <cell r="N1247">
            <v>0</v>
          </cell>
          <cell r="O1247">
            <v>0</v>
          </cell>
          <cell r="P1247" t="str">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cell>
          <cell r="M1248">
            <v>1</v>
          </cell>
          <cell r="N1248">
            <v>0</v>
          </cell>
          <cell r="O1248">
            <v>0</v>
          </cell>
          <cell r="P1248" t="str">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cell>
          <cell r="M1249">
            <v>1</v>
          </cell>
          <cell r="N1249">
            <v>0</v>
          </cell>
          <cell r="O1249">
            <v>0</v>
          </cell>
          <cell r="P1249" t="str">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cell>
          <cell r="M1250">
            <v>1</v>
          </cell>
          <cell r="N1250">
            <v>0</v>
          </cell>
          <cell r="O1250">
            <v>0</v>
          </cell>
          <cell r="P1250" t="str">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cell>
          <cell r="M1251">
            <v>1</v>
          </cell>
          <cell r="N1251">
            <v>0</v>
          </cell>
          <cell r="O1251">
            <v>0</v>
          </cell>
          <cell r="P1251" t="str">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cell>
          <cell r="M1252">
            <v>1</v>
          </cell>
          <cell r="N1252">
            <v>0</v>
          </cell>
          <cell r="O1252">
            <v>0</v>
          </cell>
          <cell r="P1252" t="str">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cell>
          <cell r="M1253">
            <v>1</v>
          </cell>
          <cell r="N1253">
            <v>0</v>
          </cell>
          <cell r="O1253">
            <v>0</v>
          </cell>
          <cell r="P1253" t="str">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cell>
          <cell r="M1254">
            <v>1</v>
          </cell>
          <cell r="N1254">
            <v>0</v>
          </cell>
          <cell r="O1254">
            <v>0</v>
          </cell>
          <cell r="P1254" t="str">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cell>
          <cell r="M1255">
            <v>1</v>
          </cell>
          <cell r="N1255">
            <v>0</v>
          </cell>
          <cell r="O1255">
            <v>0</v>
          </cell>
          <cell r="P1255" t="str">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cell>
          <cell r="M1256">
            <v>1</v>
          </cell>
          <cell r="N1256">
            <v>0</v>
          </cell>
          <cell r="O1256">
            <v>0</v>
          </cell>
          <cell r="P1256" t="str">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cell>
          <cell r="M1257">
            <v>1</v>
          </cell>
          <cell r="N1257">
            <v>0</v>
          </cell>
          <cell r="O1257">
            <v>0</v>
          </cell>
          <cell r="P1257" t="str">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cell>
          <cell r="M1258">
            <v>1</v>
          </cell>
          <cell r="N1258">
            <v>0</v>
          </cell>
          <cell r="O1258">
            <v>0</v>
          </cell>
          <cell r="P1258" t="str">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cell>
          <cell r="M1259">
            <v>1</v>
          </cell>
          <cell r="N1259">
            <v>0</v>
          </cell>
          <cell r="O1259">
            <v>0</v>
          </cell>
          <cell r="P1259" t="str">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cell>
          <cell r="M1260">
            <v>1</v>
          </cell>
          <cell r="N1260">
            <v>0</v>
          </cell>
          <cell r="O1260">
            <v>0</v>
          </cell>
          <cell r="P1260" t="str">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cell>
          <cell r="M1261">
            <v>1</v>
          </cell>
          <cell r="N1261">
            <v>0</v>
          </cell>
          <cell r="O1261">
            <v>0</v>
          </cell>
          <cell r="P1261" t="str">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cell>
          <cell r="M1262">
            <v>1</v>
          </cell>
          <cell r="N1262">
            <v>0</v>
          </cell>
          <cell r="O1262">
            <v>0</v>
          </cell>
          <cell r="P1262" t="str">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cell>
          <cell r="M1263">
            <v>1</v>
          </cell>
          <cell r="N1263">
            <v>0</v>
          </cell>
          <cell r="O1263">
            <v>0</v>
          </cell>
          <cell r="P1263" t="str">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cell>
          <cell r="M1264">
            <v>1</v>
          </cell>
          <cell r="N1264">
            <v>0</v>
          </cell>
          <cell r="O1264">
            <v>0</v>
          </cell>
          <cell r="P1264" t="str">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cell>
          <cell r="M1265">
            <v>1</v>
          </cell>
          <cell r="N1265">
            <v>0</v>
          </cell>
          <cell r="O1265">
            <v>0</v>
          </cell>
          <cell r="P1265" t="str">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cell>
          <cell r="M1266">
            <v>1</v>
          </cell>
          <cell r="N1266">
            <v>0</v>
          </cell>
          <cell r="O1266">
            <v>0</v>
          </cell>
          <cell r="P1266" t="str">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cell>
          <cell r="M1267">
            <v>1</v>
          </cell>
          <cell r="N1267">
            <v>0</v>
          </cell>
          <cell r="O1267">
            <v>0</v>
          </cell>
          <cell r="P1267" t="str">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cell>
          <cell r="M1268">
            <v>1</v>
          </cell>
          <cell r="N1268">
            <v>0</v>
          </cell>
          <cell r="O1268">
            <v>0</v>
          </cell>
          <cell r="P1268" t="str">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cell>
          <cell r="M1269">
            <v>1</v>
          </cell>
          <cell r="N1269">
            <v>0</v>
          </cell>
          <cell r="O1269">
            <v>0</v>
          </cell>
          <cell r="P1269" t="str">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cell>
          <cell r="M1270">
            <v>1</v>
          </cell>
          <cell r="N1270">
            <v>0</v>
          </cell>
          <cell r="O1270">
            <v>0</v>
          </cell>
          <cell r="P1270" t="str">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cell>
          <cell r="M1271">
            <v>1</v>
          </cell>
          <cell r="N1271">
            <v>0</v>
          </cell>
          <cell r="O1271">
            <v>0</v>
          </cell>
          <cell r="P1271" t="str">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cell>
          <cell r="M1272">
            <v>1</v>
          </cell>
          <cell r="N1272">
            <v>0</v>
          </cell>
          <cell r="O1272">
            <v>0</v>
          </cell>
          <cell r="P1272" t="str">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cell>
          <cell r="M1274">
            <v>1</v>
          </cell>
          <cell r="N1274">
            <v>0</v>
          </cell>
          <cell r="O1274">
            <v>0</v>
          </cell>
          <cell r="P1274" t="str">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cell>
          <cell r="M1275">
            <v>1</v>
          </cell>
          <cell r="N1275">
            <v>0</v>
          </cell>
          <cell r="O1275">
            <v>0</v>
          </cell>
          <cell r="P1275" t="str">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cell>
          <cell r="M1276">
            <v>1</v>
          </cell>
          <cell r="N1276">
            <v>0</v>
          </cell>
          <cell r="O1276">
            <v>0</v>
          </cell>
          <cell r="P1276" t="str">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cell>
          <cell r="M1277">
            <v>1</v>
          </cell>
          <cell r="N1277">
            <v>0</v>
          </cell>
          <cell r="O1277">
            <v>0</v>
          </cell>
          <cell r="P1277" t="str">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cell>
          <cell r="M1278">
            <v>1</v>
          </cell>
          <cell r="N1278">
            <v>0</v>
          </cell>
          <cell r="O1278">
            <v>0</v>
          </cell>
          <cell r="P1278" t="str">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cell>
          <cell r="M1279">
            <v>1</v>
          </cell>
          <cell r="N1279">
            <v>0</v>
          </cell>
          <cell r="O1279">
            <v>0</v>
          </cell>
          <cell r="P1279" t="str">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cell>
          <cell r="M1280">
            <v>1</v>
          </cell>
          <cell r="N1280">
            <v>0</v>
          </cell>
          <cell r="O1280">
            <v>0</v>
          </cell>
          <cell r="P1280" t="str">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cell>
          <cell r="M1281">
            <v>1</v>
          </cell>
          <cell r="N1281">
            <v>0</v>
          </cell>
          <cell r="O1281">
            <v>0</v>
          </cell>
          <cell r="P1281" t="str">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cell>
          <cell r="M1282">
            <v>1</v>
          </cell>
          <cell r="N1282">
            <v>0</v>
          </cell>
          <cell r="O1282">
            <v>0</v>
          </cell>
          <cell r="P1282" t="str">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cell>
          <cell r="M1283">
            <v>1</v>
          </cell>
          <cell r="N1283">
            <v>0</v>
          </cell>
          <cell r="O1283">
            <v>0</v>
          </cell>
          <cell r="P1283" t="str">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cell>
          <cell r="M1284">
            <v>1</v>
          </cell>
          <cell r="N1284">
            <v>0</v>
          </cell>
          <cell r="O1284">
            <v>0</v>
          </cell>
          <cell r="P1284" t="str">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cell>
          <cell r="M1285">
            <v>1</v>
          </cell>
          <cell r="N1285">
            <v>0</v>
          </cell>
          <cell r="O1285">
            <v>0</v>
          </cell>
          <cell r="P1285" t="str">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cell>
          <cell r="M1286">
            <v>1</v>
          </cell>
          <cell r="N1286">
            <v>0</v>
          </cell>
          <cell r="O1286">
            <v>0</v>
          </cell>
          <cell r="P1286" t="str">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cell>
          <cell r="M1287">
            <v>1</v>
          </cell>
          <cell r="N1287">
            <v>0</v>
          </cell>
          <cell r="O1287">
            <v>0</v>
          </cell>
          <cell r="P1287" t="str">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cell>
          <cell r="M1288">
            <v>1</v>
          </cell>
          <cell r="N1288">
            <v>0</v>
          </cell>
          <cell r="O1288">
            <v>0</v>
          </cell>
          <cell r="P1288" t="str">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cell>
          <cell r="M1289">
            <v>1</v>
          </cell>
          <cell r="N1289">
            <v>0</v>
          </cell>
          <cell r="O1289">
            <v>0</v>
          </cell>
          <cell r="P1289" t="str">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cell>
          <cell r="M1290">
            <v>1</v>
          </cell>
          <cell r="N1290">
            <v>0</v>
          </cell>
          <cell r="O1290">
            <v>0</v>
          </cell>
          <cell r="P1290" t="str">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cell>
          <cell r="M1291">
            <v>1</v>
          </cell>
          <cell r="N1291">
            <v>0</v>
          </cell>
          <cell r="O1291">
            <v>0</v>
          </cell>
          <cell r="P1291" t="str">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cell>
          <cell r="M1292">
            <v>1</v>
          </cell>
          <cell r="N1292">
            <v>0</v>
          </cell>
          <cell r="O1292">
            <v>0</v>
          </cell>
          <cell r="P1292" t="str">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cell>
          <cell r="M1293">
            <v>1</v>
          </cell>
          <cell r="N1293">
            <v>0</v>
          </cell>
          <cell r="O1293">
            <v>0</v>
          </cell>
          <cell r="P1293" t="str">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cell>
          <cell r="M1294">
            <v>1</v>
          </cell>
          <cell r="N1294">
            <v>0</v>
          </cell>
          <cell r="O1294">
            <v>0</v>
          </cell>
          <cell r="P1294" t="str">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cell>
          <cell r="M1295">
            <v>1</v>
          </cell>
          <cell r="N1295">
            <v>0</v>
          </cell>
          <cell r="O1295">
            <v>0</v>
          </cell>
          <cell r="P1295" t="str">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cell>
          <cell r="M1296">
            <v>1</v>
          </cell>
          <cell r="N1296">
            <v>0</v>
          </cell>
          <cell r="O1296">
            <v>0</v>
          </cell>
          <cell r="P1296" t="str">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cell>
          <cell r="M1303">
            <v>1</v>
          </cell>
          <cell r="N1303">
            <v>0</v>
          </cell>
          <cell r="O1303">
            <v>0</v>
          </cell>
          <cell r="P1303" t="str">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cell>
          <cell r="M1304">
            <v>1</v>
          </cell>
          <cell r="N1304">
            <v>0</v>
          </cell>
          <cell r="O1304">
            <v>0</v>
          </cell>
          <cell r="P1304" t="str">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cell>
          <cell r="M1305">
            <v>1</v>
          </cell>
          <cell r="N1305">
            <v>0</v>
          </cell>
          <cell r="O1305">
            <v>0</v>
          </cell>
          <cell r="P1305" t="str">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cell>
          <cell r="M1306">
            <v>1</v>
          </cell>
          <cell r="N1306">
            <v>0</v>
          </cell>
          <cell r="O1306">
            <v>0</v>
          </cell>
          <cell r="P1306" t="str">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cell>
          <cell r="M1307">
            <v>1</v>
          </cell>
          <cell r="N1307">
            <v>0</v>
          </cell>
          <cell r="O1307">
            <v>0</v>
          </cell>
          <cell r="P1307" t="str">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cell>
          <cell r="M1308">
            <v>1</v>
          </cell>
          <cell r="N1308">
            <v>0</v>
          </cell>
          <cell r="O1308">
            <v>0</v>
          </cell>
          <cell r="P1308" t="str">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cell>
          <cell r="M1309">
            <v>1</v>
          </cell>
          <cell r="N1309">
            <v>0</v>
          </cell>
          <cell r="O1309">
            <v>0</v>
          </cell>
          <cell r="P1309" t="str">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cell>
          <cell r="M1310">
            <v>1</v>
          </cell>
          <cell r="N1310">
            <v>0</v>
          </cell>
          <cell r="O1310">
            <v>0</v>
          </cell>
          <cell r="P1310" t="str">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cell>
          <cell r="M1311">
            <v>1</v>
          </cell>
          <cell r="N1311">
            <v>0</v>
          </cell>
          <cell r="O1311">
            <v>0</v>
          </cell>
          <cell r="P1311" t="str">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cell>
          <cell r="M1312">
            <v>1</v>
          </cell>
          <cell r="N1312">
            <v>0</v>
          </cell>
          <cell r="O1312">
            <v>0</v>
          </cell>
          <cell r="P1312" t="str">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cell>
          <cell r="M1313">
            <v>1</v>
          </cell>
          <cell r="N1313">
            <v>0</v>
          </cell>
          <cell r="O1313">
            <v>0</v>
          </cell>
          <cell r="P1313" t="str">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cell>
          <cell r="M1314">
            <v>1</v>
          </cell>
          <cell r="N1314">
            <v>0</v>
          </cell>
          <cell r="O1314">
            <v>0</v>
          </cell>
          <cell r="P1314" t="str">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cell>
          <cell r="M1315">
            <v>1</v>
          </cell>
          <cell r="N1315">
            <v>0</v>
          </cell>
          <cell r="O1315">
            <v>0</v>
          </cell>
          <cell r="P1315" t="str">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cell>
          <cell r="M1316">
            <v>1</v>
          </cell>
          <cell r="N1316">
            <v>0</v>
          </cell>
          <cell r="O1316">
            <v>0</v>
          </cell>
          <cell r="P1316" t="str">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cell>
          <cell r="M1317">
            <v>1</v>
          </cell>
          <cell r="N1317">
            <v>0</v>
          </cell>
          <cell r="O1317">
            <v>0</v>
          </cell>
          <cell r="P1317" t="str">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cell>
          <cell r="M1318">
            <v>1</v>
          </cell>
          <cell r="N1318">
            <v>0</v>
          </cell>
          <cell r="O1318">
            <v>0</v>
          </cell>
          <cell r="P1318" t="str">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cell>
          <cell r="M1319">
            <v>1</v>
          </cell>
          <cell r="N1319">
            <v>0</v>
          </cell>
          <cell r="O1319">
            <v>0</v>
          </cell>
          <cell r="P1319" t="str">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cell>
          <cell r="M1320">
            <v>1</v>
          </cell>
          <cell r="N1320">
            <v>0</v>
          </cell>
          <cell r="O1320">
            <v>0</v>
          </cell>
          <cell r="P1320" t="str">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cell>
          <cell r="M1321">
            <v>1</v>
          </cell>
          <cell r="N1321">
            <v>0</v>
          </cell>
          <cell r="O1321">
            <v>0</v>
          </cell>
          <cell r="P1321" t="str">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cell>
          <cell r="M1322">
            <v>1</v>
          </cell>
          <cell r="N1322">
            <v>0</v>
          </cell>
          <cell r="O1322">
            <v>0</v>
          </cell>
          <cell r="P1322" t="str">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cell>
          <cell r="M1323">
            <v>1</v>
          </cell>
          <cell r="N1323">
            <v>0</v>
          </cell>
          <cell r="O1323">
            <v>0</v>
          </cell>
          <cell r="P1323" t="str">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cell>
          <cell r="M1324">
            <v>1</v>
          </cell>
          <cell r="N1324">
            <v>0</v>
          </cell>
          <cell r="O1324">
            <v>0</v>
          </cell>
          <cell r="P1324" t="str">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cell>
          <cell r="M1325">
            <v>1</v>
          </cell>
          <cell r="N1325">
            <v>0</v>
          </cell>
          <cell r="O1325">
            <v>0</v>
          </cell>
          <cell r="P1325" t="str">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cell>
          <cell r="M1327">
            <v>1</v>
          </cell>
          <cell r="N1327">
            <v>0</v>
          </cell>
          <cell r="O1327">
            <v>0</v>
          </cell>
          <cell r="P1327" t="str">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cell>
          <cell r="M1328">
            <v>1</v>
          </cell>
          <cell r="N1328">
            <v>0</v>
          </cell>
          <cell r="O1328">
            <v>0</v>
          </cell>
          <cell r="P1328" t="str">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cell>
          <cell r="M1329">
            <v>1</v>
          </cell>
          <cell r="N1329">
            <v>0</v>
          </cell>
          <cell r="O1329">
            <v>0</v>
          </cell>
          <cell r="P1329" t="str">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cell>
          <cell r="M1330">
            <v>1</v>
          </cell>
          <cell r="N1330">
            <v>0</v>
          </cell>
          <cell r="O1330">
            <v>0</v>
          </cell>
          <cell r="P1330" t="str">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cell>
          <cell r="M1331">
            <v>1</v>
          </cell>
          <cell r="N1331">
            <v>0</v>
          </cell>
          <cell r="O1331">
            <v>0</v>
          </cell>
          <cell r="P1331" t="str">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cell>
          <cell r="M1332">
            <v>1</v>
          </cell>
          <cell r="N1332">
            <v>0</v>
          </cell>
          <cell r="O1332">
            <v>0</v>
          </cell>
          <cell r="P1332" t="str">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cell>
          <cell r="M1333">
            <v>1</v>
          </cell>
          <cell r="N1333">
            <v>0</v>
          </cell>
          <cell r="O1333">
            <v>0</v>
          </cell>
          <cell r="P1333" t="str">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cell>
          <cell r="M1334">
            <v>1</v>
          </cell>
          <cell r="N1334">
            <v>0</v>
          </cell>
          <cell r="O1334">
            <v>0</v>
          </cell>
          <cell r="P1334" t="str">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cell>
          <cell r="M1335">
            <v>1</v>
          </cell>
          <cell r="N1335">
            <v>0</v>
          </cell>
          <cell r="O1335">
            <v>0</v>
          </cell>
          <cell r="P1335" t="str">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cell>
          <cell r="M1336">
            <v>1</v>
          </cell>
          <cell r="N1336">
            <v>0</v>
          </cell>
          <cell r="O1336">
            <v>0</v>
          </cell>
          <cell r="P1336" t="str">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cell>
          <cell r="M1337">
            <v>1</v>
          </cell>
          <cell r="N1337">
            <v>0</v>
          </cell>
          <cell r="O1337">
            <v>0</v>
          </cell>
          <cell r="P1337" t="str">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cell>
          <cell r="M1338">
            <v>1</v>
          </cell>
          <cell r="N1338">
            <v>0</v>
          </cell>
          <cell r="O1338">
            <v>0</v>
          </cell>
          <cell r="P1338" t="str">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cell>
          <cell r="M1339">
            <v>1</v>
          </cell>
          <cell r="N1339">
            <v>0</v>
          </cell>
          <cell r="O1339">
            <v>0</v>
          </cell>
          <cell r="P1339" t="str">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cell>
          <cell r="M1340">
            <v>0.99329999999999996</v>
          </cell>
          <cell r="N1340">
            <v>-6.7000000000000002E-3</v>
          </cell>
          <cell r="O1340">
            <v>0</v>
          </cell>
          <cell r="P1340" t="str">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cell>
          <cell r="M1341">
            <v>0.99329999999999996</v>
          </cell>
          <cell r="N1341">
            <v>-6.7000000000000002E-3</v>
          </cell>
          <cell r="O1341">
            <v>0</v>
          </cell>
          <cell r="P1341" t="str">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cell>
          <cell r="M1342">
            <v>0.99199999999999999</v>
          </cell>
          <cell r="N1342">
            <v>-8.0000000000000002E-3</v>
          </cell>
          <cell r="O1342">
            <v>0</v>
          </cell>
          <cell r="P1342" t="str">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cell>
          <cell r="M1343">
            <v>0.99199999999999999</v>
          </cell>
          <cell r="N1343">
            <v>-8.0000000000000002E-3</v>
          </cell>
          <cell r="O1343">
            <v>0</v>
          </cell>
          <cell r="P1343" t="str">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cell>
          <cell r="M1344">
            <v>1</v>
          </cell>
          <cell r="N1344">
            <v>0</v>
          </cell>
          <cell r="O1344">
            <v>0</v>
          </cell>
          <cell r="P1344" t="str">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cell>
          <cell r="M1345">
            <v>1</v>
          </cell>
          <cell r="N1345">
            <v>0</v>
          </cell>
          <cell r="O1345">
            <v>0</v>
          </cell>
          <cell r="P1345" t="str">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cell>
          <cell r="M1346">
            <v>1</v>
          </cell>
          <cell r="N1346">
            <v>0</v>
          </cell>
          <cell r="O1346">
            <v>0</v>
          </cell>
          <cell r="P1346" t="str">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cell>
          <cell r="M1347">
            <v>1</v>
          </cell>
          <cell r="N1347">
            <v>0</v>
          </cell>
          <cell r="O1347">
            <v>0</v>
          </cell>
          <cell r="P1347" t="str">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cell>
          <cell r="M1348">
            <v>1</v>
          </cell>
          <cell r="N1348">
            <v>0</v>
          </cell>
          <cell r="O1348">
            <v>0</v>
          </cell>
          <cell r="P1348" t="str">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cell>
          <cell r="M1349">
            <v>1</v>
          </cell>
          <cell r="N1349">
            <v>0</v>
          </cell>
          <cell r="O1349">
            <v>0</v>
          </cell>
          <cell r="P1349" t="str">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cell>
          <cell r="M1350">
            <v>1</v>
          </cell>
          <cell r="N1350">
            <v>0</v>
          </cell>
          <cell r="O1350">
            <v>0</v>
          </cell>
          <cell r="P1350" t="str">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cell>
          <cell r="M1351">
            <v>1</v>
          </cell>
          <cell r="N1351">
            <v>0</v>
          </cell>
          <cell r="O1351">
            <v>0</v>
          </cell>
          <cell r="P1351" t="str">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cell>
          <cell r="M1352">
            <v>1</v>
          </cell>
          <cell r="N1352">
            <v>0</v>
          </cell>
          <cell r="O1352">
            <v>0</v>
          </cell>
          <cell r="P1352" t="str">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cell>
          <cell r="M1353">
            <v>1</v>
          </cell>
          <cell r="N1353">
            <v>0</v>
          </cell>
          <cell r="O1353">
            <v>0</v>
          </cell>
          <cell r="P1353" t="str">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cell>
          <cell r="M1354">
            <v>1</v>
          </cell>
          <cell r="N1354">
            <v>0</v>
          </cell>
          <cell r="O1354">
            <v>0</v>
          </cell>
          <cell r="P1354" t="str">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cell>
          <cell r="M1355">
            <v>1</v>
          </cell>
          <cell r="N1355">
            <v>0</v>
          </cell>
          <cell r="O1355">
            <v>0</v>
          </cell>
          <cell r="P1355" t="str">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cell>
          <cell r="M1356">
            <v>1</v>
          </cell>
          <cell r="N1356">
            <v>0</v>
          </cell>
          <cell r="O1356">
            <v>0</v>
          </cell>
          <cell r="P1356" t="str">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cell>
          <cell r="M1357">
            <v>1</v>
          </cell>
          <cell r="N1357">
            <v>0</v>
          </cell>
          <cell r="O1357">
            <v>0</v>
          </cell>
          <cell r="P1357" t="str">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cell>
          <cell r="M1358">
            <v>1</v>
          </cell>
          <cell r="N1358">
            <v>0</v>
          </cell>
          <cell r="O1358">
            <v>0</v>
          </cell>
          <cell r="P1358" t="str">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cell>
          <cell r="M1359">
            <v>1</v>
          </cell>
          <cell r="N1359">
            <v>0</v>
          </cell>
          <cell r="O1359">
            <v>0</v>
          </cell>
          <cell r="P1359" t="str">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cell>
          <cell r="M1360">
            <v>1</v>
          </cell>
          <cell r="N1360">
            <v>0</v>
          </cell>
          <cell r="O1360">
            <v>0</v>
          </cell>
          <cell r="P1360" t="str">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cell>
          <cell r="M1361">
            <v>1</v>
          </cell>
          <cell r="N1361">
            <v>0</v>
          </cell>
          <cell r="O1361">
            <v>0</v>
          </cell>
          <cell r="P1361" t="str">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cell>
          <cell r="M1362">
            <v>1</v>
          </cell>
          <cell r="N1362">
            <v>0</v>
          </cell>
          <cell r="O1362">
            <v>0</v>
          </cell>
          <cell r="P1362" t="str">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cell>
          <cell r="M1363">
            <v>1</v>
          </cell>
          <cell r="N1363">
            <v>0</v>
          </cell>
          <cell r="O1363">
            <v>0</v>
          </cell>
          <cell r="P1363" t="str">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cell>
          <cell r="M1364">
            <v>1</v>
          </cell>
          <cell r="N1364">
            <v>0</v>
          </cell>
          <cell r="O1364">
            <v>0</v>
          </cell>
          <cell r="P1364" t="str">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cell>
          <cell r="M1365">
            <v>1</v>
          </cell>
          <cell r="N1365">
            <v>0</v>
          </cell>
          <cell r="O1365">
            <v>0</v>
          </cell>
          <cell r="P1365" t="str">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cell>
          <cell r="M1366">
            <v>1</v>
          </cell>
          <cell r="N1366">
            <v>0</v>
          </cell>
          <cell r="O1366">
            <v>0</v>
          </cell>
          <cell r="P1366" t="str">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cell>
          <cell r="M1367">
            <v>1</v>
          </cell>
          <cell r="N1367">
            <v>0</v>
          </cell>
          <cell r="O1367">
            <v>0</v>
          </cell>
          <cell r="P1367" t="str">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cell>
          <cell r="M1368">
            <v>1</v>
          </cell>
          <cell r="N1368">
            <v>0</v>
          </cell>
          <cell r="O1368">
            <v>0</v>
          </cell>
          <cell r="P1368" t="str">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cell>
          <cell r="M1369">
            <v>1</v>
          </cell>
          <cell r="N1369">
            <v>0</v>
          </cell>
          <cell r="O1369">
            <v>0</v>
          </cell>
          <cell r="P1369" t="str">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cell>
          <cell r="M1370">
            <v>1</v>
          </cell>
          <cell r="N1370">
            <v>0</v>
          </cell>
          <cell r="O1370">
            <v>0</v>
          </cell>
          <cell r="P1370" t="str">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cell>
          <cell r="M1371">
            <v>1</v>
          </cell>
          <cell r="N1371">
            <v>0</v>
          </cell>
          <cell r="O1371">
            <v>0</v>
          </cell>
          <cell r="P1371" t="str">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cell>
          <cell r="M1372">
            <v>1</v>
          </cell>
          <cell r="N1372">
            <v>0</v>
          </cell>
          <cell r="O1372">
            <v>0</v>
          </cell>
          <cell r="P1372" t="str">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cell>
          <cell r="M1373">
            <v>1</v>
          </cell>
          <cell r="N1373">
            <v>0</v>
          </cell>
          <cell r="O1373">
            <v>0</v>
          </cell>
          <cell r="P1373" t="str">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cell>
          <cell r="M1374">
            <v>1</v>
          </cell>
          <cell r="N1374">
            <v>0</v>
          </cell>
          <cell r="O1374">
            <v>0</v>
          </cell>
          <cell r="P1374" t="str">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cell>
          <cell r="M1375">
            <v>1</v>
          </cell>
          <cell r="N1375">
            <v>0</v>
          </cell>
          <cell r="O1375">
            <v>0</v>
          </cell>
          <cell r="P1375" t="str">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cell>
          <cell r="M1376">
            <v>1</v>
          </cell>
          <cell r="N1376">
            <v>0</v>
          </cell>
          <cell r="O1376">
            <v>0</v>
          </cell>
          <cell r="P1376" t="str">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cell>
          <cell r="M1377">
            <v>1</v>
          </cell>
          <cell r="N1377">
            <v>0</v>
          </cell>
          <cell r="O1377">
            <v>0</v>
          </cell>
          <cell r="P1377" t="str">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cell>
          <cell r="M1378">
            <v>1</v>
          </cell>
          <cell r="N1378">
            <v>0</v>
          </cell>
          <cell r="O1378">
            <v>0</v>
          </cell>
          <cell r="P1378" t="str">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cell>
          <cell r="M1379">
            <v>1</v>
          </cell>
          <cell r="N1379">
            <v>0</v>
          </cell>
          <cell r="O1379">
            <v>0</v>
          </cell>
          <cell r="P1379" t="str">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cell>
          <cell r="M1380">
            <v>1</v>
          </cell>
          <cell r="N1380">
            <v>0</v>
          </cell>
          <cell r="O1380">
            <v>0</v>
          </cell>
          <cell r="P1380" t="str">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cell>
          <cell r="M1381">
            <v>1</v>
          </cell>
          <cell r="N1381">
            <v>0</v>
          </cell>
          <cell r="O1381">
            <v>0</v>
          </cell>
          <cell r="P1381" t="str">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cell>
          <cell r="M1382">
            <v>1</v>
          </cell>
          <cell r="N1382">
            <v>0</v>
          </cell>
          <cell r="O1382">
            <v>0</v>
          </cell>
          <cell r="P1382" t="str">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cell>
          <cell r="M1383">
            <v>1</v>
          </cell>
          <cell r="N1383">
            <v>0</v>
          </cell>
          <cell r="O1383">
            <v>0</v>
          </cell>
          <cell r="P1383" t="str">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cell>
          <cell r="M1384">
            <v>1</v>
          </cell>
          <cell r="N1384">
            <v>0</v>
          </cell>
          <cell r="O1384">
            <v>0</v>
          </cell>
          <cell r="P1384" t="str">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cell>
          <cell r="M1385">
            <v>1</v>
          </cell>
          <cell r="N1385">
            <v>0</v>
          </cell>
          <cell r="O1385">
            <v>0</v>
          </cell>
          <cell r="P1385" t="str">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cell>
          <cell r="M1386">
            <v>1</v>
          </cell>
          <cell r="N1386">
            <v>0</v>
          </cell>
          <cell r="O1386">
            <v>0</v>
          </cell>
          <cell r="P1386" t="str">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cell>
          <cell r="M1387">
            <v>1</v>
          </cell>
          <cell r="N1387">
            <v>0</v>
          </cell>
          <cell r="O1387">
            <v>0</v>
          </cell>
          <cell r="P1387" t="str">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cell>
          <cell r="M1388">
            <v>1</v>
          </cell>
          <cell r="N1388">
            <v>0</v>
          </cell>
          <cell r="O1388">
            <v>0</v>
          </cell>
          <cell r="P1388" t="str">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cell>
          <cell r="M1389">
            <v>1</v>
          </cell>
          <cell r="N1389">
            <v>0</v>
          </cell>
          <cell r="O1389">
            <v>0</v>
          </cell>
          <cell r="P1389" t="str">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cell>
          <cell r="M1390">
            <v>1</v>
          </cell>
          <cell r="N1390">
            <v>0</v>
          </cell>
          <cell r="O1390">
            <v>0</v>
          </cell>
          <cell r="P1390" t="str">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cell>
          <cell r="M1391">
            <v>1</v>
          </cell>
          <cell r="N1391">
            <v>0</v>
          </cell>
          <cell r="O1391">
            <v>0</v>
          </cell>
          <cell r="P1391" t="str">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cell>
          <cell r="M1392">
            <v>1</v>
          </cell>
          <cell r="N1392">
            <v>0</v>
          </cell>
          <cell r="O1392">
            <v>0</v>
          </cell>
          <cell r="P1392" t="str">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cell>
          <cell r="M1393">
            <v>1</v>
          </cell>
          <cell r="N1393">
            <v>0</v>
          </cell>
          <cell r="O1393">
            <v>0</v>
          </cell>
          <cell r="P1393" t="str">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cell>
          <cell r="M1394">
            <v>1</v>
          </cell>
          <cell r="N1394">
            <v>0</v>
          </cell>
          <cell r="O1394">
            <v>0</v>
          </cell>
          <cell r="P1394" t="str">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cell>
          <cell r="M1395">
            <v>1</v>
          </cell>
          <cell r="N1395">
            <v>0</v>
          </cell>
          <cell r="O1395">
            <v>0</v>
          </cell>
          <cell r="P1395" t="str">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cell>
          <cell r="M1396">
            <v>1</v>
          </cell>
          <cell r="N1396">
            <v>0</v>
          </cell>
          <cell r="O1396">
            <v>0</v>
          </cell>
          <cell r="P1396" t="str">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cell>
          <cell r="M1397">
            <v>1</v>
          </cell>
          <cell r="N1397">
            <v>0</v>
          </cell>
          <cell r="O1397">
            <v>0</v>
          </cell>
          <cell r="P1397" t="str">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cell>
          <cell r="M1398">
            <v>1</v>
          </cell>
          <cell r="N1398">
            <v>0</v>
          </cell>
          <cell r="O1398">
            <v>0</v>
          </cell>
          <cell r="P1398" t="str">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cell>
          <cell r="M1399">
            <v>1</v>
          </cell>
          <cell r="N1399">
            <v>0</v>
          </cell>
          <cell r="O1399">
            <v>0</v>
          </cell>
          <cell r="P1399" t="str">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cell>
          <cell r="M1400">
            <v>1</v>
          </cell>
          <cell r="N1400">
            <v>0</v>
          </cell>
          <cell r="O1400">
            <v>0</v>
          </cell>
          <cell r="P1400" t="str">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cell>
          <cell r="M1401">
            <v>1</v>
          </cell>
          <cell r="N1401">
            <v>0</v>
          </cell>
          <cell r="O1401">
            <v>0</v>
          </cell>
          <cell r="P1401" t="str">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cell>
          <cell r="M1402">
            <v>1</v>
          </cell>
          <cell r="N1402">
            <v>0</v>
          </cell>
          <cell r="O1402">
            <v>0</v>
          </cell>
          <cell r="P1402" t="str">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cell>
          <cell r="M1403">
            <v>1</v>
          </cell>
          <cell r="N1403">
            <v>0</v>
          </cell>
          <cell r="O1403">
            <v>0</v>
          </cell>
          <cell r="P1403" t="str">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cell>
          <cell r="M1404">
            <v>1</v>
          </cell>
          <cell r="N1404">
            <v>0</v>
          </cell>
          <cell r="O1404">
            <v>0</v>
          </cell>
          <cell r="P1404" t="str">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cell>
          <cell r="M1405">
            <v>1</v>
          </cell>
          <cell r="N1405">
            <v>0</v>
          </cell>
          <cell r="O1405">
            <v>0</v>
          </cell>
          <cell r="P1405" t="str">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cell>
          <cell r="M1406">
            <v>1</v>
          </cell>
          <cell r="N1406">
            <v>0</v>
          </cell>
          <cell r="O1406">
            <v>0</v>
          </cell>
          <cell r="P1406" t="str">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cell>
          <cell r="M1407">
            <v>1</v>
          </cell>
          <cell r="N1407">
            <v>0</v>
          </cell>
          <cell r="O1407">
            <v>0</v>
          </cell>
          <cell r="P1407" t="str">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cell>
          <cell r="M1408">
            <v>1</v>
          </cell>
          <cell r="N1408">
            <v>0</v>
          </cell>
          <cell r="O1408">
            <v>0</v>
          </cell>
          <cell r="P1408" t="str">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cell>
          <cell r="M1409">
            <v>1</v>
          </cell>
          <cell r="N1409">
            <v>0</v>
          </cell>
          <cell r="O1409">
            <v>0</v>
          </cell>
          <cell r="P1409" t="str">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cell>
          <cell r="M1410">
            <v>1</v>
          </cell>
          <cell r="N1410">
            <v>0</v>
          </cell>
          <cell r="O1410">
            <v>0</v>
          </cell>
          <cell r="P1410" t="str">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cell>
          <cell r="M1411">
            <v>1</v>
          </cell>
          <cell r="N1411">
            <v>0</v>
          </cell>
          <cell r="O1411">
            <v>0</v>
          </cell>
          <cell r="P1411" t="str">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cell>
          <cell r="M1412">
            <v>1</v>
          </cell>
          <cell r="N1412">
            <v>0</v>
          </cell>
          <cell r="O1412">
            <v>0</v>
          </cell>
          <cell r="P1412" t="str">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cell>
          <cell r="M1413">
            <v>1</v>
          </cell>
          <cell r="N1413">
            <v>0</v>
          </cell>
          <cell r="O1413">
            <v>0</v>
          </cell>
          <cell r="P1413" t="str">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cell>
          <cell r="M1414">
            <v>1</v>
          </cell>
          <cell r="N1414">
            <v>0</v>
          </cell>
          <cell r="O1414">
            <v>0</v>
          </cell>
          <cell r="P1414" t="str">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cell>
          <cell r="M1415">
            <v>1</v>
          </cell>
          <cell r="N1415">
            <v>0</v>
          </cell>
          <cell r="O1415">
            <v>0</v>
          </cell>
          <cell r="P1415" t="str">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cell>
          <cell r="M1416">
            <v>1</v>
          </cell>
          <cell r="N1416">
            <v>0</v>
          </cell>
          <cell r="O1416">
            <v>0</v>
          </cell>
          <cell r="P1416" t="str">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cell>
          <cell r="M1417">
            <v>1</v>
          </cell>
          <cell r="N1417">
            <v>0</v>
          </cell>
          <cell r="O1417">
            <v>0</v>
          </cell>
          <cell r="P1417" t="str">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cell>
          <cell r="M1418">
            <v>1</v>
          </cell>
          <cell r="N1418">
            <v>0</v>
          </cell>
          <cell r="O1418">
            <v>0</v>
          </cell>
          <cell r="P1418" t="str">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cell>
          <cell r="M1419">
            <v>1</v>
          </cell>
          <cell r="N1419">
            <v>0</v>
          </cell>
          <cell r="O1419">
            <v>0</v>
          </cell>
          <cell r="P1419" t="str">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cell>
          <cell r="M1420">
            <v>1</v>
          </cell>
          <cell r="N1420">
            <v>0</v>
          </cell>
          <cell r="O1420">
            <v>0</v>
          </cell>
          <cell r="P1420" t="str">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cell>
          <cell r="M1421">
            <v>1</v>
          </cell>
          <cell r="N1421">
            <v>0</v>
          </cell>
          <cell r="O1421">
            <v>0</v>
          </cell>
          <cell r="P1421" t="str">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cell>
          <cell r="M1422">
            <v>1</v>
          </cell>
          <cell r="N1422">
            <v>0</v>
          </cell>
          <cell r="O1422">
            <v>0</v>
          </cell>
          <cell r="P1422" t="str">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cell>
          <cell r="M1423">
            <v>1</v>
          </cell>
          <cell r="N1423">
            <v>0</v>
          </cell>
          <cell r="O1423">
            <v>0</v>
          </cell>
          <cell r="P1423" t="str">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cell>
          <cell r="M1424">
            <v>1</v>
          </cell>
          <cell r="N1424">
            <v>0</v>
          </cell>
          <cell r="O1424">
            <v>0</v>
          </cell>
          <cell r="P1424" t="str">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cell>
          <cell r="M1425">
            <v>1</v>
          </cell>
          <cell r="N1425">
            <v>0</v>
          </cell>
          <cell r="O1425">
            <v>0</v>
          </cell>
          <cell r="P1425" t="str">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cell>
          <cell r="M1426">
            <v>1</v>
          </cell>
          <cell r="N1426">
            <v>0</v>
          </cell>
          <cell r="O1426">
            <v>0</v>
          </cell>
          <cell r="P1426" t="str">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cell>
          <cell r="M1427">
            <v>1</v>
          </cell>
          <cell r="N1427">
            <v>0</v>
          </cell>
          <cell r="O1427">
            <v>0</v>
          </cell>
          <cell r="P1427" t="str">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cell>
          <cell r="M1428">
            <v>1</v>
          </cell>
          <cell r="N1428">
            <v>0</v>
          </cell>
          <cell r="O1428">
            <v>0</v>
          </cell>
          <cell r="P1428" t="str">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cell>
          <cell r="M1429">
            <v>1</v>
          </cell>
          <cell r="N1429">
            <v>0</v>
          </cell>
          <cell r="O1429">
            <v>0</v>
          </cell>
          <cell r="P1429" t="str">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cell>
          <cell r="M1430">
            <v>1</v>
          </cell>
          <cell r="N1430">
            <v>0</v>
          </cell>
          <cell r="O1430">
            <v>0</v>
          </cell>
          <cell r="P1430" t="str">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cell>
          <cell r="M1431">
            <v>1</v>
          </cell>
          <cell r="N1431">
            <v>0</v>
          </cell>
          <cell r="O1431">
            <v>0</v>
          </cell>
          <cell r="P1431" t="str">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cell>
          <cell r="M1432">
            <v>1</v>
          </cell>
          <cell r="N1432">
            <v>0</v>
          </cell>
          <cell r="O1432">
            <v>0</v>
          </cell>
          <cell r="P1432" t="str">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cell>
          <cell r="M1433">
            <v>1</v>
          </cell>
          <cell r="N1433">
            <v>0</v>
          </cell>
          <cell r="O1433">
            <v>0</v>
          </cell>
          <cell r="P1433" t="str">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cell>
          <cell r="M1434">
            <v>1</v>
          </cell>
          <cell r="N1434">
            <v>0</v>
          </cell>
          <cell r="O1434">
            <v>0</v>
          </cell>
          <cell r="P1434" t="str">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cell>
          <cell r="M1435">
            <v>1</v>
          </cell>
          <cell r="N1435">
            <v>0</v>
          </cell>
          <cell r="O1435">
            <v>0</v>
          </cell>
          <cell r="P1435" t="str">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cell>
          <cell r="M1436">
            <v>1</v>
          </cell>
          <cell r="N1436">
            <v>0</v>
          </cell>
          <cell r="O1436">
            <v>0</v>
          </cell>
          <cell r="P1436" t="str">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cell>
          <cell r="M1438">
            <v>1</v>
          </cell>
          <cell r="N1438">
            <v>0</v>
          </cell>
          <cell r="O1438">
            <v>0</v>
          </cell>
          <cell r="P1438" t="str">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cell>
          <cell r="M1439">
            <v>1</v>
          </cell>
          <cell r="N1439">
            <v>0</v>
          </cell>
          <cell r="O1439">
            <v>0</v>
          </cell>
          <cell r="P1439" t="str">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cell>
          <cell r="M1440">
            <v>1</v>
          </cell>
          <cell r="N1440">
            <v>0</v>
          </cell>
          <cell r="O1440">
            <v>0</v>
          </cell>
          <cell r="P1440" t="str">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cell>
          <cell r="M1441">
            <v>1</v>
          </cell>
          <cell r="N1441">
            <v>0</v>
          </cell>
          <cell r="O1441">
            <v>0</v>
          </cell>
          <cell r="P1441" t="str">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cell>
          <cell r="M1442">
            <v>1</v>
          </cell>
          <cell r="N1442">
            <v>0</v>
          </cell>
          <cell r="O1442">
            <v>0</v>
          </cell>
          <cell r="P1442" t="str">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cell>
          <cell r="M1443">
            <v>1</v>
          </cell>
          <cell r="N1443">
            <v>0</v>
          </cell>
          <cell r="O1443">
            <v>0</v>
          </cell>
          <cell r="P1443" t="str">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cell>
          <cell r="M1444">
            <v>1</v>
          </cell>
          <cell r="N1444">
            <v>0</v>
          </cell>
          <cell r="O1444">
            <v>0</v>
          </cell>
          <cell r="P1444" t="str">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cell>
          <cell r="M1445">
            <v>1</v>
          </cell>
          <cell r="N1445">
            <v>0</v>
          </cell>
          <cell r="O1445">
            <v>0</v>
          </cell>
          <cell r="P1445" t="str">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cell>
          <cell r="M1446">
            <v>1</v>
          </cell>
          <cell r="N1446">
            <v>0</v>
          </cell>
          <cell r="O1446">
            <v>0</v>
          </cell>
          <cell r="P1446" t="str">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cell>
          <cell r="M1447">
            <v>1</v>
          </cell>
          <cell r="N1447">
            <v>0</v>
          </cell>
          <cell r="O1447">
            <v>0</v>
          </cell>
          <cell r="P1447" t="str">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cell>
          <cell r="M1448">
            <v>1</v>
          </cell>
          <cell r="N1448">
            <v>0</v>
          </cell>
          <cell r="O1448">
            <v>0</v>
          </cell>
          <cell r="P1448" t="str">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cell>
          <cell r="M1449">
            <v>1</v>
          </cell>
          <cell r="N1449">
            <v>0</v>
          </cell>
          <cell r="O1449">
            <v>0</v>
          </cell>
          <cell r="P1449" t="str">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cell>
          <cell r="M1450">
            <v>1</v>
          </cell>
          <cell r="N1450">
            <v>0</v>
          </cell>
          <cell r="O1450">
            <v>0</v>
          </cell>
          <cell r="P1450" t="str">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cell>
          <cell r="M1451">
            <v>1</v>
          </cell>
          <cell r="N1451">
            <v>0</v>
          </cell>
          <cell r="O1451">
            <v>0</v>
          </cell>
          <cell r="P1451" t="str">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cell>
          <cell r="M1452">
            <v>1</v>
          </cell>
          <cell r="N1452">
            <v>0</v>
          </cell>
          <cell r="O1452">
            <v>0</v>
          </cell>
          <cell r="P1452" t="str">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cell>
          <cell r="M1453">
            <v>1</v>
          </cell>
          <cell r="N1453">
            <v>0</v>
          </cell>
          <cell r="O1453">
            <v>0</v>
          </cell>
          <cell r="P1453" t="str">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cell>
          <cell r="M1454">
            <v>1</v>
          </cell>
          <cell r="N1454">
            <v>0</v>
          </cell>
          <cell r="O1454">
            <v>0</v>
          </cell>
          <cell r="P1454" t="str">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cell>
          <cell r="M1455">
            <v>1</v>
          </cell>
          <cell r="N1455">
            <v>0</v>
          </cell>
          <cell r="O1455">
            <v>0</v>
          </cell>
          <cell r="P1455" t="str">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cell>
          <cell r="M1456">
            <v>1</v>
          </cell>
          <cell r="N1456">
            <v>0</v>
          </cell>
          <cell r="O1456">
            <v>0</v>
          </cell>
          <cell r="P1456" t="str">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cell>
          <cell r="M1457">
            <v>1</v>
          </cell>
          <cell r="N1457">
            <v>0</v>
          </cell>
          <cell r="O1457">
            <v>0</v>
          </cell>
          <cell r="P1457" t="str">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cell>
          <cell r="M1458">
            <v>1</v>
          </cell>
          <cell r="N1458">
            <v>0</v>
          </cell>
          <cell r="O1458">
            <v>0</v>
          </cell>
          <cell r="P1458" t="str">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cell>
          <cell r="M1459">
            <v>1</v>
          </cell>
          <cell r="N1459">
            <v>0</v>
          </cell>
          <cell r="O1459">
            <v>0</v>
          </cell>
          <cell r="P1459" t="str">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cell>
          <cell r="M1460">
            <v>1</v>
          </cell>
          <cell r="N1460">
            <v>0</v>
          </cell>
          <cell r="O1460">
            <v>0</v>
          </cell>
          <cell r="P1460" t="str">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cell>
          <cell r="M1461">
            <v>1</v>
          </cell>
          <cell r="N1461">
            <v>0</v>
          </cell>
          <cell r="O1461">
            <v>0</v>
          </cell>
          <cell r="P1461" t="str">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cell>
          <cell r="M1462">
            <v>1</v>
          </cell>
          <cell r="N1462">
            <v>0</v>
          </cell>
          <cell r="O1462">
            <v>0</v>
          </cell>
          <cell r="P1462" t="str">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cell>
          <cell r="M1463">
            <v>1</v>
          </cell>
          <cell r="N1463">
            <v>0</v>
          </cell>
          <cell r="O1463">
            <v>0</v>
          </cell>
          <cell r="P1463" t="str">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cell>
          <cell r="M1464">
            <v>1</v>
          </cell>
          <cell r="N1464">
            <v>0</v>
          </cell>
          <cell r="O1464">
            <v>0</v>
          </cell>
          <cell r="P1464" t="str">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cell>
          <cell r="M1465">
            <v>1</v>
          </cell>
          <cell r="N1465">
            <v>0</v>
          </cell>
          <cell r="O1465">
            <v>0</v>
          </cell>
          <cell r="P1465" t="str">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cell>
          <cell r="M1466">
            <v>1</v>
          </cell>
          <cell r="N1466">
            <v>0</v>
          </cell>
          <cell r="O1466">
            <v>0</v>
          </cell>
          <cell r="P1466" t="str">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cell>
          <cell r="M1467">
            <v>1</v>
          </cell>
          <cell r="N1467">
            <v>0</v>
          </cell>
          <cell r="O1467">
            <v>0</v>
          </cell>
          <cell r="P1467" t="str">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cell>
          <cell r="M1468">
            <v>1</v>
          </cell>
          <cell r="N1468">
            <v>0</v>
          </cell>
          <cell r="O1468">
            <v>0</v>
          </cell>
          <cell r="P1468" t="str">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cell>
          <cell r="M1469">
            <v>1</v>
          </cell>
          <cell r="N1469">
            <v>0</v>
          </cell>
          <cell r="O1469">
            <v>0</v>
          </cell>
          <cell r="P1469" t="str">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cell>
          <cell r="M1470">
            <v>1</v>
          </cell>
          <cell r="N1470">
            <v>0</v>
          </cell>
          <cell r="O1470">
            <v>0</v>
          </cell>
          <cell r="P1470" t="str">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cell>
          <cell r="M1471">
            <v>1</v>
          </cell>
          <cell r="N1471">
            <v>0</v>
          </cell>
          <cell r="O1471">
            <v>0</v>
          </cell>
          <cell r="P1471" t="str">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cell>
          <cell r="M1472">
            <v>1</v>
          </cell>
          <cell r="N1472">
            <v>0</v>
          </cell>
          <cell r="O1472">
            <v>0</v>
          </cell>
          <cell r="P1472" t="str">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cell>
          <cell r="M1473">
            <v>1</v>
          </cell>
          <cell r="N1473">
            <v>0</v>
          </cell>
          <cell r="O1473">
            <v>0</v>
          </cell>
          <cell r="P1473" t="str">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cell>
          <cell r="M1474">
            <v>1</v>
          </cell>
          <cell r="N1474">
            <v>0</v>
          </cell>
          <cell r="O1474">
            <v>0</v>
          </cell>
          <cell r="P1474" t="str">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cell>
          <cell r="M1475">
            <v>1</v>
          </cell>
          <cell r="N1475">
            <v>0</v>
          </cell>
          <cell r="O1475">
            <v>0</v>
          </cell>
          <cell r="P1475" t="str">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cell>
          <cell r="M1476">
            <v>1</v>
          </cell>
          <cell r="N1476">
            <v>0</v>
          </cell>
          <cell r="O1476">
            <v>0</v>
          </cell>
          <cell r="P1476" t="str">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cell>
          <cell r="M1477">
            <v>1</v>
          </cell>
          <cell r="N1477">
            <v>0</v>
          </cell>
          <cell r="O1477">
            <v>0</v>
          </cell>
          <cell r="P1477" t="str">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cell>
          <cell r="M1478">
            <v>1</v>
          </cell>
          <cell r="N1478">
            <v>0</v>
          </cell>
          <cell r="O1478">
            <v>0</v>
          </cell>
          <cell r="P1478" t="str">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cell>
          <cell r="M1479">
            <v>1</v>
          </cell>
          <cell r="N1479">
            <v>0</v>
          </cell>
          <cell r="O1479">
            <v>0</v>
          </cell>
          <cell r="P1479" t="str">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cell>
          <cell r="M1480">
            <v>1</v>
          </cell>
          <cell r="N1480">
            <v>0</v>
          </cell>
          <cell r="O1480">
            <v>0</v>
          </cell>
          <cell r="P1480" t="str">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cell>
          <cell r="M1481">
            <v>1</v>
          </cell>
          <cell r="N1481">
            <v>0</v>
          </cell>
          <cell r="O1481">
            <v>0</v>
          </cell>
          <cell r="P1481" t="str">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cell>
          <cell r="M1482">
            <v>1</v>
          </cell>
          <cell r="N1482">
            <v>0</v>
          </cell>
          <cell r="O1482">
            <v>0</v>
          </cell>
          <cell r="P1482" t="str">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cell>
          <cell r="M1483">
            <v>1</v>
          </cell>
          <cell r="N1483">
            <v>0</v>
          </cell>
          <cell r="O1483">
            <v>0</v>
          </cell>
          <cell r="P1483" t="str">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cell>
          <cell r="M1484">
            <v>1</v>
          </cell>
          <cell r="N1484">
            <v>0</v>
          </cell>
          <cell r="O1484">
            <v>0</v>
          </cell>
          <cell r="P1484" t="str">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cell>
          <cell r="M1485">
            <v>1</v>
          </cell>
          <cell r="N1485">
            <v>0</v>
          </cell>
          <cell r="O1485">
            <v>0</v>
          </cell>
          <cell r="P1485" t="str">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cell>
          <cell r="M1486">
            <v>1</v>
          </cell>
          <cell r="N1486">
            <v>0</v>
          </cell>
          <cell r="O1486">
            <v>0</v>
          </cell>
          <cell r="P1486" t="str">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cell>
          <cell r="M1487">
            <v>1</v>
          </cell>
          <cell r="N1487">
            <v>0</v>
          </cell>
          <cell r="O1487">
            <v>0</v>
          </cell>
          <cell r="P1487" t="str">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cell>
          <cell r="M1488">
            <v>1</v>
          </cell>
          <cell r="N1488">
            <v>0</v>
          </cell>
          <cell r="O1488">
            <v>0</v>
          </cell>
          <cell r="P1488" t="str">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cell>
          <cell r="M1489">
            <v>1</v>
          </cell>
          <cell r="N1489">
            <v>0</v>
          </cell>
          <cell r="O1489">
            <v>0</v>
          </cell>
          <cell r="P1489" t="str">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cell>
          <cell r="M1490">
            <v>1</v>
          </cell>
          <cell r="N1490">
            <v>0</v>
          </cell>
          <cell r="O1490">
            <v>0</v>
          </cell>
          <cell r="P1490" t="str">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cell>
          <cell r="M1491">
            <v>1</v>
          </cell>
          <cell r="N1491">
            <v>0</v>
          </cell>
          <cell r="O1491">
            <v>0</v>
          </cell>
          <cell r="P1491" t="str">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cell>
          <cell r="M1492">
            <v>1</v>
          </cell>
          <cell r="N1492">
            <v>0</v>
          </cell>
          <cell r="O1492">
            <v>0</v>
          </cell>
          <cell r="P1492" t="str">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cell>
          <cell r="M1493">
            <v>1</v>
          </cell>
          <cell r="N1493">
            <v>0</v>
          </cell>
          <cell r="O1493">
            <v>0</v>
          </cell>
          <cell r="P1493" t="str">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cell>
          <cell r="M1494">
            <v>1</v>
          </cell>
          <cell r="N1494">
            <v>0</v>
          </cell>
          <cell r="O1494">
            <v>0</v>
          </cell>
          <cell r="P1494" t="str">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cell>
          <cell r="M1495">
            <v>1</v>
          </cell>
          <cell r="N1495">
            <v>0</v>
          </cell>
          <cell r="O1495">
            <v>0</v>
          </cell>
          <cell r="P1495" t="str">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cell>
          <cell r="M1496">
            <v>1</v>
          </cell>
          <cell r="N1496">
            <v>0</v>
          </cell>
          <cell r="O1496">
            <v>0</v>
          </cell>
          <cell r="P1496" t="str">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cell>
          <cell r="M1497">
            <v>1</v>
          </cell>
          <cell r="N1497">
            <v>0</v>
          </cell>
          <cell r="O1497">
            <v>0</v>
          </cell>
          <cell r="P1497" t="str">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cell>
          <cell r="M1498">
            <v>1</v>
          </cell>
          <cell r="N1498">
            <v>0</v>
          </cell>
          <cell r="O1498">
            <v>0</v>
          </cell>
          <cell r="P1498" t="str">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cell>
          <cell r="M1499">
            <v>1</v>
          </cell>
          <cell r="N1499">
            <v>0</v>
          </cell>
          <cell r="O1499">
            <v>0</v>
          </cell>
          <cell r="P1499" t="str">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cell>
          <cell r="M1500">
            <v>1</v>
          </cell>
          <cell r="N1500">
            <v>0</v>
          </cell>
          <cell r="O1500">
            <v>0</v>
          </cell>
          <cell r="P1500" t="str">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cell>
          <cell r="M1501">
            <v>1</v>
          </cell>
          <cell r="N1501">
            <v>0</v>
          </cell>
          <cell r="O1501">
            <v>0</v>
          </cell>
          <cell r="P1501" t="str">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cell>
          <cell r="M1502">
            <v>1</v>
          </cell>
          <cell r="N1502">
            <v>0</v>
          </cell>
          <cell r="O1502">
            <v>0</v>
          </cell>
          <cell r="P1502" t="str">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cell>
          <cell r="M1503">
            <v>1</v>
          </cell>
          <cell r="N1503">
            <v>0</v>
          </cell>
          <cell r="O1503">
            <v>0</v>
          </cell>
          <cell r="P1503" t="str">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cell>
          <cell r="M1505">
            <v>1</v>
          </cell>
          <cell r="N1505">
            <v>0</v>
          </cell>
          <cell r="O1505">
            <v>0</v>
          </cell>
          <cell r="P1505" t="str">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cell>
          <cell r="M1506">
            <v>1</v>
          </cell>
          <cell r="N1506">
            <v>0</v>
          </cell>
          <cell r="O1506">
            <v>0</v>
          </cell>
          <cell r="P1506" t="str">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cell>
          <cell r="M1507">
            <v>1</v>
          </cell>
          <cell r="N1507">
            <v>0</v>
          </cell>
          <cell r="O1507">
            <v>0</v>
          </cell>
          <cell r="P1507" t="str">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cell>
          <cell r="M1518">
            <v>1</v>
          </cell>
          <cell r="N1518">
            <v>0</v>
          </cell>
          <cell r="O1518">
            <v>0</v>
          </cell>
          <cell r="P1518" t="str">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cell>
          <cell r="M1519">
            <v>1</v>
          </cell>
          <cell r="N1519">
            <v>0</v>
          </cell>
          <cell r="O1519">
            <v>0</v>
          </cell>
          <cell r="P1519" t="str">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cell>
          <cell r="M1520">
            <v>1</v>
          </cell>
          <cell r="N1520">
            <v>0</v>
          </cell>
          <cell r="O1520">
            <v>0</v>
          </cell>
          <cell r="P1520" t="str">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cell>
          <cell r="M1521">
            <v>1</v>
          </cell>
          <cell r="N1521">
            <v>0</v>
          </cell>
          <cell r="O1521">
            <v>0</v>
          </cell>
          <cell r="P1521" t="str">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cell>
          <cell r="M1522">
            <v>1</v>
          </cell>
          <cell r="N1522">
            <v>0</v>
          </cell>
          <cell r="O1522">
            <v>0</v>
          </cell>
          <cell r="P1522" t="str">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cell>
          <cell r="M1523">
            <v>1</v>
          </cell>
          <cell r="N1523">
            <v>0</v>
          </cell>
          <cell r="O1523">
            <v>0</v>
          </cell>
          <cell r="P1523" t="str">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cell>
          <cell r="M1524">
            <v>1</v>
          </cell>
          <cell r="N1524">
            <v>0</v>
          </cell>
          <cell r="O1524">
            <v>0</v>
          </cell>
          <cell r="P1524" t="str">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cell>
          <cell r="M1525">
            <v>1</v>
          </cell>
          <cell r="N1525">
            <v>0</v>
          </cell>
          <cell r="O1525">
            <v>0</v>
          </cell>
          <cell r="P1525" t="str">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cell>
          <cell r="M1526">
            <v>1</v>
          </cell>
          <cell r="N1526">
            <v>0</v>
          </cell>
          <cell r="O1526">
            <v>0</v>
          </cell>
          <cell r="P1526" t="str">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cell>
          <cell r="M1527">
            <v>1</v>
          </cell>
          <cell r="N1527">
            <v>0</v>
          </cell>
          <cell r="O1527">
            <v>0</v>
          </cell>
          <cell r="P1527" t="str">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cell>
          <cell r="M1528">
            <v>1</v>
          </cell>
          <cell r="N1528">
            <v>0</v>
          </cell>
          <cell r="O1528">
            <v>0</v>
          </cell>
          <cell r="P1528" t="str">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cell>
          <cell r="M1529">
            <v>1</v>
          </cell>
          <cell r="N1529">
            <v>0</v>
          </cell>
          <cell r="O1529">
            <v>0</v>
          </cell>
          <cell r="P1529" t="str">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cell>
          <cell r="M1530">
            <v>1</v>
          </cell>
          <cell r="N1530">
            <v>0</v>
          </cell>
          <cell r="O1530">
            <v>0</v>
          </cell>
          <cell r="P1530" t="str">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cell>
          <cell r="M1531">
            <v>1</v>
          </cell>
          <cell r="N1531">
            <v>0</v>
          </cell>
          <cell r="O1531">
            <v>0</v>
          </cell>
          <cell r="P1531" t="str">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cell>
          <cell r="M1532">
            <v>1</v>
          </cell>
          <cell r="N1532">
            <v>0</v>
          </cell>
          <cell r="O1532">
            <v>0</v>
          </cell>
          <cell r="P1532" t="str">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cell>
          <cell r="M1533">
            <v>1</v>
          </cell>
          <cell r="N1533">
            <v>0</v>
          </cell>
          <cell r="O1533">
            <v>0</v>
          </cell>
          <cell r="P1533" t="str">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cell>
          <cell r="M1534">
            <v>1</v>
          </cell>
          <cell r="N1534">
            <v>0</v>
          </cell>
          <cell r="O1534">
            <v>0</v>
          </cell>
          <cell r="P1534" t="str">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cell>
          <cell r="M1535">
            <v>1</v>
          </cell>
          <cell r="N1535">
            <v>0</v>
          </cell>
          <cell r="O1535">
            <v>0</v>
          </cell>
          <cell r="P1535" t="str">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cell>
          <cell r="M1536">
            <v>1</v>
          </cell>
          <cell r="N1536">
            <v>0</v>
          </cell>
          <cell r="O1536">
            <v>0</v>
          </cell>
          <cell r="P1536" t="str">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cell>
          <cell r="M1537">
            <v>1</v>
          </cell>
          <cell r="N1537">
            <v>0</v>
          </cell>
          <cell r="O1537">
            <v>0</v>
          </cell>
          <cell r="P1537" t="str">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cell>
          <cell r="M1538">
            <v>1</v>
          </cell>
          <cell r="N1538">
            <v>0</v>
          </cell>
          <cell r="O1538">
            <v>0</v>
          </cell>
          <cell r="P1538" t="str">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cell>
          <cell r="M1539">
            <v>1</v>
          </cell>
          <cell r="N1539">
            <v>0</v>
          </cell>
          <cell r="O1539">
            <v>0</v>
          </cell>
          <cell r="P1539" t="str">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cell>
          <cell r="M1540">
            <v>1</v>
          </cell>
          <cell r="N1540">
            <v>0</v>
          </cell>
          <cell r="O1540">
            <v>0</v>
          </cell>
          <cell r="P1540" t="str">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cell>
          <cell r="M1541">
            <v>1</v>
          </cell>
          <cell r="N1541">
            <v>0</v>
          </cell>
          <cell r="O1541">
            <v>0</v>
          </cell>
          <cell r="P1541" t="str">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cell>
          <cell r="M1542">
            <v>1</v>
          </cell>
          <cell r="N1542">
            <v>0</v>
          </cell>
          <cell r="O1542">
            <v>0</v>
          </cell>
          <cell r="P1542" t="str">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cell>
          <cell r="M1543">
            <v>1</v>
          </cell>
          <cell r="N1543">
            <v>0</v>
          </cell>
          <cell r="O1543">
            <v>0</v>
          </cell>
          <cell r="P1543" t="str">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cell>
          <cell r="M1544">
            <v>1</v>
          </cell>
          <cell r="N1544">
            <v>0</v>
          </cell>
          <cell r="O1544">
            <v>0</v>
          </cell>
          <cell r="P1544" t="str">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cell>
          <cell r="M1545">
            <v>1</v>
          </cell>
          <cell r="N1545">
            <v>0</v>
          </cell>
          <cell r="O1545">
            <v>0</v>
          </cell>
          <cell r="P1545" t="str">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cell>
          <cell r="M1546">
            <v>0.99209999999999998</v>
          </cell>
          <cell r="N1546">
            <v>-7.9000000000000008E-3</v>
          </cell>
          <cell r="O1546">
            <v>0</v>
          </cell>
          <cell r="P1546" t="str">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cell>
          <cell r="M1547">
            <v>1</v>
          </cell>
          <cell r="N1547">
            <v>0</v>
          </cell>
          <cell r="O1547">
            <v>0</v>
          </cell>
          <cell r="P1547" t="str">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cell>
          <cell r="M1548">
            <v>1</v>
          </cell>
          <cell r="N1548">
            <v>0</v>
          </cell>
          <cell r="O1548">
            <v>0</v>
          </cell>
          <cell r="P1548" t="str">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cell>
          <cell r="M1549">
            <v>1</v>
          </cell>
          <cell r="N1549">
            <v>0</v>
          </cell>
          <cell r="O1549">
            <v>0</v>
          </cell>
          <cell r="P1549" t="str">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cell>
          <cell r="M1550">
            <v>0.99199999999999999</v>
          </cell>
          <cell r="N1550">
            <v>-8.0000000000000002E-3</v>
          </cell>
          <cell r="O1550">
            <v>0</v>
          </cell>
          <cell r="P1550" t="str">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cell>
          <cell r="M1551">
            <v>1</v>
          </cell>
          <cell r="N1551">
            <v>0</v>
          </cell>
          <cell r="O1551">
            <v>0</v>
          </cell>
          <cell r="P1551" t="str">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cell>
          <cell r="M1552">
            <v>1</v>
          </cell>
          <cell r="N1552">
            <v>0</v>
          </cell>
          <cell r="O1552">
            <v>0</v>
          </cell>
          <cell r="P1552" t="str">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cell>
          <cell r="M1554">
            <v>1</v>
          </cell>
          <cell r="N1554">
            <v>0</v>
          </cell>
          <cell r="O1554">
            <v>0</v>
          </cell>
          <cell r="P1554" t="str">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cell>
          <cell r="M1556">
            <v>1</v>
          </cell>
          <cell r="N1556">
            <v>0</v>
          </cell>
          <cell r="O1556">
            <v>0</v>
          </cell>
          <cell r="P1556" t="str">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cell>
          <cell r="M1557">
            <v>1</v>
          </cell>
          <cell r="N1557">
            <v>0</v>
          </cell>
          <cell r="O1557">
            <v>0</v>
          </cell>
          <cell r="P1557" t="str">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cell>
          <cell r="M1558">
            <v>1</v>
          </cell>
          <cell r="N1558">
            <v>0</v>
          </cell>
          <cell r="O1558">
            <v>0</v>
          </cell>
          <cell r="P1558" t="str">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cell>
          <cell r="M1559">
            <v>1</v>
          </cell>
          <cell r="N1559">
            <v>0</v>
          </cell>
          <cell r="O1559">
            <v>0</v>
          </cell>
          <cell r="P1559" t="str">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cell>
          <cell r="M1561">
            <v>1</v>
          </cell>
          <cell r="N1561">
            <v>0</v>
          </cell>
          <cell r="O1561">
            <v>0</v>
          </cell>
          <cell r="P1561" t="str">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cell>
          <cell r="M1562">
            <v>1</v>
          </cell>
          <cell r="N1562">
            <v>0</v>
          </cell>
          <cell r="O1562">
            <v>0</v>
          </cell>
          <cell r="P1562" t="str">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cell>
          <cell r="M1563">
            <v>1</v>
          </cell>
          <cell r="N1563">
            <v>0</v>
          </cell>
          <cell r="O1563">
            <v>0</v>
          </cell>
          <cell r="P1563" t="str">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cell>
          <cell r="M1564">
            <v>1</v>
          </cell>
          <cell r="N1564">
            <v>0</v>
          </cell>
          <cell r="O1564">
            <v>0</v>
          </cell>
          <cell r="P1564" t="str">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cell>
          <cell r="M1565">
            <v>1</v>
          </cell>
          <cell r="N1565">
            <v>0</v>
          </cell>
          <cell r="O1565">
            <v>0</v>
          </cell>
          <cell r="P1565" t="str">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cell>
          <cell r="M1566">
            <v>1</v>
          </cell>
          <cell r="N1566">
            <v>0</v>
          </cell>
          <cell r="O1566">
            <v>0</v>
          </cell>
          <cell r="P1566" t="str">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cell>
          <cell r="M1567">
            <v>1</v>
          </cell>
          <cell r="N1567">
            <v>0</v>
          </cell>
          <cell r="O1567">
            <v>0</v>
          </cell>
          <cell r="P1567" t="str">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cell>
          <cell r="M1568">
            <v>1</v>
          </cell>
          <cell r="N1568">
            <v>0</v>
          </cell>
          <cell r="O1568">
            <v>0</v>
          </cell>
          <cell r="P1568" t="str">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cell>
          <cell r="M1569">
            <v>1</v>
          </cell>
          <cell r="N1569">
            <v>0</v>
          </cell>
          <cell r="O1569">
            <v>0</v>
          </cell>
          <cell r="P1569" t="str">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cell>
          <cell r="M1570">
            <v>1</v>
          </cell>
          <cell r="N1570">
            <v>0</v>
          </cell>
          <cell r="O1570">
            <v>0</v>
          </cell>
          <cell r="P1570" t="str">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cell>
          <cell r="M1571">
            <v>0.99199999999999999</v>
          </cell>
          <cell r="N1571">
            <v>-8.0000000000000002E-3</v>
          </cell>
          <cell r="O1571">
            <v>0</v>
          </cell>
          <cell r="P1571" t="str">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cell>
          <cell r="M1572">
            <v>1</v>
          </cell>
          <cell r="N1572">
            <v>0</v>
          </cell>
          <cell r="O1572">
            <v>0</v>
          </cell>
          <cell r="P1572" t="str">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cell>
          <cell r="M1573">
            <v>1</v>
          </cell>
          <cell r="N1573">
            <v>0</v>
          </cell>
          <cell r="O1573">
            <v>0</v>
          </cell>
          <cell r="P1573" t="str">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cell>
          <cell r="M1574">
            <v>1</v>
          </cell>
          <cell r="N1574">
            <v>0</v>
          </cell>
          <cell r="O1574">
            <v>0</v>
          </cell>
          <cell r="P1574" t="str">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cell>
          <cell r="M1575">
            <v>0.99219999999999997</v>
          </cell>
          <cell r="N1575">
            <v>-7.7999999999999996E-3</v>
          </cell>
          <cell r="O1575">
            <v>0</v>
          </cell>
          <cell r="P1575" t="str">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cell>
          <cell r="M1576">
            <v>1</v>
          </cell>
          <cell r="N1576">
            <v>0</v>
          </cell>
          <cell r="O1576">
            <v>0</v>
          </cell>
          <cell r="P1576" t="str">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cell>
          <cell r="M1577">
            <v>1</v>
          </cell>
          <cell r="N1577">
            <v>0</v>
          </cell>
          <cell r="O1577">
            <v>0</v>
          </cell>
          <cell r="P1577" t="str">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cell>
          <cell r="M1578">
            <v>1</v>
          </cell>
          <cell r="N1578">
            <v>0</v>
          </cell>
          <cell r="O1578">
            <v>0</v>
          </cell>
          <cell r="P1578" t="str">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cell>
          <cell r="M1579">
            <v>0.99199999999999999</v>
          </cell>
          <cell r="N1579">
            <v>-8.0000000000000002E-3</v>
          </cell>
          <cell r="O1579">
            <v>0</v>
          </cell>
          <cell r="P1579" t="str">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cell>
          <cell r="M1580">
            <v>1</v>
          </cell>
          <cell r="N1580">
            <v>0</v>
          </cell>
          <cell r="O1580">
            <v>0</v>
          </cell>
          <cell r="P1580" t="str">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cell>
          <cell r="M1581">
            <v>1</v>
          </cell>
          <cell r="N1581">
            <v>0</v>
          </cell>
          <cell r="O1581">
            <v>0</v>
          </cell>
          <cell r="P1581" t="str">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cell>
          <cell r="M1582">
            <v>1</v>
          </cell>
          <cell r="N1582">
            <v>0</v>
          </cell>
          <cell r="O1582">
            <v>0</v>
          </cell>
          <cell r="P1582" t="str">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cell>
          <cell r="M1583">
            <v>1</v>
          </cell>
          <cell r="N1583">
            <v>0</v>
          </cell>
          <cell r="O1583">
            <v>0</v>
          </cell>
          <cell r="P1583" t="str">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cell>
          <cell r="M1584">
            <v>1</v>
          </cell>
          <cell r="N1584">
            <v>0</v>
          </cell>
          <cell r="O1584">
            <v>0</v>
          </cell>
          <cell r="P1584" t="str">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cell>
          <cell r="M1585">
            <v>1</v>
          </cell>
          <cell r="N1585">
            <v>0</v>
          </cell>
          <cell r="O1585">
            <v>0</v>
          </cell>
          <cell r="P1585" t="str">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cell>
          <cell r="M1586">
            <v>1</v>
          </cell>
          <cell r="N1586">
            <v>0</v>
          </cell>
          <cell r="O1586">
            <v>0</v>
          </cell>
          <cell r="P1586" t="str">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cell>
          <cell r="M1587">
            <v>1</v>
          </cell>
          <cell r="N1587">
            <v>0</v>
          </cell>
          <cell r="O1587">
            <v>0</v>
          </cell>
          <cell r="P1587" t="str">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cell>
          <cell r="M1588">
            <v>1</v>
          </cell>
          <cell r="N1588">
            <v>0</v>
          </cell>
          <cell r="O1588">
            <v>0</v>
          </cell>
          <cell r="P1588" t="str">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cell>
          <cell r="M1589">
            <v>1</v>
          </cell>
          <cell r="N1589">
            <v>0</v>
          </cell>
          <cell r="O1589">
            <v>0</v>
          </cell>
          <cell r="P1589" t="str">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cell>
          <cell r="M1590">
            <v>1</v>
          </cell>
          <cell r="N1590">
            <v>0</v>
          </cell>
          <cell r="O1590">
            <v>0</v>
          </cell>
          <cell r="P1590" t="str">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cell>
          <cell r="M1591">
            <v>1</v>
          </cell>
          <cell r="N1591">
            <v>0</v>
          </cell>
          <cell r="O1591">
            <v>0</v>
          </cell>
          <cell r="P1591" t="str">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cell>
          <cell r="M1592">
            <v>1</v>
          </cell>
          <cell r="N1592">
            <v>0</v>
          </cell>
          <cell r="O1592">
            <v>0</v>
          </cell>
          <cell r="P1592" t="str">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cell>
          <cell r="M1593">
            <v>1</v>
          </cell>
          <cell r="N1593">
            <v>0</v>
          </cell>
          <cell r="O1593">
            <v>0</v>
          </cell>
          <cell r="P1593" t="str">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cell>
          <cell r="M1594">
            <v>1</v>
          </cell>
          <cell r="N1594">
            <v>0</v>
          </cell>
          <cell r="O1594">
            <v>0</v>
          </cell>
          <cell r="P1594" t="str">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cell>
          <cell r="M1595">
            <v>1</v>
          </cell>
          <cell r="N1595">
            <v>0</v>
          </cell>
          <cell r="O1595">
            <v>0</v>
          </cell>
          <cell r="P1595" t="str">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cell>
          <cell r="M1596">
            <v>1</v>
          </cell>
          <cell r="N1596">
            <v>0</v>
          </cell>
          <cell r="O1596">
            <v>0</v>
          </cell>
          <cell r="P1596" t="str">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cell>
          <cell r="M1597">
            <v>1</v>
          </cell>
          <cell r="N1597">
            <v>0</v>
          </cell>
          <cell r="O1597">
            <v>0</v>
          </cell>
          <cell r="P1597" t="str">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cell>
          <cell r="M1598">
            <v>1</v>
          </cell>
          <cell r="N1598">
            <v>0</v>
          </cell>
          <cell r="O1598">
            <v>0</v>
          </cell>
          <cell r="P1598" t="str">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cell>
          <cell r="M1599">
            <v>1</v>
          </cell>
          <cell r="N1599">
            <v>0</v>
          </cell>
          <cell r="O1599">
            <v>0</v>
          </cell>
          <cell r="P1599" t="str">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cell>
          <cell r="M1600">
            <v>1</v>
          </cell>
          <cell r="N1600">
            <v>0</v>
          </cell>
          <cell r="O1600">
            <v>0</v>
          </cell>
          <cell r="P1600" t="str">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cell>
          <cell r="M1601">
            <v>1</v>
          </cell>
          <cell r="N1601">
            <v>0</v>
          </cell>
          <cell r="O1601">
            <v>0</v>
          </cell>
          <cell r="P1601" t="str">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cell>
          <cell r="M1602">
            <v>1</v>
          </cell>
          <cell r="N1602">
            <v>0</v>
          </cell>
          <cell r="O1602">
            <v>0</v>
          </cell>
          <cell r="P1602" t="str">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cell>
          <cell r="M1603">
            <v>1</v>
          </cell>
          <cell r="N1603">
            <v>0</v>
          </cell>
          <cell r="O1603">
            <v>0</v>
          </cell>
          <cell r="P1603" t="str">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cell>
          <cell r="M1604">
            <v>1</v>
          </cell>
          <cell r="N1604">
            <v>0</v>
          </cell>
          <cell r="O1604">
            <v>0</v>
          </cell>
          <cell r="P1604" t="str">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cell>
          <cell r="M1605">
            <v>1</v>
          </cell>
          <cell r="N1605">
            <v>0</v>
          </cell>
          <cell r="O1605">
            <v>0</v>
          </cell>
          <cell r="P1605" t="str">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cell>
          <cell r="M1606">
            <v>1</v>
          </cell>
          <cell r="N1606">
            <v>0</v>
          </cell>
          <cell r="O1606">
            <v>0</v>
          </cell>
          <cell r="P1606" t="str">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cell>
          <cell r="M1607">
            <v>1</v>
          </cell>
          <cell r="N1607">
            <v>0</v>
          </cell>
          <cell r="O1607">
            <v>0</v>
          </cell>
          <cell r="P1607" t="str">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cell>
          <cell r="M1608">
            <v>1</v>
          </cell>
          <cell r="N1608">
            <v>0</v>
          </cell>
          <cell r="O1608">
            <v>0</v>
          </cell>
          <cell r="P1608" t="str">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cell>
          <cell r="M1609">
            <v>1</v>
          </cell>
          <cell r="N1609">
            <v>0</v>
          </cell>
          <cell r="O1609">
            <v>0</v>
          </cell>
          <cell r="P1609" t="str">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cell>
          <cell r="M1610">
            <v>1</v>
          </cell>
          <cell r="N1610">
            <v>0</v>
          </cell>
          <cell r="O1610">
            <v>0</v>
          </cell>
          <cell r="P1610" t="str">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cell>
          <cell r="M1611">
            <v>1</v>
          </cell>
          <cell r="N1611">
            <v>0</v>
          </cell>
          <cell r="O1611">
            <v>0</v>
          </cell>
          <cell r="P1611" t="str">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cell>
          <cell r="M1612">
            <v>1</v>
          </cell>
          <cell r="N1612">
            <v>0</v>
          </cell>
          <cell r="O1612">
            <v>0</v>
          </cell>
          <cell r="P1612" t="str">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cell>
          <cell r="M1613">
            <v>1</v>
          </cell>
          <cell r="N1613">
            <v>0</v>
          </cell>
          <cell r="O1613">
            <v>0</v>
          </cell>
          <cell r="P1613" t="str">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cell>
          <cell r="M1614">
            <v>1</v>
          </cell>
          <cell r="N1614">
            <v>0</v>
          </cell>
          <cell r="O1614">
            <v>0</v>
          </cell>
          <cell r="P1614" t="str">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cell>
          <cell r="M1615">
            <v>1</v>
          </cell>
          <cell r="N1615">
            <v>0</v>
          </cell>
          <cell r="O1615">
            <v>0</v>
          </cell>
          <cell r="P1615" t="str">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cell>
          <cell r="M1616">
            <v>1</v>
          </cell>
          <cell r="N1616">
            <v>0</v>
          </cell>
          <cell r="O1616">
            <v>0</v>
          </cell>
          <cell r="P1616" t="str">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cell>
          <cell r="M1617">
            <v>1</v>
          </cell>
          <cell r="N1617">
            <v>0</v>
          </cell>
          <cell r="O1617">
            <v>0</v>
          </cell>
          <cell r="P1617" t="str">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cell>
          <cell r="M1618">
            <v>1</v>
          </cell>
          <cell r="N1618">
            <v>0</v>
          </cell>
          <cell r="O1618">
            <v>0</v>
          </cell>
          <cell r="P1618" t="str">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cell>
          <cell r="M1619">
            <v>1</v>
          </cell>
          <cell r="N1619">
            <v>0</v>
          </cell>
          <cell r="O1619">
            <v>0</v>
          </cell>
          <cell r="P1619" t="str">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cell>
          <cell r="M1620">
            <v>1</v>
          </cell>
          <cell r="N1620">
            <v>0</v>
          </cell>
          <cell r="O1620">
            <v>0</v>
          </cell>
          <cell r="P1620" t="str">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cell>
          <cell r="M1621">
            <v>1</v>
          </cell>
          <cell r="N1621">
            <v>0</v>
          </cell>
          <cell r="O1621">
            <v>0</v>
          </cell>
          <cell r="P1621" t="str">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cell>
          <cell r="M1622">
            <v>1</v>
          </cell>
          <cell r="N1622">
            <v>0</v>
          </cell>
          <cell r="O1622">
            <v>0</v>
          </cell>
          <cell r="P1622" t="str">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cell>
          <cell r="M1623">
            <v>0.99209999999999998</v>
          </cell>
          <cell r="N1623">
            <v>-7.9000000000000008E-3</v>
          </cell>
          <cell r="O1623">
            <v>0</v>
          </cell>
          <cell r="P1623" t="str">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cell>
          <cell r="M1624">
            <v>1</v>
          </cell>
          <cell r="N1624">
            <v>0</v>
          </cell>
          <cell r="O1624">
            <v>0</v>
          </cell>
          <cell r="P1624" t="str">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cell>
          <cell r="M1625">
            <v>1</v>
          </cell>
          <cell r="N1625">
            <v>0</v>
          </cell>
          <cell r="O1625">
            <v>0</v>
          </cell>
          <cell r="P1625" t="str">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cell>
          <cell r="M1626">
            <v>1</v>
          </cell>
          <cell r="N1626">
            <v>0</v>
          </cell>
          <cell r="O1626">
            <v>0</v>
          </cell>
          <cell r="P1626" t="str">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cell>
          <cell r="M1627">
            <v>1</v>
          </cell>
          <cell r="N1627">
            <v>0</v>
          </cell>
          <cell r="O1627">
            <v>0</v>
          </cell>
          <cell r="P1627" t="str">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cell>
          <cell r="M1628">
            <v>1</v>
          </cell>
          <cell r="N1628">
            <v>0</v>
          </cell>
          <cell r="O1628">
            <v>0</v>
          </cell>
          <cell r="P1628" t="str">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cell>
          <cell r="M1629">
            <v>1</v>
          </cell>
          <cell r="N1629">
            <v>0</v>
          </cell>
          <cell r="O1629">
            <v>0</v>
          </cell>
          <cell r="P1629" t="str">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cell>
          <cell r="M1630">
            <v>1</v>
          </cell>
          <cell r="N1630">
            <v>0</v>
          </cell>
          <cell r="O1630">
            <v>0</v>
          </cell>
          <cell r="P1630" t="str">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cell>
          <cell r="M1631">
            <v>1</v>
          </cell>
          <cell r="N1631">
            <v>0</v>
          </cell>
          <cell r="O1631">
            <v>0</v>
          </cell>
          <cell r="P1631" t="str">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cell>
          <cell r="M1632">
            <v>1</v>
          </cell>
          <cell r="N1632">
            <v>0</v>
          </cell>
          <cell r="O1632">
            <v>0</v>
          </cell>
          <cell r="P1632" t="str">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cell>
          <cell r="M1633">
            <v>1</v>
          </cell>
          <cell r="N1633">
            <v>0</v>
          </cell>
          <cell r="O1633">
            <v>0</v>
          </cell>
          <cell r="P1633" t="str">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cell>
          <cell r="M1634">
            <v>1</v>
          </cell>
          <cell r="N1634">
            <v>0</v>
          </cell>
          <cell r="O1634">
            <v>0</v>
          </cell>
          <cell r="P1634" t="str">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cell>
          <cell r="M1635">
            <v>1</v>
          </cell>
          <cell r="N1635">
            <v>0</v>
          </cell>
          <cell r="O1635">
            <v>0</v>
          </cell>
          <cell r="P1635" t="str">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cell>
          <cell r="M1636">
            <v>1</v>
          </cell>
          <cell r="N1636">
            <v>0</v>
          </cell>
          <cell r="O1636">
            <v>0</v>
          </cell>
          <cell r="P1636" t="str">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cell>
          <cell r="M1637">
            <v>1</v>
          </cell>
          <cell r="N1637">
            <v>0</v>
          </cell>
          <cell r="O1637">
            <v>0</v>
          </cell>
          <cell r="P1637" t="str">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cell>
          <cell r="M1638">
            <v>1</v>
          </cell>
          <cell r="N1638">
            <v>0</v>
          </cell>
          <cell r="O1638">
            <v>0</v>
          </cell>
          <cell r="P1638" t="str">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cell>
          <cell r="M1639">
            <v>1</v>
          </cell>
          <cell r="N1639">
            <v>0</v>
          </cell>
          <cell r="O1639">
            <v>0</v>
          </cell>
          <cell r="P1639" t="str">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cell>
          <cell r="M1640">
            <v>1</v>
          </cell>
          <cell r="N1640">
            <v>0</v>
          </cell>
          <cell r="O1640">
            <v>0</v>
          </cell>
          <cell r="P1640" t="str">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cell>
          <cell r="M1641">
            <v>1</v>
          </cell>
          <cell r="N1641">
            <v>0</v>
          </cell>
          <cell r="O1641">
            <v>0</v>
          </cell>
          <cell r="P1641" t="str">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cell>
          <cell r="M1642">
            <v>1</v>
          </cell>
          <cell r="N1642">
            <v>0</v>
          </cell>
          <cell r="O1642">
            <v>0</v>
          </cell>
          <cell r="P1642" t="str">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cell>
          <cell r="M1643">
            <v>1</v>
          </cell>
          <cell r="N1643">
            <v>0</v>
          </cell>
          <cell r="O1643">
            <v>0</v>
          </cell>
          <cell r="P1643" t="str">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cell>
          <cell r="M1644">
            <v>1</v>
          </cell>
          <cell r="N1644">
            <v>0</v>
          </cell>
          <cell r="O1644">
            <v>0</v>
          </cell>
          <cell r="P1644" t="str">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cell>
          <cell r="M1645">
            <v>1</v>
          </cell>
          <cell r="N1645">
            <v>0</v>
          </cell>
          <cell r="O1645">
            <v>0</v>
          </cell>
          <cell r="P1645" t="str">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cell>
          <cell r="M1646">
            <v>1</v>
          </cell>
          <cell r="N1646">
            <v>0</v>
          </cell>
          <cell r="O1646">
            <v>0</v>
          </cell>
          <cell r="P1646" t="str">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cell>
          <cell r="M1647">
            <v>1</v>
          </cell>
          <cell r="N1647">
            <v>0</v>
          </cell>
          <cell r="O1647">
            <v>0</v>
          </cell>
          <cell r="P1647" t="str">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cell>
          <cell r="M1648">
            <v>1</v>
          </cell>
          <cell r="N1648">
            <v>0</v>
          </cell>
          <cell r="O1648">
            <v>0</v>
          </cell>
          <cell r="P1648" t="str">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cell>
          <cell r="M1649">
            <v>1</v>
          </cell>
          <cell r="N1649">
            <v>0</v>
          </cell>
          <cell r="O1649">
            <v>0</v>
          </cell>
          <cell r="P1649" t="str">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cell>
          <cell r="M1650">
            <v>1</v>
          </cell>
          <cell r="N1650">
            <v>0</v>
          </cell>
          <cell r="O1650">
            <v>0</v>
          </cell>
          <cell r="P1650" t="str">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cell>
          <cell r="M1651">
            <v>1</v>
          </cell>
          <cell r="N1651">
            <v>0</v>
          </cell>
          <cell r="O1651">
            <v>0</v>
          </cell>
          <cell r="P1651" t="str">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cell>
          <cell r="M1652">
            <v>1</v>
          </cell>
          <cell r="N1652">
            <v>0</v>
          </cell>
          <cell r="O1652">
            <v>0</v>
          </cell>
          <cell r="P1652" t="str">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cell>
          <cell r="M1653">
            <v>1</v>
          </cell>
          <cell r="N1653">
            <v>0</v>
          </cell>
          <cell r="O1653">
            <v>0</v>
          </cell>
          <cell r="P1653" t="str">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cell>
          <cell r="M1654">
            <v>1</v>
          </cell>
          <cell r="N1654">
            <v>0</v>
          </cell>
          <cell r="O1654">
            <v>0</v>
          </cell>
          <cell r="P1654" t="str">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cell>
          <cell r="M1655">
            <v>1</v>
          </cell>
          <cell r="N1655">
            <v>0</v>
          </cell>
          <cell r="O1655">
            <v>0</v>
          </cell>
          <cell r="P1655" t="str">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cell>
          <cell r="M1656">
            <v>1</v>
          </cell>
          <cell r="N1656">
            <v>0</v>
          </cell>
          <cell r="O1656">
            <v>0</v>
          </cell>
          <cell r="P1656" t="str">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cell>
          <cell r="M1657">
            <v>1</v>
          </cell>
          <cell r="N1657">
            <v>0</v>
          </cell>
          <cell r="O1657">
            <v>0</v>
          </cell>
          <cell r="P1657" t="str">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cell>
          <cell r="M1658">
            <v>1</v>
          </cell>
          <cell r="N1658">
            <v>0</v>
          </cell>
          <cell r="O1658">
            <v>0</v>
          </cell>
          <cell r="P1658" t="str">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cell>
          <cell r="M1659">
            <v>1</v>
          </cell>
          <cell r="N1659">
            <v>0</v>
          </cell>
          <cell r="O1659">
            <v>0</v>
          </cell>
          <cell r="P1659" t="str">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cell>
          <cell r="M1660">
            <v>1</v>
          </cell>
          <cell r="N1660">
            <v>0</v>
          </cell>
          <cell r="O1660">
            <v>0</v>
          </cell>
          <cell r="P1660" t="str">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cell>
          <cell r="M1661">
            <v>1</v>
          </cell>
          <cell r="N1661">
            <v>0</v>
          </cell>
          <cell r="O1661">
            <v>0</v>
          </cell>
          <cell r="P1661" t="str">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cell>
          <cell r="M1662">
            <v>1</v>
          </cell>
          <cell r="N1662">
            <v>0</v>
          </cell>
          <cell r="O1662">
            <v>0</v>
          </cell>
          <cell r="P1662" t="str">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cell>
          <cell r="M1663">
            <v>1</v>
          </cell>
          <cell r="N1663">
            <v>0</v>
          </cell>
          <cell r="O1663">
            <v>0</v>
          </cell>
          <cell r="P1663" t="str">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cell>
          <cell r="M1664">
            <v>0.99199999999999999</v>
          </cell>
          <cell r="N1664">
            <v>-8.0000000000000002E-3</v>
          </cell>
          <cell r="O1664">
            <v>0</v>
          </cell>
          <cell r="P1664" t="str">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cell>
          <cell r="M1665">
            <v>1</v>
          </cell>
          <cell r="N1665">
            <v>0</v>
          </cell>
          <cell r="O1665">
            <v>0</v>
          </cell>
          <cell r="P1665" t="str">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cell>
          <cell r="M1666">
            <v>1</v>
          </cell>
          <cell r="N1666">
            <v>0</v>
          </cell>
          <cell r="O1666">
            <v>0</v>
          </cell>
          <cell r="P1666" t="str">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cell>
          <cell r="M1667">
            <v>1</v>
          </cell>
          <cell r="N1667">
            <v>0</v>
          </cell>
          <cell r="O1667">
            <v>0</v>
          </cell>
          <cell r="P1667" t="str">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cell>
          <cell r="M1668">
            <v>1</v>
          </cell>
          <cell r="N1668">
            <v>0</v>
          </cell>
          <cell r="O1668">
            <v>0</v>
          </cell>
          <cell r="P1668" t="str">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cell>
          <cell r="M1669">
            <v>0.99199999999999999</v>
          </cell>
          <cell r="N1669">
            <v>-8.0000000000000002E-3</v>
          </cell>
          <cell r="O1669">
            <v>0</v>
          </cell>
          <cell r="P1669" t="str">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cell>
          <cell r="M1670">
            <v>0.99209999999999998</v>
          </cell>
          <cell r="N1670">
            <v>-7.9000000000000008E-3</v>
          </cell>
          <cell r="O1670">
            <v>0</v>
          </cell>
          <cell r="P1670" t="str">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cell>
          <cell r="M1671">
            <v>0.99209999999999998</v>
          </cell>
          <cell r="N1671">
            <v>-7.9000000000000008E-3</v>
          </cell>
          <cell r="O1671">
            <v>0</v>
          </cell>
          <cell r="P1671" t="str">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cell>
          <cell r="M1672">
            <v>0.99199999999999999</v>
          </cell>
          <cell r="N1672">
            <v>-8.0000000000000002E-3</v>
          </cell>
          <cell r="O1672">
            <v>0</v>
          </cell>
          <cell r="P1672" t="str">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cell>
          <cell r="M1673">
            <v>0.99199999999999999</v>
          </cell>
          <cell r="N1673">
            <v>-8.0000000000000002E-3</v>
          </cell>
          <cell r="O1673">
            <v>0</v>
          </cell>
          <cell r="P1673" t="str">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cell>
          <cell r="M1674">
            <v>0.99199999999999999</v>
          </cell>
          <cell r="N1674">
            <v>-8.0000000000000002E-3</v>
          </cell>
          <cell r="O1674">
            <v>0</v>
          </cell>
          <cell r="P1674" t="str">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cell>
          <cell r="M1675">
            <v>0.99219999999999997</v>
          </cell>
          <cell r="N1675">
            <v>-7.7999999999999996E-3</v>
          </cell>
          <cell r="O1675">
            <v>0</v>
          </cell>
          <cell r="P1675" t="str">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cell>
          <cell r="M1676">
            <v>0.99219999999999997</v>
          </cell>
          <cell r="N1676">
            <v>-7.7999999999999996E-3</v>
          </cell>
          <cell r="O1676">
            <v>0</v>
          </cell>
          <cell r="P1676" t="str">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cell>
          <cell r="M1677">
            <v>0.99219999999999997</v>
          </cell>
          <cell r="N1677">
            <v>-7.7999999999999996E-3</v>
          </cell>
          <cell r="O1677">
            <v>0</v>
          </cell>
          <cell r="P1677" t="str">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cell>
          <cell r="M1678">
            <v>1</v>
          </cell>
          <cell r="N1678">
            <v>0</v>
          </cell>
          <cell r="O1678">
            <v>0</v>
          </cell>
          <cell r="P1678" t="str">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cell>
          <cell r="M1679">
            <v>1</v>
          </cell>
          <cell r="N1679">
            <v>0</v>
          </cell>
          <cell r="O1679">
            <v>0</v>
          </cell>
          <cell r="P1679" t="str">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cell>
          <cell r="M1680">
            <v>1</v>
          </cell>
          <cell r="N1680">
            <v>0</v>
          </cell>
          <cell r="O1680">
            <v>0</v>
          </cell>
          <cell r="P1680" t="str">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cell>
          <cell r="M1681">
            <v>1</v>
          </cell>
          <cell r="N1681">
            <v>0</v>
          </cell>
          <cell r="O1681">
            <v>0</v>
          </cell>
          <cell r="P1681" t="str">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cell>
          <cell r="M1682">
            <v>1</v>
          </cell>
          <cell r="N1682">
            <v>0</v>
          </cell>
          <cell r="O1682">
            <v>0</v>
          </cell>
          <cell r="P1682" t="str">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cell>
          <cell r="M1683">
            <v>0.99239999999999995</v>
          </cell>
          <cell r="N1683">
            <v>-7.6E-3</v>
          </cell>
          <cell r="O1683">
            <v>0</v>
          </cell>
          <cell r="P1683" t="str">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cell>
          <cell r="M1684">
            <v>0.99239999999999995</v>
          </cell>
          <cell r="N1684">
            <v>-7.6E-3</v>
          </cell>
          <cell r="O1684">
            <v>0</v>
          </cell>
          <cell r="P1684" t="str">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cell>
          <cell r="M1685">
            <v>0.99239999999999995</v>
          </cell>
          <cell r="N1685">
            <v>-7.6E-3</v>
          </cell>
          <cell r="O1685">
            <v>0</v>
          </cell>
          <cell r="P1685" t="str">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cell>
          <cell r="M1686">
            <v>0.99239999999999995</v>
          </cell>
          <cell r="N1686">
            <v>-7.6E-3</v>
          </cell>
          <cell r="O1686">
            <v>0</v>
          </cell>
          <cell r="P1686" t="str">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cell>
          <cell r="M1687">
            <v>0.99239999999999995</v>
          </cell>
          <cell r="N1687">
            <v>-7.6E-3</v>
          </cell>
          <cell r="O1687">
            <v>0</v>
          </cell>
          <cell r="P1687" t="str">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cell>
          <cell r="M1688">
            <v>0.99239999999999995</v>
          </cell>
          <cell r="N1688">
            <v>-7.6E-3</v>
          </cell>
          <cell r="O1688">
            <v>0</v>
          </cell>
          <cell r="P1688" t="str">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cell>
          <cell r="M1689">
            <v>0.99239999999999995</v>
          </cell>
          <cell r="N1689">
            <v>-7.6E-3</v>
          </cell>
          <cell r="O1689">
            <v>0</v>
          </cell>
          <cell r="P1689" t="str">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cell>
          <cell r="M1690">
            <v>0.99239999999999995</v>
          </cell>
          <cell r="N1690">
            <v>-7.6E-3</v>
          </cell>
          <cell r="O1690">
            <v>0</v>
          </cell>
          <cell r="P1690" t="str">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cell>
          <cell r="M1691">
            <v>0.99239999999999995</v>
          </cell>
          <cell r="N1691">
            <v>-7.6E-3</v>
          </cell>
          <cell r="O1691">
            <v>0</v>
          </cell>
          <cell r="P1691" t="str">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cell>
          <cell r="M1692">
            <v>0.99239999999999995</v>
          </cell>
          <cell r="N1692">
            <v>-7.6E-3</v>
          </cell>
          <cell r="O1692">
            <v>0</v>
          </cell>
          <cell r="P1692" t="str">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cell>
          <cell r="M1693">
            <v>0.99239999999999995</v>
          </cell>
          <cell r="N1693">
            <v>-7.6E-3</v>
          </cell>
          <cell r="O1693">
            <v>0</v>
          </cell>
          <cell r="P1693" t="str">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cell>
          <cell r="M1694">
            <v>0.99239999999999995</v>
          </cell>
          <cell r="N1694">
            <v>-7.6E-3</v>
          </cell>
          <cell r="O1694">
            <v>0</v>
          </cell>
          <cell r="P1694" t="str">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cell>
          <cell r="M1695">
            <v>0.99239999999999995</v>
          </cell>
          <cell r="N1695">
            <v>-7.6E-3</v>
          </cell>
          <cell r="O1695">
            <v>0</v>
          </cell>
          <cell r="P1695" t="str">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cell>
          <cell r="M1696">
            <v>0.99239999999999995</v>
          </cell>
          <cell r="N1696">
            <v>-7.6E-3</v>
          </cell>
          <cell r="O1696">
            <v>0</v>
          </cell>
          <cell r="P1696" t="str">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cell>
          <cell r="M1697">
            <v>0.99239999999999995</v>
          </cell>
          <cell r="N1697">
            <v>-7.6E-3</v>
          </cell>
          <cell r="O1697">
            <v>0</v>
          </cell>
          <cell r="P1697" t="str">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cell>
          <cell r="M1698">
            <v>0.99239999999999995</v>
          </cell>
          <cell r="N1698">
            <v>-7.6E-3</v>
          </cell>
          <cell r="O1698">
            <v>0</v>
          </cell>
          <cell r="P1698" t="str">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cell>
          <cell r="M1699">
            <v>0.9919</v>
          </cell>
          <cell r="N1699">
            <v>-8.0999999999999996E-3</v>
          </cell>
          <cell r="O1699">
            <v>0</v>
          </cell>
          <cell r="P1699" t="str">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cell>
          <cell r="M1700">
            <v>0.9919</v>
          </cell>
          <cell r="N1700">
            <v>-8.0999999999999996E-3</v>
          </cell>
          <cell r="O1700">
            <v>0</v>
          </cell>
          <cell r="P1700" t="str">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cell>
          <cell r="M1701">
            <v>0.9919</v>
          </cell>
          <cell r="N1701">
            <v>-8.0999999999999996E-3</v>
          </cell>
          <cell r="O1701">
            <v>0</v>
          </cell>
          <cell r="P1701" t="str">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cell>
          <cell r="M1702">
            <v>0.9919</v>
          </cell>
          <cell r="N1702">
            <v>-8.0999999999999996E-3</v>
          </cell>
          <cell r="O1702">
            <v>0</v>
          </cell>
          <cell r="P1702" t="str">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cell>
          <cell r="M1703">
            <v>0.9919</v>
          </cell>
          <cell r="N1703">
            <v>-8.0999999999999996E-3</v>
          </cell>
          <cell r="O1703">
            <v>0</v>
          </cell>
          <cell r="P1703" t="str">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cell>
          <cell r="M1704">
            <v>0.9919</v>
          </cell>
          <cell r="N1704">
            <v>-8.0999999999999996E-3</v>
          </cell>
          <cell r="O1704">
            <v>0</v>
          </cell>
          <cell r="P1704" t="str">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cell>
          <cell r="M1705">
            <v>0.9919</v>
          </cell>
          <cell r="N1705">
            <v>-8.0999999999999996E-3</v>
          </cell>
          <cell r="O1705">
            <v>0</v>
          </cell>
          <cell r="P1705" t="str">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cell>
          <cell r="M1706">
            <v>0.9919</v>
          </cell>
          <cell r="N1706">
            <v>-8.0999999999999996E-3</v>
          </cell>
          <cell r="O1706">
            <v>0</v>
          </cell>
          <cell r="P1706" t="str">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cell>
          <cell r="M1707">
            <v>1</v>
          </cell>
          <cell r="N1707">
            <v>0</v>
          </cell>
          <cell r="O1707">
            <v>0</v>
          </cell>
          <cell r="P1707" t="str">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cell>
          <cell r="M1708">
            <v>1</v>
          </cell>
          <cell r="N1708">
            <v>0</v>
          </cell>
          <cell r="O1708">
            <v>0</v>
          </cell>
          <cell r="P1708" t="str">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cell>
          <cell r="M1709">
            <v>1</v>
          </cell>
          <cell r="N1709">
            <v>0</v>
          </cell>
          <cell r="O1709">
            <v>0</v>
          </cell>
          <cell r="P1709" t="str">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cell>
          <cell r="M1710">
            <v>1</v>
          </cell>
          <cell r="N1710">
            <v>0</v>
          </cell>
          <cell r="O1710">
            <v>0</v>
          </cell>
          <cell r="P1710" t="str">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cell>
          <cell r="M1711">
            <v>1</v>
          </cell>
          <cell r="N1711">
            <v>0</v>
          </cell>
          <cell r="O1711">
            <v>0</v>
          </cell>
          <cell r="P1711" t="str">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cell>
          <cell r="M1712">
            <v>1</v>
          </cell>
          <cell r="N1712">
            <v>0</v>
          </cell>
          <cell r="O1712">
            <v>0</v>
          </cell>
          <cell r="P1712" t="str">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cell>
          <cell r="M1713">
            <v>1</v>
          </cell>
          <cell r="N1713">
            <v>0</v>
          </cell>
          <cell r="O1713">
            <v>0</v>
          </cell>
          <cell r="P1713" t="str">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cell>
          <cell r="M1714">
            <v>1</v>
          </cell>
          <cell r="N1714">
            <v>0</v>
          </cell>
          <cell r="O1714">
            <v>0</v>
          </cell>
          <cell r="P1714" t="str">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cell>
          <cell r="M1715">
            <v>1</v>
          </cell>
          <cell r="N1715">
            <v>0</v>
          </cell>
          <cell r="O1715">
            <v>0</v>
          </cell>
          <cell r="P1715" t="str">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cell>
          <cell r="M1716">
            <v>1</v>
          </cell>
          <cell r="N1716">
            <v>0</v>
          </cell>
          <cell r="O1716">
            <v>0</v>
          </cell>
          <cell r="P1716" t="str">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cell>
          <cell r="M1717">
            <v>1</v>
          </cell>
          <cell r="N1717">
            <v>0</v>
          </cell>
          <cell r="O1717">
            <v>0</v>
          </cell>
          <cell r="P1717" t="str">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cell>
          <cell r="M1718">
            <v>1</v>
          </cell>
          <cell r="N1718">
            <v>0</v>
          </cell>
          <cell r="O1718">
            <v>0</v>
          </cell>
          <cell r="P1718" t="str">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cell>
          <cell r="M1719">
            <v>1</v>
          </cell>
          <cell r="N1719">
            <v>0</v>
          </cell>
          <cell r="O1719">
            <v>0</v>
          </cell>
          <cell r="P1719" t="str">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cell>
          <cell r="M1720">
            <v>1</v>
          </cell>
          <cell r="N1720">
            <v>0</v>
          </cell>
          <cell r="O1720">
            <v>0</v>
          </cell>
          <cell r="P1720" t="str">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cell>
          <cell r="M1721">
            <v>1</v>
          </cell>
          <cell r="N1721">
            <v>0</v>
          </cell>
          <cell r="O1721">
            <v>0</v>
          </cell>
          <cell r="P1721" t="str">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cell>
          <cell r="M1722">
            <v>1</v>
          </cell>
          <cell r="N1722">
            <v>0</v>
          </cell>
          <cell r="O1722">
            <v>0</v>
          </cell>
          <cell r="P1722" t="str">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cell>
          <cell r="M1723">
            <v>1</v>
          </cell>
          <cell r="N1723">
            <v>0</v>
          </cell>
          <cell r="O1723">
            <v>0</v>
          </cell>
          <cell r="P1723" t="str">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cell>
          <cell r="M1724">
            <v>1</v>
          </cell>
          <cell r="N1724">
            <v>0</v>
          </cell>
          <cell r="O1724">
            <v>0</v>
          </cell>
          <cell r="P1724" t="str">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cell>
          <cell r="M1725">
            <v>1</v>
          </cell>
          <cell r="N1725">
            <v>0</v>
          </cell>
          <cell r="O1725">
            <v>0</v>
          </cell>
          <cell r="P1725" t="str">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cell>
          <cell r="M1726">
            <v>1</v>
          </cell>
          <cell r="N1726">
            <v>0</v>
          </cell>
          <cell r="O1726">
            <v>0</v>
          </cell>
          <cell r="P1726" t="str">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cell>
          <cell r="M1727">
            <v>1</v>
          </cell>
          <cell r="N1727">
            <v>0</v>
          </cell>
          <cell r="O1727">
            <v>0</v>
          </cell>
          <cell r="P1727" t="str">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cell>
          <cell r="M1728">
            <v>1</v>
          </cell>
          <cell r="N1728">
            <v>0</v>
          </cell>
          <cell r="O1728">
            <v>0</v>
          </cell>
          <cell r="P1728" t="str">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cell>
          <cell r="M1729">
            <v>1</v>
          </cell>
          <cell r="N1729">
            <v>0</v>
          </cell>
          <cell r="O1729">
            <v>0</v>
          </cell>
          <cell r="P1729" t="str">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cell>
          <cell r="M1730">
            <v>1</v>
          </cell>
          <cell r="N1730">
            <v>0</v>
          </cell>
          <cell r="O1730">
            <v>0</v>
          </cell>
          <cell r="P1730" t="str">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cell>
          <cell r="M1731">
            <v>1</v>
          </cell>
          <cell r="N1731">
            <v>0</v>
          </cell>
          <cell r="O1731">
            <v>0</v>
          </cell>
          <cell r="P1731" t="str">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cell>
          <cell r="M1732">
            <v>1</v>
          </cell>
          <cell r="N1732">
            <v>0</v>
          </cell>
          <cell r="O1732">
            <v>0</v>
          </cell>
          <cell r="P1732" t="str">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cell>
          <cell r="M1733">
            <v>1</v>
          </cell>
          <cell r="N1733">
            <v>0</v>
          </cell>
          <cell r="O1733">
            <v>0</v>
          </cell>
          <cell r="P1733" t="str">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cell>
          <cell r="M1734">
            <v>0.99060000000000004</v>
          </cell>
          <cell r="N1734">
            <v>-9.4000000000000004E-3</v>
          </cell>
          <cell r="O1734">
            <v>0</v>
          </cell>
          <cell r="P1734" t="str">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cell>
          <cell r="M1735">
            <v>0.99060000000000004</v>
          </cell>
          <cell r="N1735">
            <v>-9.4000000000000004E-3</v>
          </cell>
          <cell r="O1735">
            <v>0</v>
          </cell>
          <cell r="P1735" t="str">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cell>
          <cell r="M1736">
            <v>0.99060000000000004</v>
          </cell>
          <cell r="N1736">
            <v>-9.4000000000000004E-3</v>
          </cell>
          <cell r="O1736">
            <v>0</v>
          </cell>
          <cell r="P1736" t="str">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cell>
          <cell r="M1737">
            <v>1</v>
          </cell>
          <cell r="N1737">
            <v>0</v>
          </cell>
          <cell r="O1737">
            <v>0</v>
          </cell>
          <cell r="P1737" t="str">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cell>
          <cell r="M1738">
            <v>1</v>
          </cell>
          <cell r="N1738">
            <v>0</v>
          </cell>
          <cell r="O1738">
            <v>0</v>
          </cell>
          <cell r="P1738" t="str">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cell>
          <cell r="M1739">
            <v>1</v>
          </cell>
          <cell r="N1739">
            <v>0</v>
          </cell>
          <cell r="O1739">
            <v>0</v>
          </cell>
          <cell r="P1739" t="str">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cell>
          <cell r="M1740">
            <v>1</v>
          </cell>
          <cell r="N1740">
            <v>0</v>
          </cell>
          <cell r="O1740">
            <v>0</v>
          </cell>
          <cell r="P1740" t="str">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cell>
          <cell r="M1741">
            <v>1</v>
          </cell>
          <cell r="N1741">
            <v>0</v>
          </cell>
          <cell r="O1741">
            <v>0</v>
          </cell>
          <cell r="P1741" t="str">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cell>
          <cell r="M1743">
            <v>0.3044</v>
          </cell>
          <cell r="N1743">
            <v>-0.6956</v>
          </cell>
          <cell r="O1743">
            <v>0</v>
          </cell>
          <cell r="P1743" t="str">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cell>
          <cell r="M1744">
            <v>0.32440000000000002</v>
          </cell>
          <cell r="N1744">
            <v>-0.67559999999999998</v>
          </cell>
          <cell r="O1744">
            <v>0</v>
          </cell>
          <cell r="P1744" t="str">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cell>
          <cell r="M1745">
            <v>0.34939999999999999</v>
          </cell>
          <cell r="N1745">
            <v>-0.65059999999999996</v>
          </cell>
          <cell r="O1745">
            <v>0</v>
          </cell>
          <cell r="P1745" t="str">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cell>
          <cell r="M1746">
            <v>0.13689999999999999</v>
          </cell>
          <cell r="N1746">
            <v>-0.86309999999999998</v>
          </cell>
          <cell r="O1746">
            <v>0</v>
          </cell>
          <cell r="P1746" t="str">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cell>
          <cell r="M1747">
            <v>0.31240000000000001</v>
          </cell>
          <cell r="N1747">
            <v>-0.68759999999999999</v>
          </cell>
          <cell r="O1747">
            <v>0</v>
          </cell>
          <cell r="P1747" t="str">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cell>
          <cell r="M1748">
            <v>0.31240000000000001</v>
          </cell>
          <cell r="N1748">
            <v>-0.68759999999999999</v>
          </cell>
          <cell r="O1748">
            <v>0</v>
          </cell>
          <cell r="P1748" t="str">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cell>
          <cell r="M1749">
            <v>0.31240000000000001</v>
          </cell>
          <cell r="N1749">
            <v>-0.68759999999999999</v>
          </cell>
          <cell r="O1749">
            <v>0</v>
          </cell>
          <cell r="P1749" t="str">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cell>
          <cell r="M1750">
            <v>0.43890000000000001</v>
          </cell>
          <cell r="N1750">
            <v>-0.56110000000000004</v>
          </cell>
          <cell r="O1750">
            <v>0</v>
          </cell>
          <cell r="P1750" t="str">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cell>
          <cell r="M1751">
            <v>0.3831</v>
          </cell>
          <cell r="N1751">
            <v>-0.6169</v>
          </cell>
          <cell r="O1751">
            <v>0</v>
          </cell>
          <cell r="P1751" t="str">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cell>
          <cell r="M1752">
            <v>0.43840000000000001</v>
          </cell>
          <cell r="N1752">
            <v>-0.56159999999999999</v>
          </cell>
          <cell r="O1752">
            <v>0</v>
          </cell>
          <cell r="P1752" t="str">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cell>
          <cell r="M1753">
            <v>0.55649999999999999</v>
          </cell>
          <cell r="N1753">
            <v>-0.44350000000000001</v>
          </cell>
          <cell r="O1753">
            <v>0</v>
          </cell>
          <cell r="P1753" t="str">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cell>
          <cell r="M1754">
            <v>0.52200000000000002</v>
          </cell>
          <cell r="N1754">
            <v>-0.47799999999999998</v>
          </cell>
          <cell r="O1754">
            <v>0</v>
          </cell>
          <cell r="P1754" t="str">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cell>
          <cell r="M1755">
            <v>0.45679999999999998</v>
          </cell>
          <cell r="N1755">
            <v>-0.54320000000000002</v>
          </cell>
          <cell r="O1755">
            <v>0</v>
          </cell>
          <cell r="P1755" t="str">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cell>
          <cell r="M1756">
            <v>1</v>
          </cell>
          <cell r="N1756">
            <v>0</v>
          </cell>
          <cell r="O1756">
            <v>0</v>
          </cell>
          <cell r="P1756" t="str">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cell>
          <cell r="M1757">
            <v>1</v>
          </cell>
          <cell r="N1757">
            <v>0</v>
          </cell>
          <cell r="O1757">
            <v>0</v>
          </cell>
          <cell r="P1757" t="str">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cell>
          <cell r="M1758">
            <v>1</v>
          </cell>
          <cell r="N1758">
            <v>0</v>
          </cell>
          <cell r="O1758">
            <v>0</v>
          </cell>
          <cell r="P1758" t="str">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cell>
          <cell r="M1759">
            <v>1</v>
          </cell>
          <cell r="N1759">
            <v>0</v>
          </cell>
          <cell r="O1759">
            <v>0</v>
          </cell>
          <cell r="P1759" t="str">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cell>
          <cell r="M1760">
            <v>1</v>
          </cell>
          <cell r="N1760">
            <v>0</v>
          </cell>
          <cell r="O1760">
            <v>0</v>
          </cell>
          <cell r="P1760" t="str">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cell>
          <cell r="M1761">
            <v>1</v>
          </cell>
          <cell r="N1761">
            <v>0</v>
          </cell>
          <cell r="O1761">
            <v>0</v>
          </cell>
          <cell r="P1761" t="str">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cell>
          <cell r="M1762">
            <v>1</v>
          </cell>
          <cell r="N1762">
            <v>0</v>
          </cell>
          <cell r="O1762">
            <v>0</v>
          </cell>
          <cell r="P1762" t="str">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cell>
          <cell r="M1763">
            <v>1</v>
          </cell>
          <cell r="N1763">
            <v>0</v>
          </cell>
          <cell r="O1763">
            <v>0</v>
          </cell>
          <cell r="P1763" t="str">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cell>
          <cell r="M1764">
            <v>1</v>
          </cell>
          <cell r="N1764">
            <v>0</v>
          </cell>
          <cell r="O1764">
            <v>0</v>
          </cell>
          <cell r="P1764" t="str">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cell>
          <cell r="M1765">
            <v>1</v>
          </cell>
          <cell r="N1765">
            <v>0</v>
          </cell>
          <cell r="O1765">
            <v>0</v>
          </cell>
          <cell r="P1765" t="str">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cell>
          <cell r="M1766">
            <v>1</v>
          </cell>
          <cell r="N1766">
            <v>0</v>
          </cell>
          <cell r="O1766">
            <v>0</v>
          </cell>
          <cell r="P1766" t="str">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cell>
          <cell r="M1767">
            <v>1</v>
          </cell>
          <cell r="N1767">
            <v>0</v>
          </cell>
          <cell r="O1767">
            <v>0</v>
          </cell>
          <cell r="P1767" t="str">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cell>
          <cell r="M1768">
            <v>0.99199999999999999</v>
          </cell>
          <cell r="N1768">
            <v>-8.0000000000000002E-3</v>
          </cell>
          <cell r="O1768">
            <v>0</v>
          </cell>
          <cell r="P1768" t="str">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cell>
          <cell r="M1773">
            <v>1</v>
          </cell>
          <cell r="N1773">
            <v>0</v>
          </cell>
          <cell r="O1773">
            <v>0</v>
          </cell>
          <cell r="P1773" t="str">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cell>
          <cell r="M1774">
            <v>1</v>
          </cell>
          <cell r="N1774">
            <v>0</v>
          </cell>
          <cell r="O1774">
            <v>0</v>
          </cell>
          <cell r="P1774" t="str">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cell>
          <cell r="M1776">
            <v>1</v>
          </cell>
          <cell r="N1776">
            <v>0</v>
          </cell>
          <cell r="O1776">
            <v>0</v>
          </cell>
          <cell r="P1776" t="str">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cell>
          <cell r="M1777">
            <v>1</v>
          </cell>
          <cell r="N1777">
            <v>0</v>
          </cell>
          <cell r="O1777">
            <v>0</v>
          </cell>
          <cell r="P1777" t="str">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cell>
          <cell r="M1778">
            <v>1</v>
          </cell>
          <cell r="N1778">
            <v>0</v>
          </cell>
          <cell r="O1778">
            <v>0</v>
          </cell>
          <cell r="P1778" t="str">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cell>
          <cell r="M1779">
            <v>1</v>
          </cell>
          <cell r="N1779">
            <v>0</v>
          </cell>
          <cell r="O1779">
            <v>0</v>
          </cell>
          <cell r="P1779" t="str">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cell>
          <cell r="M1780">
            <v>1</v>
          </cell>
          <cell r="N1780">
            <v>0</v>
          </cell>
          <cell r="O1780">
            <v>0</v>
          </cell>
          <cell r="P1780" t="str">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cell>
          <cell r="M1781">
            <v>1</v>
          </cell>
          <cell r="N1781">
            <v>0</v>
          </cell>
          <cell r="O1781">
            <v>0</v>
          </cell>
          <cell r="P1781" t="str">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cell>
          <cell r="M1782">
            <v>1</v>
          </cell>
          <cell r="N1782">
            <v>0</v>
          </cell>
          <cell r="O1782">
            <v>0</v>
          </cell>
          <cell r="P1782" t="str">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cell>
          <cell r="M1783">
            <v>1</v>
          </cell>
          <cell r="N1783">
            <v>0</v>
          </cell>
          <cell r="O1783">
            <v>0</v>
          </cell>
          <cell r="P1783" t="str">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cell>
          <cell r="M1784">
            <v>1</v>
          </cell>
          <cell r="N1784">
            <v>0</v>
          </cell>
          <cell r="O1784">
            <v>0</v>
          </cell>
          <cell r="P1784" t="str">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cell>
          <cell r="M1785">
            <v>1</v>
          </cell>
          <cell r="N1785">
            <v>0</v>
          </cell>
          <cell r="O1785">
            <v>0</v>
          </cell>
          <cell r="P1785" t="str">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cell>
          <cell r="M1786">
            <v>1</v>
          </cell>
          <cell r="N1786">
            <v>0</v>
          </cell>
          <cell r="O1786">
            <v>0</v>
          </cell>
          <cell r="P1786" t="str">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cell>
          <cell r="M1787">
            <v>0.999</v>
          </cell>
          <cell r="N1787">
            <v>-1E-3</v>
          </cell>
          <cell r="O1787">
            <v>0</v>
          </cell>
          <cell r="P1787" t="str">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cell>
          <cell r="M1788">
            <v>1</v>
          </cell>
          <cell r="N1788">
            <v>0</v>
          </cell>
          <cell r="O1788">
            <v>0</v>
          </cell>
          <cell r="P1788" t="str">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cell>
          <cell r="M1793">
            <v>0.99670000000000003</v>
          </cell>
          <cell r="N1793">
            <v>-3.3E-3</v>
          </cell>
          <cell r="O1793">
            <v>0</v>
          </cell>
          <cell r="P1793" t="str">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cell>
          <cell r="M1794">
            <v>1</v>
          </cell>
          <cell r="N1794">
            <v>0</v>
          </cell>
          <cell r="O1794">
            <v>0</v>
          </cell>
          <cell r="P1794" t="str">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cell>
          <cell r="M1795">
            <v>1</v>
          </cell>
          <cell r="N1795">
            <v>0</v>
          </cell>
          <cell r="O1795">
            <v>0</v>
          </cell>
          <cell r="P1795" t="str">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cell>
          <cell r="M1796">
            <v>0.99760000000000004</v>
          </cell>
          <cell r="N1796">
            <v>-2.3999999999999998E-3</v>
          </cell>
          <cell r="O1796">
            <v>0</v>
          </cell>
          <cell r="P1796" t="str">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cell>
          <cell r="M1797">
            <v>0.99099999999999999</v>
          </cell>
          <cell r="N1797">
            <v>-8.9999999999999993E-3</v>
          </cell>
          <cell r="O1797">
            <v>0</v>
          </cell>
          <cell r="P1797" t="str">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cell>
          <cell r="M1798">
            <v>1</v>
          </cell>
          <cell r="N1798">
            <v>0</v>
          </cell>
          <cell r="O1798">
            <v>0</v>
          </cell>
          <cell r="P1798" t="str">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cell>
          <cell r="M1799">
            <v>1</v>
          </cell>
          <cell r="N1799">
            <v>0</v>
          </cell>
          <cell r="O1799">
            <v>0</v>
          </cell>
          <cell r="P1799" t="str">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cell>
          <cell r="M1800">
            <v>0.99939999999999996</v>
          </cell>
          <cell r="N1800">
            <v>-5.9999999999999995E-4</v>
          </cell>
          <cell r="O1800">
            <v>0</v>
          </cell>
          <cell r="P1800" t="str">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cell>
          <cell r="M1801">
            <v>0.99929999999999997</v>
          </cell>
          <cell r="N1801">
            <v>-6.9999999999999999E-4</v>
          </cell>
          <cell r="O1801">
            <v>0</v>
          </cell>
          <cell r="P1801" t="str">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cell>
          <cell r="M1802">
            <v>0.99760000000000004</v>
          </cell>
          <cell r="N1802">
            <v>-2.3999999999999998E-3</v>
          </cell>
          <cell r="O1802">
            <v>0</v>
          </cell>
          <cell r="P1802" t="str">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cell>
          <cell r="M1803">
            <v>1</v>
          </cell>
          <cell r="N1803">
            <v>0</v>
          </cell>
          <cell r="O1803">
            <v>0</v>
          </cell>
          <cell r="P1803" t="str">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cell>
          <cell r="M1804">
            <v>1</v>
          </cell>
          <cell r="N1804">
            <v>0</v>
          </cell>
          <cell r="O1804">
            <v>0</v>
          </cell>
          <cell r="P1804" t="str">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cell>
          <cell r="M1805">
            <v>1</v>
          </cell>
          <cell r="N1805">
            <v>0</v>
          </cell>
          <cell r="O1805">
            <v>0</v>
          </cell>
          <cell r="P1805" t="str">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cell>
          <cell r="M1807">
            <v>8.1299999999999997E-2</v>
          </cell>
          <cell r="N1807">
            <v>-0.91869999999999996</v>
          </cell>
          <cell r="O1807">
            <v>0</v>
          </cell>
          <cell r="P1807" t="str">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cell>
          <cell r="M1808">
            <v>8.1299999999999997E-2</v>
          </cell>
          <cell r="N1808">
            <v>-0.91869999999999996</v>
          </cell>
          <cell r="O1808">
            <v>0</v>
          </cell>
          <cell r="P1808" t="str">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cell>
          <cell r="M1810">
            <v>0.99990000000000001</v>
          </cell>
          <cell r="N1810">
            <v>-1E-4</v>
          </cell>
          <cell r="O1810">
            <v>0</v>
          </cell>
          <cell r="P1810" t="str">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cell>
          <cell r="M1811">
            <v>0.99990000000000001</v>
          </cell>
          <cell r="N1811">
            <v>-1E-4</v>
          </cell>
          <cell r="O1811">
            <v>0</v>
          </cell>
          <cell r="P1811" t="str">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cell>
          <cell r="M1812">
            <v>0.99990000000000001</v>
          </cell>
          <cell r="N1812">
            <v>-1E-4</v>
          </cell>
          <cell r="O1812">
            <v>0</v>
          </cell>
          <cell r="P1812" t="str">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cell>
          <cell r="M1813">
            <v>1</v>
          </cell>
          <cell r="N1813">
            <v>0</v>
          </cell>
          <cell r="O1813">
            <v>0</v>
          </cell>
          <cell r="P1813" t="str">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cell>
          <cell r="M1814">
            <v>0.99980000000000002</v>
          </cell>
          <cell r="N1814">
            <v>-2.0000000000000001E-4</v>
          </cell>
          <cell r="O1814">
            <v>0</v>
          </cell>
          <cell r="P1814" t="str">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cell>
          <cell r="M1815">
            <v>0.99980000000000002</v>
          </cell>
          <cell r="N1815">
            <v>-2.0000000000000001E-4</v>
          </cell>
          <cell r="O1815">
            <v>0</v>
          </cell>
          <cell r="P1815" t="str">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cell>
          <cell r="M1816">
            <v>1</v>
          </cell>
          <cell r="N1816">
            <v>0</v>
          </cell>
          <cell r="O1816">
            <v>0</v>
          </cell>
          <cell r="P1816" t="str">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cell>
          <cell r="M1817">
            <v>1</v>
          </cell>
          <cell r="N1817">
            <v>0</v>
          </cell>
          <cell r="O1817">
            <v>0</v>
          </cell>
          <cell r="P1817" t="str">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cell>
          <cell r="M1818">
            <v>1</v>
          </cell>
          <cell r="N1818">
            <v>0</v>
          </cell>
          <cell r="O1818">
            <v>0</v>
          </cell>
          <cell r="P1818" t="str">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cell>
          <cell r="M1819">
            <v>0.99839999999999995</v>
          </cell>
          <cell r="N1819">
            <v>-1.6000000000000001E-3</v>
          </cell>
          <cell r="O1819">
            <v>0</v>
          </cell>
          <cell r="P1819" t="str">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cell>
          <cell r="M1820">
            <v>1</v>
          </cell>
          <cell r="N1820">
            <v>0</v>
          </cell>
          <cell r="O1820">
            <v>0</v>
          </cell>
          <cell r="P1820" t="str">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cell>
          <cell r="M1821">
            <v>1</v>
          </cell>
          <cell r="N1821">
            <v>0</v>
          </cell>
          <cell r="O1821">
            <v>0</v>
          </cell>
          <cell r="P1821" t="str">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cell>
          <cell r="M1822">
            <v>1</v>
          </cell>
          <cell r="N1822">
            <v>0</v>
          </cell>
          <cell r="O1822">
            <v>0</v>
          </cell>
          <cell r="P1822" t="str">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cell>
          <cell r="M1823">
            <v>1</v>
          </cell>
          <cell r="N1823">
            <v>0</v>
          </cell>
          <cell r="O1823">
            <v>0</v>
          </cell>
          <cell r="P1823" t="str">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cell>
          <cell r="M1824">
            <v>1</v>
          </cell>
          <cell r="N1824">
            <v>0</v>
          </cell>
          <cell r="O1824">
            <v>0</v>
          </cell>
          <cell r="P1824" t="str">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cell>
          <cell r="M1826">
            <v>0.99929999999999997</v>
          </cell>
          <cell r="N1826">
            <v>-6.9999999999999999E-4</v>
          </cell>
          <cell r="O1826">
            <v>0</v>
          </cell>
          <cell r="P1826" t="str">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cell>
          <cell r="M1827">
            <v>1</v>
          </cell>
          <cell r="N1827">
            <v>0</v>
          </cell>
          <cell r="O1827">
            <v>0</v>
          </cell>
          <cell r="P1827" t="str">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cell>
          <cell r="M1828">
            <v>1</v>
          </cell>
          <cell r="N1828">
            <v>0</v>
          </cell>
          <cell r="O1828">
            <v>0</v>
          </cell>
          <cell r="P1828" t="str">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cell>
          <cell r="M1829">
            <v>1</v>
          </cell>
          <cell r="N1829">
            <v>0</v>
          </cell>
          <cell r="O1829">
            <v>0</v>
          </cell>
          <cell r="P1829" t="str">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cell>
          <cell r="M1830">
            <v>0.99870000000000003</v>
          </cell>
          <cell r="N1830">
            <v>-1.2999999999999999E-3</v>
          </cell>
          <cell r="O1830">
            <v>0</v>
          </cell>
          <cell r="P1830" t="str">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cell>
          <cell r="M1831">
            <v>0.99870000000000003</v>
          </cell>
          <cell r="N1831">
            <v>-1.2999999999999999E-3</v>
          </cell>
          <cell r="O1831">
            <v>0</v>
          </cell>
          <cell r="P1831" t="str">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cell>
          <cell r="M1832">
            <v>0.99980000000000002</v>
          </cell>
          <cell r="N1832">
            <v>-2.0000000000000001E-4</v>
          </cell>
          <cell r="O1832">
            <v>0</v>
          </cell>
          <cell r="P1832" t="str">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cell>
          <cell r="M1835">
            <v>0.999</v>
          </cell>
          <cell r="N1835">
            <v>-1E-3</v>
          </cell>
          <cell r="O1835">
            <v>0</v>
          </cell>
          <cell r="P1835" t="str">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cell>
          <cell r="M1836">
            <v>0.99850000000000005</v>
          </cell>
          <cell r="N1836">
            <v>-1.5E-3</v>
          </cell>
          <cell r="O1836">
            <v>0</v>
          </cell>
          <cell r="P1836" t="str">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cell>
          <cell r="M1837">
            <v>0.999</v>
          </cell>
          <cell r="N1837">
            <v>-1E-3</v>
          </cell>
          <cell r="O1837">
            <v>0</v>
          </cell>
          <cell r="P1837" t="str">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cell>
          <cell r="M1841">
            <v>0.999</v>
          </cell>
          <cell r="N1841">
            <v>-1E-3</v>
          </cell>
          <cell r="O1841">
            <v>0</v>
          </cell>
          <cell r="P1841" t="str">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cell>
          <cell r="M1842">
            <v>0.99919999999999998</v>
          </cell>
          <cell r="N1842">
            <v>-8.0000000000000004E-4</v>
          </cell>
          <cell r="O1842">
            <v>0</v>
          </cell>
          <cell r="P1842" t="str">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cell>
          <cell r="M1847">
            <v>0.99880000000000002</v>
          </cell>
          <cell r="N1847">
            <v>-1.1999999999999999E-3</v>
          </cell>
          <cell r="O1847">
            <v>0</v>
          </cell>
          <cell r="P1847" t="str">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cell>
          <cell r="M1848">
            <v>0.99880000000000002</v>
          </cell>
          <cell r="N1848">
            <v>-1.1999999999999999E-3</v>
          </cell>
          <cell r="O1848">
            <v>0</v>
          </cell>
          <cell r="P1848" t="str">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cell>
          <cell r="M1852">
            <v>1</v>
          </cell>
          <cell r="N1852">
            <v>0</v>
          </cell>
          <cell r="O1852">
            <v>0</v>
          </cell>
          <cell r="P1852" t="str">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cell>
          <cell r="M1853">
            <v>0.99919999999999998</v>
          </cell>
          <cell r="N1853">
            <v>-8.0000000000000004E-4</v>
          </cell>
          <cell r="O1853">
            <v>0</v>
          </cell>
          <cell r="P1853" t="str">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cell>
          <cell r="M1854">
            <v>0.99850000000000005</v>
          </cell>
          <cell r="N1854">
            <v>-1.5E-3</v>
          </cell>
          <cell r="O1854">
            <v>0</v>
          </cell>
          <cell r="P1854" t="str">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cell>
          <cell r="M1855">
            <v>0.99629999999999996</v>
          </cell>
          <cell r="N1855">
            <v>-3.7000000000000002E-3</v>
          </cell>
          <cell r="O1855">
            <v>0</v>
          </cell>
          <cell r="P1855" t="str">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cell>
          <cell r="M1856">
            <v>0.99690000000000001</v>
          </cell>
          <cell r="N1856">
            <v>-3.0999999999999999E-3</v>
          </cell>
          <cell r="O1856">
            <v>0</v>
          </cell>
          <cell r="P1856" t="str">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cell>
          <cell r="M1857">
            <v>0.99690000000000001</v>
          </cell>
          <cell r="N1857">
            <v>-3.0999999999999999E-3</v>
          </cell>
          <cell r="O1857">
            <v>0</v>
          </cell>
          <cell r="P1857" t="str">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cell>
          <cell r="M1858">
            <v>0.99690000000000001</v>
          </cell>
          <cell r="N1858">
            <v>-3.0999999999999999E-3</v>
          </cell>
          <cell r="O1858">
            <v>0</v>
          </cell>
          <cell r="P1858" t="str">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cell>
          <cell r="M1859">
            <v>0.99690000000000001</v>
          </cell>
          <cell r="N1859">
            <v>-3.0999999999999999E-3</v>
          </cell>
          <cell r="O1859">
            <v>0</v>
          </cell>
          <cell r="P1859" t="str">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cell>
          <cell r="M1860">
            <v>0.99690000000000001</v>
          </cell>
          <cell r="N1860">
            <v>-3.0999999999999999E-3</v>
          </cell>
          <cell r="O1860">
            <v>0</v>
          </cell>
          <cell r="P1860" t="str">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cell>
          <cell r="M1861">
            <v>0.99690000000000001</v>
          </cell>
          <cell r="N1861">
            <v>-3.0999999999999999E-3</v>
          </cell>
          <cell r="O1861">
            <v>0</v>
          </cell>
          <cell r="P1861" t="str">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cell>
          <cell r="M1862">
            <v>0.99690000000000001</v>
          </cell>
          <cell r="N1862">
            <v>-3.0999999999999999E-3</v>
          </cell>
          <cell r="O1862">
            <v>0</v>
          </cell>
          <cell r="P1862" t="str">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cell>
          <cell r="M1863">
            <v>0.99690000000000001</v>
          </cell>
          <cell r="N1863">
            <v>-3.0999999999999999E-3</v>
          </cell>
          <cell r="O1863">
            <v>0</v>
          </cell>
          <cell r="P1863" t="str">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cell>
          <cell r="M1866">
            <v>0.99650000000000005</v>
          </cell>
          <cell r="N1866">
            <v>-3.5000000000000001E-3</v>
          </cell>
          <cell r="O1866">
            <v>0</v>
          </cell>
          <cell r="P1866" t="str">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cell>
          <cell r="M1867">
            <v>0.99839999999999995</v>
          </cell>
          <cell r="N1867">
            <v>-1.6000000000000001E-3</v>
          </cell>
          <cell r="O1867">
            <v>0</v>
          </cell>
          <cell r="P1867" t="str">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cell>
          <cell r="M1868">
            <v>0.99970000000000003</v>
          </cell>
          <cell r="N1868">
            <v>-2.9999999999999997E-4</v>
          </cell>
          <cell r="O1868">
            <v>0</v>
          </cell>
          <cell r="P1868" t="str">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cell>
          <cell r="M1869">
            <v>0.99839999999999995</v>
          </cell>
          <cell r="N1869">
            <v>-1.6000000000000001E-3</v>
          </cell>
          <cell r="O1869">
            <v>0</v>
          </cell>
          <cell r="P1869" t="str">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cell>
          <cell r="M1870">
            <v>1</v>
          </cell>
          <cell r="N1870">
            <v>0</v>
          </cell>
          <cell r="O1870">
            <v>0</v>
          </cell>
          <cell r="P1870" t="str">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cell>
          <cell r="M1871">
            <v>1</v>
          </cell>
          <cell r="N1871">
            <v>0</v>
          </cell>
          <cell r="O1871">
            <v>0</v>
          </cell>
          <cell r="P1871" t="str">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cell>
          <cell r="M1872">
            <v>0.99980000000000002</v>
          </cell>
          <cell r="N1872">
            <v>-2.0000000000000001E-4</v>
          </cell>
          <cell r="O1872">
            <v>0</v>
          </cell>
          <cell r="P1872" t="str">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cell>
          <cell r="M1873">
            <v>0.99980000000000002</v>
          </cell>
          <cell r="N1873">
            <v>-2.0000000000000001E-4</v>
          </cell>
          <cell r="O1873">
            <v>0</v>
          </cell>
          <cell r="P1873" t="str">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cell>
          <cell r="M1875">
            <v>0.99990000000000001</v>
          </cell>
          <cell r="N1875">
            <v>-1E-4</v>
          </cell>
          <cell r="O1875">
            <v>0</v>
          </cell>
          <cell r="P1875" t="str">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cell>
          <cell r="M1876">
            <v>0.99990000000000001</v>
          </cell>
          <cell r="N1876">
            <v>-1E-4</v>
          </cell>
          <cell r="O1876">
            <v>0</v>
          </cell>
          <cell r="P1876" t="str">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cell>
          <cell r="M1877">
            <v>0.99970000000000003</v>
          </cell>
          <cell r="N1877">
            <v>-2.9999999999999997E-4</v>
          </cell>
          <cell r="O1877">
            <v>0</v>
          </cell>
          <cell r="P1877" t="str">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cell>
          <cell r="M1879">
            <v>0.99990000000000001</v>
          </cell>
          <cell r="N1879">
            <v>-1E-4</v>
          </cell>
          <cell r="O1879">
            <v>0</v>
          </cell>
          <cell r="P1879" t="str">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cell>
          <cell r="M1882">
            <v>0.99980000000000002</v>
          </cell>
          <cell r="N1882">
            <v>-2.0000000000000001E-4</v>
          </cell>
          <cell r="O1882">
            <v>0</v>
          </cell>
          <cell r="P1882" t="str">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cell>
          <cell r="M1884">
            <v>0.99990000000000001</v>
          </cell>
          <cell r="N1884">
            <v>-1E-4</v>
          </cell>
          <cell r="O1884">
            <v>0</v>
          </cell>
          <cell r="P1884" t="str">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cell>
          <cell r="M1885">
            <v>0.99850000000000005</v>
          </cell>
          <cell r="N1885">
            <v>-1.5E-3</v>
          </cell>
          <cell r="O1885">
            <v>0</v>
          </cell>
          <cell r="P1885" t="str">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cell>
          <cell r="M1886">
            <v>0.99760000000000004</v>
          </cell>
          <cell r="N1886">
            <v>-2.3999999999999998E-3</v>
          </cell>
          <cell r="O1886">
            <v>0</v>
          </cell>
          <cell r="P1886" t="str">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cell>
          <cell r="M1887">
            <v>0.99760000000000004</v>
          </cell>
          <cell r="N1887">
            <v>-2.3999999999999998E-3</v>
          </cell>
          <cell r="O1887">
            <v>0</v>
          </cell>
          <cell r="P1887" t="str">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cell>
          <cell r="M1888">
            <v>0.99760000000000004</v>
          </cell>
          <cell r="N1888">
            <v>-2.3999999999999998E-3</v>
          </cell>
          <cell r="O1888">
            <v>0</v>
          </cell>
          <cell r="P1888" t="str">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cell>
          <cell r="M1889">
            <v>0.99760000000000004</v>
          </cell>
          <cell r="N1889">
            <v>-2.3999999999999998E-3</v>
          </cell>
          <cell r="O1889">
            <v>0</v>
          </cell>
          <cell r="P1889" t="str">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cell>
          <cell r="M1890">
            <v>0.99760000000000004</v>
          </cell>
          <cell r="N1890">
            <v>-2.3999999999999998E-3</v>
          </cell>
          <cell r="O1890">
            <v>0</v>
          </cell>
          <cell r="P1890" t="str">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cell>
          <cell r="M1891">
            <v>1</v>
          </cell>
          <cell r="N1891">
            <v>0</v>
          </cell>
          <cell r="O1891">
            <v>0</v>
          </cell>
          <cell r="P1891" t="str">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cell>
          <cell r="M1892">
            <v>1</v>
          </cell>
          <cell r="N1892">
            <v>0</v>
          </cell>
          <cell r="O1892">
            <v>0</v>
          </cell>
          <cell r="P1892" t="str">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cell>
          <cell r="M1893">
            <v>1</v>
          </cell>
          <cell r="N1893">
            <v>0</v>
          </cell>
          <cell r="O1893">
            <v>0</v>
          </cell>
          <cell r="P1893" t="str">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cell>
          <cell r="M1894">
            <v>0.999</v>
          </cell>
          <cell r="N1894">
            <v>-1E-3</v>
          </cell>
          <cell r="O1894">
            <v>0</v>
          </cell>
          <cell r="P1894" t="str">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cell>
          <cell r="M1895">
            <v>0.999</v>
          </cell>
          <cell r="N1895">
            <v>-1E-3</v>
          </cell>
          <cell r="O1895">
            <v>0</v>
          </cell>
          <cell r="P1895" t="str">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cell>
          <cell r="M1896">
            <v>0.999</v>
          </cell>
          <cell r="N1896">
            <v>-1E-3</v>
          </cell>
          <cell r="O1896">
            <v>0</v>
          </cell>
          <cell r="P1896" t="str">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cell>
          <cell r="M1899">
            <v>0.99970000000000003</v>
          </cell>
          <cell r="N1899">
            <v>-2.9999999999999997E-4</v>
          </cell>
          <cell r="O1899">
            <v>0</v>
          </cell>
          <cell r="P1899" t="str">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cell>
          <cell r="M1900">
            <v>0.99970000000000003</v>
          </cell>
          <cell r="N1900">
            <v>-2.9999999999999997E-4</v>
          </cell>
          <cell r="O1900">
            <v>0</v>
          </cell>
          <cell r="P1900" t="str">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cell>
          <cell r="M1901">
            <v>0.99760000000000004</v>
          </cell>
          <cell r="N1901">
            <v>-2.3999999999999998E-3</v>
          </cell>
          <cell r="O1901">
            <v>0</v>
          </cell>
          <cell r="P1901" t="str">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cell>
          <cell r="M1902">
            <v>0.99990000000000001</v>
          </cell>
          <cell r="N1902">
            <v>-1E-4</v>
          </cell>
          <cell r="O1902">
            <v>0</v>
          </cell>
          <cell r="P1902" t="str">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cell>
          <cell r="M1904">
            <v>0.99880000000000002</v>
          </cell>
          <cell r="N1904">
            <v>-1.1999999999999999E-3</v>
          </cell>
          <cell r="O1904">
            <v>0</v>
          </cell>
          <cell r="P1904" t="str">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cell>
          <cell r="M1910">
            <v>1</v>
          </cell>
          <cell r="N1910">
            <v>0</v>
          </cell>
          <cell r="O1910">
            <v>0</v>
          </cell>
          <cell r="P1910" t="str">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cell>
          <cell r="M1911">
            <v>0.99950000000000006</v>
          </cell>
          <cell r="N1911">
            <v>-5.0000000000000001E-4</v>
          </cell>
          <cell r="O1911">
            <v>0</v>
          </cell>
          <cell r="P1911" t="str">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cell>
          <cell r="M1912">
            <v>0.99950000000000006</v>
          </cell>
          <cell r="N1912">
            <v>-5.0000000000000001E-4</v>
          </cell>
          <cell r="O1912">
            <v>0</v>
          </cell>
          <cell r="P1912" t="str">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cell>
          <cell r="M1913">
            <v>0.99990000000000001</v>
          </cell>
          <cell r="N1913">
            <v>-1E-4</v>
          </cell>
          <cell r="O1913">
            <v>0</v>
          </cell>
          <cell r="P1913" t="str">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cell>
          <cell r="M1915">
            <v>1</v>
          </cell>
          <cell r="N1915">
            <v>0</v>
          </cell>
          <cell r="O1915">
            <v>0</v>
          </cell>
          <cell r="P1915" t="str">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cell>
          <cell r="M1916">
            <v>1</v>
          </cell>
          <cell r="N1916">
            <v>0</v>
          </cell>
          <cell r="O1916">
            <v>0</v>
          </cell>
          <cell r="P1916" t="str">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cell>
          <cell r="M1917">
            <v>0.999</v>
          </cell>
          <cell r="N1917">
            <v>-1E-3</v>
          </cell>
          <cell r="O1917">
            <v>0</v>
          </cell>
          <cell r="P1917" t="str">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cell>
          <cell r="M1918">
            <v>0.999</v>
          </cell>
          <cell r="N1918">
            <v>-1E-3</v>
          </cell>
          <cell r="O1918">
            <v>0</v>
          </cell>
          <cell r="P1918" t="str">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cell>
          <cell r="M1919">
            <v>1</v>
          </cell>
          <cell r="N1919">
            <v>0</v>
          </cell>
          <cell r="O1919">
            <v>0</v>
          </cell>
          <cell r="P1919" t="str">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cell>
          <cell r="M1920">
            <v>1</v>
          </cell>
          <cell r="N1920">
            <v>0</v>
          </cell>
          <cell r="O1920">
            <v>0</v>
          </cell>
          <cell r="P1920" t="str">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cell>
          <cell r="M1921">
            <v>1</v>
          </cell>
          <cell r="N1921">
            <v>0</v>
          </cell>
          <cell r="O1921">
            <v>0</v>
          </cell>
          <cell r="P1921" t="str">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cell>
          <cell r="M1922">
            <v>0.99850000000000005</v>
          </cell>
          <cell r="N1922">
            <v>-1.5E-3</v>
          </cell>
          <cell r="O1922">
            <v>0</v>
          </cell>
          <cell r="P1922" t="str">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cell>
          <cell r="M1923">
            <v>0.99370000000000003</v>
          </cell>
          <cell r="N1923">
            <v>-6.3E-3</v>
          </cell>
          <cell r="O1923">
            <v>0</v>
          </cell>
          <cell r="P1923" t="str">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cell>
          <cell r="M1924">
            <v>0.99370000000000003</v>
          </cell>
          <cell r="N1924">
            <v>-6.3E-3</v>
          </cell>
          <cell r="O1924">
            <v>0</v>
          </cell>
          <cell r="P1924" t="str">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cell>
          <cell r="M1925">
            <v>0.99370000000000003</v>
          </cell>
          <cell r="N1925">
            <v>-6.3E-3</v>
          </cell>
          <cell r="O1925">
            <v>0</v>
          </cell>
          <cell r="P1925" t="str">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cell>
          <cell r="M1926">
            <v>0.99629999999999996</v>
          </cell>
          <cell r="N1926">
            <v>-3.7000000000000002E-3</v>
          </cell>
          <cell r="O1926">
            <v>0</v>
          </cell>
          <cell r="P1926" t="str">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cell>
          <cell r="M1927">
            <v>0.99629999999999996</v>
          </cell>
          <cell r="N1927">
            <v>-3.7000000000000002E-3</v>
          </cell>
          <cell r="O1927">
            <v>0</v>
          </cell>
          <cell r="P1927" t="str">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cell>
          <cell r="M1928">
            <v>0.99990000000000001</v>
          </cell>
          <cell r="N1928">
            <v>-1E-4</v>
          </cell>
          <cell r="O1928">
            <v>0</v>
          </cell>
          <cell r="P1928" t="str">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cell>
          <cell r="M1929">
            <v>0.99990000000000001</v>
          </cell>
          <cell r="N1929">
            <v>-1E-4</v>
          </cell>
          <cell r="O1929">
            <v>0</v>
          </cell>
          <cell r="P1929" t="str">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cell>
          <cell r="M1930">
            <v>0.99990000000000001</v>
          </cell>
          <cell r="N1930">
            <v>-1E-4</v>
          </cell>
          <cell r="O1930">
            <v>0</v>
          </cell>
          <cell r="P1930" t="str">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cell>
          <cell r="M1931">
            <v>0.99990000000000001</v>
          </cell>
          <cell r="N1931">
            <v>-1E-4</v>
          </cell>
          <cell r="O1931">
            <v>0</v>
          </cell>
          <cell r="P1931" t="str">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cell>
          <cell r="M1932">
            <v>0.99980000000000002</v>
          </cell>
          <cell r="N1932">
            <v>-2.0000000000000001E-4</v>
          </cell>
          <cell r="O1932">
            <v>0</v>
          </cell>
          <cell r="P1932" t="str">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cell>
          <cell r="M1933">
            <v>0.99980000000000002</v>
          </cell>
          <cell r="N1933">
            <v>-2.0000000000000001E-4</v>
          </cell>
          <cell r="O1933">
            <v>0</v>
          </cell>
          <cell r="P1933" t="str">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cell>
          <cell r="M1934">
            <v>0.99980000000000002</v>
          </cell>
          <cell r="N1934">
            <v>-2.0000000000000001E-4</v>
          </cell>
          <cell r="O1934">
            <v>0</v>
          </cell>
          <cell r="P1934" t="str">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cell>
          <cell r="M1935">
            <v>0.99980000000000002</v>
          </cell>
          <cell r="N1935">
            <v>-2.0000000000000001E-4</v>
          </cell>
          <cell r="O1935">
            <v>0</v>
          </cell>
          <cell r="P1935" t="str">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cell>
          <cell r="M1936">
            <v>0.99980000000000002</v>
          </cell>
          <cell r="N1936">
            <v>-2.0000000000000001E-4</v>
          </cell>
          <cell r="O1936">
            <v>0</v>
          </cell>
          <cell r="P1936" t="str">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cell>
          <cell r="M1937">
            <v>0.99980000000000002</v>
          </cell>
          <cell r="N1937">
            <v>-2.0000000000000001E-4</v>
          </cell>
          <cell r="O1937">
            <v>0</v>
          </cell>
          <cell r="P1937" t="str">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cell>
          <cell r="M1938">
            <v>0.99980000000000002</v>
          </cell>
          <cell r="N1938">
            <v>-2.0000000000000001E-4</v>
          </cell>
          <cell r="O1938">
            <v>0</v>
          </cell>
          <cell r="P1938" t="str">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cell>
          <cell r="M1939">
            <v>0.99980000000000002</v>
          </cell>
          <cell r="N1939">
            <v>-2.0000000000000001E-4</v>
          </cell>
          <cell r="O1939">
            <v>0</v>
          </cell>
          <cell r="P1939" t="str">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cell>
          <cell r="M1940">
            <v>1</v>
          </cell>
          <cell r="N1940">
            <v>0</v>
          </cell>
          <cell r="O1940">
            <v>0</v>
          </cell>
          <cell r="P1940" t="str">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cell>
          <cell r="M1941">
            <v>1</v>
          </cell>
          <cell r="N1941">
            <v>0</v>
          </cell>
          <cell r="O1941">
            <v>0</v>
          </cell>
          <cell r="P1941" t="str">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cell>
          <cell r="M1942">
            <v>1</v>
          </cell>
          <cell r="N1942">
            <v>0</v>
          </cell>
          <cell r="O1942">
            <v>0</v>
          </cell>
          <cell r="P1942" t="str">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cell>
          <cell r="M1943">
            <v>1</v>
          </cell>
          <cell r="N1943">
            <v>0</v>
          </cell>
          <cell r="O1943">
            <v>0</v>
          </cell>
          <cell r="P1943" t="str">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cell>
          <cell r="M1944">
            <v>1</v>
          </cell>
          <cell r="N1944">
            <v>0</v>
          </cell>
          <cell r="O1944">
            <v>0</v>
          </cell>
          <cell r="P1944" t="str">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cell>
          <cell r="M1945">
            <v>1</v>
          </cell>
          <cell r="N1945">
            <v>0</v>
          </cell>
          <cell r="O1945">
            <v>0</v>
          </cell>
          <cell r="P1945" t="str">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cell>
          <cell r="M1946">
            <v>1</v>
          </cell>
          <cell r="N1946">
            <v>0</v>
          </cell>
          <cell r="O1946">
            <v>0</v>
          </cell>
          <cell r="P1946" t="str">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cell>
          <cell r="M1947">
            <v>1</v>
          </cell>
          <cell r="N1947">
            <v>0</v>
          </cell>
          <cell r="O1947">
            <v>0</v>
          </cell>
          <cell r="P1947" t="str">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cell>
          <cell r="M1948">
            <v>0.99860000000000004</v>
          </cell>
          <cell r="N1948">
            <v>-1.4E-3</v>
          </cell>
          <cell r="O1948">
            <v>0</v>
          </cell>
          <cell r="P1948" t="str">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cell>
          <cell r="M1949">
            <v>0.99860000000000004</v>
          </cell>
          <cell r="N1949">
            <v>-1.4E-3</v>
          </cell>
          <cell r="O1949">
            <v>0</v>
          </cell>
          <cell r="P1949" t="str">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cell>
          <cell r="M1950">
            <v>0.99860000000000004</v>
          </cell>
          <cell r="N1950">
            <v>-1.4E-3</v>
          </cell>
          <cell r="O1950">
            <v>0</v>
          </cell>
          <cell r="P1950" t="str">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cell>
          <cell r="M1951">
            <v>0.99860000000000004</v>
          </cell>
          <cell r="N1951">
            <v>-1.4E-3</v>
          </cell>
          <cell r="O1951">
            <v>0</v>
          </cell>
          <cell r="P1951" t="str">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cell>
          <cell r="M1952">
            <v>0.99860000000000004</v>
          </cell>
          <cell r="N1952">
            <v>-1.4E-3</v>
          </cell>
          <cell r="O1952">
            <v>0</v>
          </cell>
          <cell r="P1952" t="str">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cell>
          <cell r="M1953">
            <v>0.99860000000000004</v>
          </cell>
          <cell r="N1953">
            <v>-1.4E-3</v>
          </cell>
          <cell r="O1953">
            <v>0</v>
          </cell>
          <cell r="P1953" t="str">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cell>
          <cell r="M1954">
            <v>0.99860000000000004</v>
          </cell>
          <cell r="N1954">
            <v>-1.4E-3</v>
          </cell>
          <cell r="O1954">
            <v>0</v>
          </cell>
          <cell r="P1954" t="str">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cell>
          <cell r="M1955">
            <v>0.99860000000000004</v>
          </cell>
          <cell r="N1955">
            <v>-1.4E-3</v>
          </cell>
          <cell r="O1955">
            <v>0</v>
          </cell>
          <cell r="P1955" t="str">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cell>
          <cell r="M1964">
            <v>1</v>
          </cell>
          <cell r="N1964">
            <v>0</v>
          </cell>
          <cell r="O1964">
            <v>0</v>
          </cell>
          <cell r="P1964" t="str">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cell>
          <cell r="M1965">
            <v>1</v>
          </cell>
          <cell r="N1965">
            <v>0</v>
          </cell>
          <cell r="O1965">
            <v>0</v>
          </cell>
          <cell r="P1965" t="str">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cell>
          <cell r="M1966">
            <v>1</v>
          </cell>
          <cell r="N1966">
            <v>0</v>
          </cell>
          <cell r="O1966">
            <v>0</v>
          </cell>
          <cell r="P1966" t="str">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cell>
          <cell r="M1967">
            <v>1</v>
          </cell>
          <cell r="N1967">
            <v>0</v>
          </cell>
          <cell r="O1967">
            <v>0</v>
          </cell>
          <cell r="P1967" t="str">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cell>
          <cell r="M1968">
            <v>1</v>
          </cell>
          <cell r="N1968">
            <v>0</v>
          </cell>
          <cell r="O1968">
            <v>0</v>
          </cell>
          <cell r="P1968" t="str">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cell>
          <cell r="M1969">
            <v>1</v>
          </cell>
          <cell r="N1969">
            <v>0</v>
          </cell>
          <cell r="O1969">
            <v>0</v>
          </cell>
          <cell r="P1969" t="str">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cell>
          <cell r="M1970">
            <v>1</v>
          </cell>
          <cell r="N1970">
            <v>0</v>
          </cell>
          <cell r="O1970">
            <v>0</v>
          </cell>
          <cell r="P1970" t="str">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cell>
          <cell r="M1971">
            <v>1</v>
          </cell>
          <cell r="N1971">
            <v>0</v>
          </cell>
          <cell r="O1971">
            <v>0</v>
          </cell>
          <cell r="P1971" t="str">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cell>
          <cell r="M1972">
            <v>1</v>
          </cell>
          <cell r="N1972">
            <v>0</v>
          </cell>
          <cell r="O1972">
            <v>0</v>
          </cell>
          <cell r="P1972" t="str">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cell>
          <cell r="M1973">
            <v>1</v>
          </cell>
          <cell r="N1973">
            <v>0</v>
          </cell>
          <cell r="O1973">
            <v>0</v>
          </cell>
          <cell r="P1973" t="str">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cell>
          <cell r="M1974">
            <v>1</v>
          </cell>
          <cell r="N1974">
            <v>0</v>
          </cell>
          <cell r="O1974">
            <v>0</v>
          </cell>
          <cell r="P1974" t="str">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cell>
          <cell r="M1975">
            <v>1</v>
          </cell>
          <cell r="N1975">
            <v>0</v>
          </cell>
          <cell r="O1975">
            <v>0</v>
          </cell>
          <cell r="P1975" t="str">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cell>
          <cell r="M1976">
            <v>1</v>
          </cell>
          <cell r="N1976">
            <v>0</v>
          </cell>
          <cell r="O1976">
            <v>0</v>
          </cell>
          <cell r="P1976" t="str">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cell>
          <cell r="M1977">
            <v>1</v>
          </cell>
          <cell r="N1977">
            <v>0</v>
          </cell>
          <cell r="O1977">
            <v>0</v>
          </cell>
          <cell r="P1977" t="str">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cell>
          <cell r="M1978">
            <v>1</v>
          </cell>
          <cell r="N1978">
            <v>0</v>
          </cell>
          <cell r="O1978">
            <v>0</v>
          </cell>
          <cell r="P1978" t="str">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cell>
          <cell r="M1979">
            <v>1</v>
          </cell>
          <cell r="N1979">
            <v>0</v>
          </cell>
          <cell r="O1979">
            <v>0</v>
          </cell>
          <cell r="P1979" t="str">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cell>
          <cell r="M1982">
            <v>0.99970000000000003</v>
          </cell>
          <cell r="N1982">
            <v>-2.9999999999999997E-4</v>
          </cell>
          <cell r="O1982">
            <v>0</v>
          </cell>
          <cell r="P1982" t="str">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cell>
          <cell r="M1983">
            <v>1</v>
          </cell>
          <cell r="N1983">
            <v>0</v>
          </cell>
          <cell r="O1983">
            <v>0</v>
          </cell>
          <cell r="P1983" t="str">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cell>
          <cell r="M1984">
            <v>1</v>
          </cell>
          <cell r="N1984">
            <v>0</v>
          </cell>
          <cell r="O1984">
            <v>0</v>
          </cell>
          <cell r="P1984" t="str">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cell>
          <cell r="M1985">
            <v>1</v>
          </cell>
          <cell r="N1985">
            <v>0</v>
          </cell>
          <cell r="O1985">
            <v>0</v>
          </cell>
          <cell r="P1985" t="str">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cell>
          <cell r="M1986">
            <v>1</v>
          </cell>
          <cell r="N1986">
            <v>0</v>
          </cell>
          <cell r="O1986">
            <v>0</v>
          </cell>
          <cell r="P1986" t="str">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cell>
          <cell r="M1988">
            <v>1</v>
          </cell>
          <cell r="N1988">
            <v>0</v>
          </cell>
          <cell r="O1988">
            <v>0</v>
          </cell>
          <cell r="P1988" t="str">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cell>
          <cell r="M1990">
            <v>1</v>
          </cell>
          <cell r="N1990">
            <v>0</v>
          </cell>
          <cell r="O1990">
            <v>0</v>
          </cell>
          <cell r="P1990" t="str">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cell>
          <cell r="M1992">
            <v>1</v>
          </cell>
          <cell r="N1992">
            <v>0</v>
          </cell>
          <cell r="O1992">
            <v>0</v>
          </cell>
          <cell r="P1992" t="str">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cell>
          <cell r="M1993">
            <v>1</v>
          </cell>
          <cell r="N1993">
            <v>0</v>
          </cell>
          <cell r="O1993">
            <v>0</v>
          </cell>
          <cell r="P1993" t="str">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cell>
          <cell r="M1994">
            <v>1</v>
          </cell>
          <cell r="N1994">
            <v>0</v>
          </cell>
          <cell r="O1994">
            <v>0</v>
          </cell>
          <cell r="P1994" t="str">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cell>
          <cell r="M1995">
            <v>1</v>
          </cell>
          <cell r="N1995">
            <v>0</v>
          </cell>
          <cell r="O1995">
            <v>0</v>
          </cell>
          <cell r="P1995" t="str">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cell>
          <cell r="M1997">
            <v>0.99990000000000001</v>
          </cell>
          <cell r="N1997">
            <v>-1E-4</v>
          </cell>
          <cell r="O1997">
            <v>0</v>
          </cell>
          <cell r="P1997" t="str">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cell>
          <cell r="M1998">
            <v>0.99639999999999995</v>
          </cell>
          <cell r="N1998">
            <v>-3.5999999999999999E-3</v>
          </cell>
          <cell r="O1998">
            <v>0</v>
          </cell>
          <cell r="P1998" t="str">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cell>
          <cell r="M1999">
            <v>1</v>
          </cell>
          <cell r="N1999">
            <v>0</v>
          </cell>
          <cell r="O1999">
            <v>0</v>
          </cell>
          <cell r="P1999" t="str">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cell>
          <cell r="M2006">
            <v>1</v>
          </cell>
          <cell r="N2006">
            <v>0</v>
          </cell>
          <cell r="O2006">
            <v>0</v>
          </cell>
          <cell r="P2006" t="str">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cell>
          <cell r="M2010">
            <v>0.99709999999999999</v>
          </cell>
          <cell r="N2010">
            <v>-2.8999999999999998E-3</v>
          </cell>
          <cell r="O2010">
            <v>0</v>
          </cell>
          <cell r="P2010" t="str">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cell>
          <cell r="M2020">
            <v>1</v>
          </cell>
          <cell r="N2020">
            <v>0</v>
          </cell>
          <cell r="O2020">
            <v>0</v>
          </cell>
          <cell r="P2020" t="str">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cell>
          <cell r="M2021">
            <v>1</v>
          </cell>
          <cell r="N2021">
            <v>0</v>
          </cell>
          <cell r="O2021">
            <v>0</v>
          </cell>
          <cell r="P2021" t="str">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cell>
          <cell r="M2022">
            <v>1</v>
          </cell>
          <cell r="N2022">
            <v>0</v>
          </cell>
          <cell r="O2022">
            <v>0</v>
          </cell>
          <cell r="P2022" t="str">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cell>
          <cell r="M2024">
            <v>1</v>
          </cell>
          <cell r="N2024">
            <v>0</v>
          </cell>
          <cell r="O2024">
            <v>0</v>
          </cell>
          <cell r="P2024" t="str">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cell>
          <cell r="M2025">
            <v>0.99970000000000003</v>
          </cell>
          <cell r="N2025">
            <v>-2.9999999999999997E-4</v>
          </cell>
          <cell r="O2025">
            <v>0</v>
          </cell>
          <cell r="P2025" t="str">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cell>
          <cell r="M2026">
            <v>0.99970000000000003</v>
          </cell>
          <cell r="N2026">
            <v>-2.9999999999999997E-4</v>
          </cell>
          <cell r="O2026">
            <v>0</v>
          </cell>
          <cell r="P2026" t="str">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cell>
          <cell r="M2027">
            <v>0.99970000000000003</v>
          </cell>
          <cell r="N2027">
            <v>-2.9999999999999997E-4</v>
          </cell>
          <cell r="O2027">
            <v>0</v>
          </cell>
          <cell r="P2027" t="str">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cell>
          <cell r="M2030">
            <v>0.99990000000000001</v>
          </cell>
          <cell r="N2030">
            <v>-1E-4</v>
          </cell>
          <cell r="O2030">
            <v>0</v>
          </cell>
          <cell r="P2030" t="str">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cell>
          <cell r="M2031">
            <v>1</v>
          </cell>
          <cell r="N2031">
            <v>0</v>
          </cell>
          <cell r="O2031">
            <v>0</v>
          </cell>
          <cell r="P2031" t="str">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cell>
          <cell r="M2032">
            <v>1</v>
          </cell>
          <cell r="N2032">
            <v>0</v>
          </cell>
          <cell r="O2032">
            <v>0</v>
          </cell>
          <cell r="P2032" t="str">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cell>
          <cell r="M2033">
            <v>1</v>
          </cell>
          <cell r="N2033">
            <v>0</v>
          </cell>
          <cell r="O2033">
            <v>0</v>
          </cell>
          <cell r="P2033" t="str">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cell>
          <cell r="M2034">
            <v>1</v>
          </cell>
          <cell r="N2034">
            <v>0</v>
          </cell>
          <cell r="O2034">
            <v>0</v>
          </cell>
          <cell r="P2034" t="str">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cell>
          <cell r="M2035">
            <v>1</v>
          </cell>
          <cell r="N2035">
            <v>0</v>
          </cell>
          <cell r="O2035">
            <v>0</v>
          </cell>
          <cell r="P2035" t="str">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cell>
          <cell r="M2036">
            <v>1</v>
          </cell>
          <cell r="N2036">
            <v>0</v>
          </cell>
          <cell r="O2036">
            <v>0</v>
          </cell>
          <cell r="P2036" t="str">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cell>
          <cell r="M2037">
            <v>1</v>
          </cell>
          <cell r="N2037">
            <v>0</v>
          </cell>
          <cell r="O2037">
            <v>0</v>
          </cell>
          <cell r="P2037" t="str">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cell>
          <cell r="M2038">
            <v>1</v>
          </cell>
          <cell r="N2038">
            <v>0</v>
          </cell>
          <cell r="O2038">
            <v>0</v>
          </cell>
          <cell r="P2038" t="str">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cell>
          <cell r="M2042">
            <v>0.99760000000000004</v>
          </cell>
          <cell r="N2042">
            <v>-2.3999999999999998E-3</v>
          </cell>
          <cell r="O2042">
            <v>0</v>
          </cell>
          <cell r="P2042" t="str">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cell>
          <cell r="M2043">
            <v>0.99980000000000002</v>
          </cell>
          <cell r="N2043">
            <v>-2.0000000000000001E-4</v>
          </cell>
          <cell r="O2043">
            <v>0</v>
          </cell>
          <cell r="P2043" t="str">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cell>
          <cell r="M2044">
            <v>0.99990000000000001</v>
          </cell>
          <cell r="N2044">
            <v>-1E-4</v>
          </cell>
          <cell r="O2044">
            <v>0</v>
          </cell>
          <cell r="P2044" t="str">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cell>
          <cell r="M2045">
            <v>0.99970000000000003</v>
          </cell>
          <cell r="N2045">
            <v>-2.9999999999999997E-4</v>
          </cell>
          <cell r="O2045">
            <v>0</v>
          </cell>
          <cell r="P2045" t="str">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cell>
          <cell r="M2046">
            <v>0.99970000000000003</v>
          </cell>
          <cell r="N2046">
            <v>-2.9999999999999997E-4</v>
          </cell>
          <cell r="O2046">
            <v>0</v>
          </cell>
          <cell r="P2046" t="str">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cell>
          <cell r="M2050">
            <v>0.99939999999999996</v>
          </cell>
          <cell r="N2050">
            <v>-5.9999999999999995E-4</v>
          </cell>
          <cell r="O2050">
            <v>0</v>
          </cell>
          <cell r="P2050" t="str">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cell>
          <cell r="M2051">
            <v>0.99829999999999997</v>
          </cell>
          <cell r="N2051">
            <v>-1.6999999999999999E-3</v>
          </cell>
          <cell r="O2051">
            <v>0</v>
          </cell>
          <cell r="P2051" t="str">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cell>
          <cell r="M2052">
            <v>0.99829999999999997</v>
          </cell>
          <cell r="N2052">
            <v>-1.6999999999999999E-3</v>
          </cell>
          <cell r="O2052">
            <v>0</v>
          </cell>
          <cell r="P2052" t="str">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cell>
          <cell r="M2053">
            <v>0.99960000000000004</v>
          </cell>
          <cell r="N2053">
            <v>-4.0000000000000002E-4</v>
          </cell>
          <cell r="O2053">
            <v>0</v>
          </cell>
          <cell r="P2053" t="str">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cell>
          <cell r="M2059">
            <v>0.99919999999999998</v>
          </cell>
          <cell r="N2059">
            <v>-8.0000000000000004E-4</v>
          </cell>
          <cell r="O2059">
            <v>0</v>
          </cell>
          <cell r="P2059" t="str">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cell>
          <cell r="M2060">
            <v>0.99919999999999998</v>
          </cell>
          <cell r="N2060">
            <v>-8.0000000000000004E-4</v>
          </cell>
          <cell r="O2060">
            <v>0</v>
          </cell>
          <cell r="P2060" t="str">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cell>
          <cell r="M2061">
            <v>0.99919999999999998</v>
          </cell>
          <cell r="N2061">
            <v>-8.0000000000000004E-4</v>
          </cell>
          <cell r="O2061">
            <v>0</v>
          </cell>
          <cell r="P2061" t="str">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cell>
          <cell r="M2065">
            <v>0.99980000000000002</v>
          </cell>
          <cell r="N2065">
            <v>-2.0000000000000001E-4</v>
          </cell>
          <cell r="O2065">
            <v>0</v>
          </cell>
          <cell r="P2065" t="str">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cell>
          <cell r="M2073">
            <v>0.99750000000000005</v>
          </cell>
          <cell r="N2073">
            <v>-2.5000000000000001E-3</v>
          </cell>
          <cell r="O2073">
            <v>0</v>
          </cell>
          <cell r="P2073" t="str">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cell>
          <cell r="M2074">
            <v>0.99970000000000003</v>
          </cell>
          <cell r="N2074">
            <v>-2.9999999999999997E-4</v>
          </cell>
          <cell r="O2074">
            <v>0</v>
          </cell>
          <cell r="P2074" t="str">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cell>
          <cell r="M2075">
            <v>0.99780000000000002</v>
          </cell>
          <cell r="N2075">
            <v>-2.2000000000000001E-3</v>
          </cell>
          <cell r="O2075">
            <v>0</v>
          </cell>
          <cell r="P2075" t="str">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cell>
          <cell r="M2076">
            <v>0.99970000000000003</v>
          </cell>
          <cell r="N2076">
            <v>-2.9999999999999997E-4</v>
          </cell>
          <cell r="O2076">
            <v>0</v>
          </cell>
          <cell r="P2076" t="str">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cell>
          <cell r="M2077">
            <v>0.99780000000000002</v>
          </cell>
          <cell r="N2077">
            <v>-2.2000000000000001E-3</v>
          </cell>
          <cell r="O2077">
            <v>0</v>
          </cell>
          <cell r="P2077" t="str">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cell>
          <cell r="M2078">
            <v>0.99950000000000006</v>
          </cell>
          <cell r="N2078">
            <v>-5.0000000000000001E-4</v>
          </cell>
          <cell r="O2078">
            <v>0</v>
          </cell>
          <cell r="P2078" t="str">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cell>
          <cell r="M2081">
            <v>0.99809999999999999</v>
          </cell>
          <cell r="N2081">
            <v>-1.9E-3</v>
          </cell>
          <cell r="O2081">
            <v>0</v>
          </cell>
          <cell r="P2081" t="str">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cell>
          <cell r="M2082">
            <v>0.99950000000000006</v>
          </cell>
          <cell r="N2082">
            <v>-5.0000000000000001E-4</v>
          </cell>
          <cell r="O2082">
            <v>0</v>
          </cell>
          <cell r="P2082" t="str">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cell>
          <cell r="M2083">
            <v>0.99970000000000003</v>
          </cell>
          <cell r="N2083">
            <v>-2.9999999999999997E-4</v>
          </cell>
          <cell r="O2083">
            <v>0</v>
          </cell>
          <cell r="P2083" t="str">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cell>
          <cell r="M2084">
            <v>0.99839999999999995</v>
          </cell>
          <cell r="N2084">
            <v>-1.6000000000000001E-3</v>
          </cell>
          <cell r="O2084">
            <v>0</v>
          </cell>
          <cell r="P2084" t="str">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cell>
          <cell r="M2085">
            <v>0.99829999999999997</v>
          </cell>
          <cell r="N2085">
            <v>-1.6999999999999999E-3</v>
          </cell>
          <cell r="O2085">
            <v>0</v>
          </cell>
          <cell r="P2085" t="str">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cell>
          <cell r="M2086">
            <v>0.99519999999999997</v>
          </cell>
          <cell r="N2086">
            <v>-4.7999999999999996E-3</v>
          </cell>
          <cell r="O2086">
            <v>0</v>
          </cell>
          <cell r="P2086" t="str">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cell>
          <cell r="M2089">
            <v>0.29630000000000001</v>
          </cell>
          <cell r="N2089">
            <v>-0.70369999999999999</v>
          </cell>
          <cell r="O2089">
            <v>0</v>
          </cell>
          <cell r="P2089" t="str">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cell>
          <cell r="M2090">
            <v>0.3821</v>
          </cell>
          <cell r="N2090">
            <v>-0.6179</v>
          </cell>
          <cell r="O2090">
            <v>0</v>
          </cell>
          <cell r="P2090" t="str">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cell>
          <cell r="M2091">
            <v>0.31630000000000003</v>
          </cell>
          <cell r="N2091">
            <v>-0.68369999999999997</v>
          </cell>
          <cell r="O2091">
            <v>0</v>
          </cell>
          <cell r="P2091" t="str">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cell>
          <cell r="M2092">
            <v>0.49759999999999999</v>
          </cell>
          <cell r="N2092">
            <v>-0.50239999999999996</v>
          </cell>
          <cell r="O2092">
            <v>0</v>
          </cell>
          <cell r="P2092" t="str">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cell>
          <cell r="M2093">
            <v>0.47989999999999999</v>
          </cell>
          <cell r="N2093">
            <v>-0.52010000000000001</v>
          </cell>
          <cell r="O2093">
            <v>0</v>
          </cell>
          <cell r="P2093" t="str">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cell>
          <cell r="M2094">
            <v>0.31530000000000002</v>
          </cell>
          <cell r="N2094">
            <v>-0.68469999999999998</v>
          </cell>
          <cell r="O2094">
            <v>0</v>
          </cell>
          <cell r="P2094" t="str">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cell>
          <cell r="M2095">
            <v>0.31530000000000002</v>
          </cell>
          <cell r="N2095">
            <v>-0.68469999999999998</v>
          </cell>
          <cell r="O2095">
            <v>0</v>
          </cell>
          <cell r="P2095" t="str">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cell>
          <cell r="M2096">
            <v>0.99990000000000001</v>
          </cell>
          <cell r="N2096">
            <v>-1E-4</v>
          </cell>
          <cell r="O2096">
            <v>0</v>
          </cell>
          <cell r="P2096" t="str">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cell>
          <cell r="M2097">
            <v>0.99990000000000001</v>
          </cell>
          <cell r="N2097">
            <v>-1E-4</v>
          </cell>
          <cell r="O2097">
            <v>0</v>
          </cell>
          <cell r="P2097" t="str">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cell>
          <cell r="M2100">
            <v>0.99990000000000001</v>
          </cell>
          <cell r="N2100">
            <v>-1E-4</v>
          </cell>
          <cell r="O2100">
            <v>0</v>
          </cell>
          <cell r="P2100" t="str">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cell>
          <cell r="M2101">
            <v>0.99980000000000002</v>
          </cell>
          <cell r="N2101">
            <v>-2.0000000000000001E-4</v>
          </cell>
          <cell r="O2101">
            <v>0</v>
          </cell>
          <cell r="P2101" t="str">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cell>
          <cell r="M2102">
            <v>0.99980000000000002</v>
          </cell>
          <cell r="N2102">
            <v>-2.0000000000000001E-4</v>
          </cell>
          <cell r="O2102">
            <v>0</v>
          </cell>
          <cell r="P2102" t="str">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cell>
          <cell r="M2103">
            <v>0.99960000000000004</v>
          </cell>
          <cell r="N2103">
            <v>-4.0000000000000002E-4</v>
          </cell>
          <cell r="O2103">
            <v>0</v>
          </cell>
          <cell r="P2103" t="str">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cell>
          <cell r="M2104">
            <v>0.99929999999999997</v>
          </cell>
          <cell r="N2104">
            <v>-6.9999999999999999E-4</v>
          </cell>
          <cell r="O2104">
            <v>0</v>
          </cell>
          <cell r="P2104" t="str">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cell>
          <cell r="M2105">
            <v>0.99929999999999997</v>
          </cell>
          <cell r="N2105">
            <v>-6.9999999999999999E-4</v>
          </cell>
          <cell r="O2105">
            <v>0</v>
          </cell>
          <cell r="P2105" t="str">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cell>
          <cell r="M2107">
            <v>0.99990000000000001</v>
          </cell>
          <cell r="N2107">
            <v>-1E-4</v>
          </cell>
          <cell r="O2107">
            <v>0</v>
          </cell>
          <cell r="P2107" t="str">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cell>
          <cell r="M2108">
            <v>0.99850000000000005</v>
          </cell>
          <cell r="N2108">
            <v>-1.5E-3</v>
          </cell>
          <cell r="O2108">
            <v>0</v>
          </cell>
          <cell r="P2108" t="str">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cell>
          <cell r="M2109">
            <v>0.99850000000000005</v>
          </cell>
          <cell r="N2109">
            <v>-1.5E-3</v>
          </cell>
          <cell r="O2109">
            <v>0</v>
          </cell>
          <cell r="P2109" t="str">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cell>
          <cell r="M2110">
            <v>0.99609999999999999</v>
          </cell>
          <cell r="N2110">
            <v>-3.8999999999999998E-3</v>
          </cell>
          <cell r="O2110">
            <v>0</v>
          </cell>
          <cell r="P2110" t="str">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cell>
          <cell r="M2111">
            <v>0.99609999999999999</v>
          </cell>
          <cell r="N2111">
            <v>-3.8999999999999998E-3</v>
          </cell>
          <cell r="O2111">
            <v>0</v>
          </cell>
          <cell r="P2111" t="str">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cell>
          <cell r="M2112">
            <v>0.99609999999999999</v>
          </cell>
          <cell r="N2112">
            <v>-3.8999999999999998E-3</v>
          </cell>
          <cell r="O2112">
            <v>0</v>
          </cell>
          <cell r="P2112" t="str">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cell>
          <cell r="M2113">
            <v>0.99609999999999999</v>
          </cell>
          <cell r="N2113">
            <v>-3.8999999999999998E-3</v>
          </cell>
          <cell r="O2113">
            <v>0</v>
          </cell>
          <cell r="P2113" t="str">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cell>
          <cell r="M2114">
            <v>0.99609999999999999</v>
          </cell>
          <cell r="N2114">
            <v>-3.8999999999999998E-3</v>
          </cell>
          <cell r="O2114">
            <v>0</v>
          </cell>
          <cell r="P2114" t="str">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cell>
          <cell r="M2115">
            <v>0.99609999999999999</v>
          </cell>
          <cell r="N2115">
            <v>-3.8999999999999998E-3</v>
          </cell>
          <cell r="O2115">
            <v>0</v>
          </cell>
          <cell r="P2115" t="str">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cell>
          <cell r="M2118">
            <v>0.99690000000000001</v>
          </cell>
          <cell r="N2118">
            <v>-3.0999999999999999E-3</v>
          </cell>
          <cell r="O2118">
            <v>0</v>
          </cell>
          <cell r="P2118" t="str">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cell>
          <cell r="M2119">
            <v>0.99970000000000003</v>
          </cell>
          <cell r="N2119">
            <v>-2.9999999999999997E-4</v>
          </cell>
          <cell r="O2119">
            <v>0</v>
          </cell>
          <cell r="P2119" t="str">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cell>
          <cell r="M2121">
            <v>0.99970000000000003</v>
          </cell>
          <cell r="N2121">
            <v>-2.9999999999999997E-4</v>
          </cell>
          <cell r="O2121">
            <v>0</v>
          </cell>
          <cell r="P2121" t="str">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cell>
          <cell r="M2122">
            <v>0.99619999999999997</v>
          </cell>
          <cell r="N2122">
            <v>-3.8E-3</v>
          </cell>
          <cell r="O2122">
            <v>0</v>
          </cell>
          <cell r="P2122" t="str">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cell>
          <cell r="M2123">
            <v>0.999</v>
          </cell>
          <cell r="N2123">
            <v>-1E-3</v>
          </cell>
          <cell r="O2123">
            <v>0</v>
          </cell>
          <cell r="P2123" t="str">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cell>
          <cell r="M2124">
            <v>0.99950000000000006</v>
          </cell>
          <cell r="N2124">
            <v>-5.0000000000000001E-4</v>
          </cell>
          <cell r="O2124">
            <v>0</v>
          </cell>
          <cell r="P2124" t="str">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cell>
          <cell r="M2126">
            <v>0.99180000000000001</v>
          </cell>
          <cell r="N2126">
            <v>-8.2000000000000007E-3</v>
          </cell>
          <cell r="O2126">
            <v>0</v>
          </cell>
          <cell r="P2126" t="str">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cell>
          <cell r="M2128">
            <v>0.99950000000000006</v>
          </cell>
          <cell r="N2128">
            <v>-5.0000000000000001E-4</v>
          </cell>
          <cell r="O2128">
            <v>0</v>
          </cell>
          <cell r="P2128" t="str">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cell>
          <cell r="M2129">
            <v>0.99919999999999998</v>
          </cell>
          <cell r="N2129">
            <v>-8.0000000000000004E-4</v>
          </cell>
          <cell r="O2129">
            <v>0</v>
          </cell>
          <cell r="P2129" t="str">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cell>
          <cell r="M2130">
            <v>0.998</v>
          </cell>
          <cell r="N2130">
            <v>-2E-3</v>
          </cell>
          <cell r="O2130">
            <v>0</v>
          </cell>
          <cell r="P2130" t="str">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cell>
          <cell r="M2131">
            <v>0.99629999999999996</v>
          </cell>
          <cell r="N2131">
            <v>-3.7000000000000002E-3</v>
          </cell>
          <cell r="O2131">
            <v>0</v>
          </cell>
          <cell r="P2131" t="str">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cell>
          <cell r="M2132">
            <v>0.99829999999999997</v>
          </cell>
          <cell r="N2132">
            <v>-1.6999999999999999E-3</v>
          </cell>
          <cell r="O2132">
            <v>0</v>
          </cell>
          <cell r="P2132" t="str">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cell>
          <cell r="M2133">
            <v>0.99980000000000002</v>
          </cell>
          <cell r="N2133">
            <v>-2.0000000000000001E-4</v>
          </cell>
          <cell r="O2133">
            <v>0</v>
          </cell>
          <cell r="P2133" t="str">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cell>
          <cell r="M2134">
            <v>0.99960000000000004</v>
          </cell>
          <cell r="N2134">
            <v>-4.0000000000000002E-4</v>
          </cell>
          <cell r="O2134">
            <v>0</v>
          </cell>
          <cell r="P2134" t="str">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cell>
          <cell r="M2135">
            <v>0.99709999999999999</v>
          </cell>
          <cell r="N2135">
            <v>-2.8999999999999998E-3</v>
          </cell>
          <cell r="O2135">
            <v>0</v>
          </cell>
          <cell r="P2135" t="str">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cell>
          <cell r="M2136">
            <v>0.99909999999999999</v>
          </cell>
          <cell r="N2136">
            <v>-8.9999999999999998E-4</v>
          </cell>
          <cell r="O2136">
            <v>0</v>
          </cell>
          <cell r="P2136" t="str">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cell>
          <cell r="M2137">
            <v>0.99860000000000004</v>
          </cell>
          <cell r="N2137">
            <v>-1.4E-3</v>
          </cell>
          <cell r="O2137">
            <v>0</v>
          </cell>
          <cell r="P2137" t="str">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cell>
          <cell r="M2138">
            <v>0.99909999999999999</v>
          </cell>
          <cell r="N2138">
            <v>-8.9999999999999998E-4</v>
          </cell>
          <cell r="O2138">
            <v>0</v>
          </cell>
          <cell r="P2138" t="str">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cell>
          <cell r="M2139">
            <v>0.99909999999999999</v>
          </cell>
          <cell r="N2139">
            <v>-8.9999999999999998E-4</v>
          </cell>
          <cell r="O2139">
            <v>0</v>
          </cell>
          <cell r="P2139" t="str">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cell>
          <cell r="M2140">
            <v>0.99839999999999995</v>
          </cell>
          <cell r="N2140">
            <v>-1.6000000000000001E-3</v>
          </cell>
          <cell r="O2140">
            <v>0</v>
          </cell>
          <cell r="P2140" t="str">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cell>
          <cell r="M2141">
            <v>0.99980000000000002</v>
          </cell>
          <cell r="N2141">
            <v>-2.0000000000000001E-4</v>
          </cell>
          <cell r="O2141">
            <v>0</v>
          </cell>
          <cell r="P2141" t="str">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cell>
          <cell r="M2142">
            <v>0.99339999999999995</v>
          </cell>
          <cell r="N2142">
            <v>-6.6E-3</v>
          </cell>
          <cell r="O2142">
            <v>0</v>
          </cell>
          <cell r="P2142" t="str">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cell>
          <cell r="M2143">
            <v>0.99580000000000002</v>
          </cell>
          <cell r="N2143">
            <v>-4.1999999999999997E-3</v>
          </cell>
          <cell r="O2143">
            <v>0</v>
          </cell>
          <cell r="P2143" t="str">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cell>
          <cell r="M2144">
            <v>0.99870000000000003</v>
          </cell>
          <cell r="N2144">
            <v>-1.2999999999999999E-3</v>
          </cell>
          <cell r="O2144">
            <v>0</v>
          </cell>
          <cell r="P2144" t="str">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cell>
          <cell r="M2145">
            <v>1</v>
          </cell>
          <cell r="N2145">
            <v>0</v>
          </cell>
          <cell r="O2145">
            <v>0</v>
          </cell>
          <cell r="P2145" t="str">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cell>
          <cell r="M2146">
            <v>0.99870000000000003</v>
          </cell>
          <cell r="N2146">
            <v>-1.2999999999999999E-3</v>
          </cell>
          <cell r="O2146">
            <v>0</v>
          </cell>
          <cell r="P2146" t="str">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cell>
          <cell r="M2147">
            <v>0.99880000000000002</v>
          </cell>
          <cell r="N2147">
            <v>-1.1999999999999999E-3</v>
          </cell>
          <cell r="O2147">
            <v>0</v>
          </cell>
          <cell r="P2147" t="str">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cell>
          <cell r="M2148">
            <v>0.99939999999999996</v>
          </cell>
          <cell r="N2148">
            <v>-5.9999999999999995E-4</v>
          </cell>
          <cell r="O2148">
            <v>0</v>
          </cell>
          <cell r="P2148" t="str">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cell>
          <cell r="M2149">
            <v>0.99870000000000003</v>
          </cell>
          <cell r="N2149">
            <v>-1.2999999999999999E-3</v>
          </cell>
          <cell r="O2149">
            <v>0</v>
          </cell>
          <cell r="P2149" t="str">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cell>
          <cell r="M2150">
            <v>0.99870000000000003</v>
          </cell>
          <cell r="N2150">
            <v>-1.2999999999999999E-3</v>
          </cell>
          <cell r="O2150">
            <v>0</v>
          </cell>
          <cell r="P2150" t="str">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cell>
          <cell r="M2151">
            <v>0.99870000000000003</v>
          </cell>
          <cell r="N2151">
            <v>-1.2999999999999999E-3</v>
          </cell>
          <cell r="O2151">
            <v>0</v>
          </cell>
          <cell r="P2151" t="str">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cell>
          <cell r="M2154">
            <v>0.99880000000000002</v>
          </cell>
          <cell r="N2154">
            <v>-1.1999999999999999E-3</v>
          </cell>
          <cell r="O2154">
            <v>0</v>
          </cell>
          <cell r="P2154" t="str">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cell>
          <cell r="M2155">
            <v>0.99880000000000002</v>
          </cell>
          <cell r="N2155">
            <v>-1.1999999999999999E-3</v>
          </cell>
          <cell r="O2155">
            <v>0</v>
          </cell>
          <cell r="P2155" t="str">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cell>
          <cell r="M2156">
            <v>0.99880000000000002</v>
          </cell>
          <cell r="N2156">
            <v>-1.1999999999999999E-3</v>
          </cell>
          <cell r="O2156">
            <v>0</v>
          </cell>
          <cell r="P2156" t="str">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cell>
          <cell r="M2158">
            <v>0.99939999999999996</v>
          </cell>
          <cell r="N2158">
            <v>-5.9999999999999995E-4</v>
          </cell>
          <cell r="O2158">
            <v>0</v>
          </cell>
          <cell r="P2158" t="str">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cell>
          <cell r="M2160">
            <v>0.99990000000000001</v>
          </cell>
          <cell r="N2160">
            <v>-1E-4</v>
          </cell>
          <cell r="O2160">
            <v>0</v>
          </cell>
          <cell r="P2160" t="str">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cell>
          <cell r="M2161">
            <v>0.99990000000000001</v>
          </cell>
          <cell r="N2161">
            <v>-1E-4</v>
          </cell>
          <cell r="O2161">
            <v>0</v>
          </cell>
          <cell r="P2161" t="str">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cell>
          <cell r="M2162">
            <v>0.99990000000000001</v>
          </cell>
          <cell r="N2162">
            <v>-1E-4</v>
          </cell>
          <cell r="O2162">
            <v>0</v>
          </cell>
          <cell r="P2162" t="str">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cell>
          <cell r="M2163">
            <v>0.99990000000000001</v>
          </cell>
          <cell r="N2163">
            <v>-1E-4</v>
          </cell>
          <cell r="O2163">
            <v>0</v>
          </cell>
          <cell r="P2163" t="str">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cell>
          <cell r="M2164">
            <v>0.99750000000000005</v>
          </cell>
          <cell r="N2164">
            <v>-2.5000000000000001E-3</v>
          </cell>
          <cell r="O2164">
            <v>0</v>
          </cell>
          <cell r="P2164" t="str">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cell>
          <cell r="M2165">
            <v>0.99839999999999995</v>
          </cell>
          <cell r="N2165">
            <v>-1.6000000000000001E-3</v>
          </cell>
          <cell r="O2165">
            <v>0</v>
          </cell>
          <cell r="P2165" t="str">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cell>
          <cell r="M2166">
            <v>0.99839999999999995</v>
          </cell>
          <cell r="N2166">
            <v>-1.6000000000000001E-3</v>
          </cell>
          <cell r="O2166">
            <v>0</v>
          </cell>
          <cell r="P2166" t="str">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cell>
          <cell r="M2167">
            <v>0.99839999999999995</v>
          </cell>
          <cell r="N2167">
            <v>-1.6000000000000001E-3</v>
          </cell>
          <cell r="O2167">
            <v>0</v>
          </cell>
          <cell r="P2167" t="str">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cell>
          <cell r="M2171">
            <v>0.99780000000000002</v>
          </cell>
          <cell r="N2171">
            <v>-2.2000000000000001E-3</v>
          </cell>
          <cell r="O2171">
            <v>0</v>
          </cell>
          <cell r="P2171" t="str">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cell>
          <cell r="M2172">
            <v>0.99780000000000002</v>
          </cell>
          <cell r="N2172">
            <v>-2.2000000000000001E-3</v>
          </cell>
          <cell r="O2172">
            <v>0</v>
          </cell>
          <cell r="P2172" t="str">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cell>
          <cell r="M2173">
            <v>0.99780000000000002</v>
          </cell>
          <cell r="N2173">
            <v>-2.2000000000000001E-3</v>
          </cell>
          <cell r="O2173">
            <v>0</v>
          </cell>
          <cell r="P2173" t="str">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cell>
          <cell r="M2174">
            <v>0.99850000000000005</v>
          </cell>
          <cell r="N2174">
            <v>-1.5E-3</v>
          </cell>
          <cell r="O2174">
            <v>0</v>
          </cell>
          <cell r="P2174" t="str">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cell>
          <cell r="M2183">
            <v>0.99850000000000005</v>
          </cell>
          <cell r="N2183">
            <v>-1.5E-3</v>
          </cell>
          <cell r="O2183">
            <v>0</v>
          </cell>
          <cell r="P2183" t="str">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cell>
          <cell r="M2184">
            <v>0.99850000000000005</v>
          </cell>
          <cell r="N2184">
            <v>-1.5E-3</v>
          </cell>
          <cell r="O2184">
            <v>0</v>
          </cell>
          <cell r="P2184" t="str">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cell>
          <cell r="M2185">
            <v>0.99850000000000005</v>
          </cell>
          <cell r="N2185">
            <v>-1.5E-3</v>
          </cell>
          <cell r="O2185">
            <v>0</v>
          </cell>
          <cell r="P2185" t="str">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cell>
          <cell r="M2186">
            <v>0.99980000000000002</v>
          </cell>
          <cell r="N2186">
            <v>-2.0000000000000001E-4</v>
          </cell>
          <cell r="O2186">
            <v>0</v>
          </cell>
          <cell r="P2186" t="str">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cell>
          <cell r="M2187">
            <v>0.99850000000000005</v>
          </cell>
          <cell r="N2187">
            <v>-1.5E-3</v>
          </cell>
          <cell r="O2187">
            <v>0</v>
          </cell>
          <cell r="P2187" t="str">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cell>
          <cell r="M2188">
            <v>0.99990000000000001</v>
          </cell>
          <cell r="N2188">
            <v>-1E-4</v>
          </cell>
          <cell r="O2188">
            <v>0</v>
          </cell>
          <cell r="P2188" t="str">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cell>
          <cell r="M2189">
            <v>0.99990000000000001</v>
          </cell>
          <cell r="N2189">
            <v>-1E-4</v>
          </cell>
          <cell r="O2189">
            <v>0</v>
          </cell>
          <cell r="P2189" t="str">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cell>
          <cell r="M2192">
            <v>0.99970000000000003</v>
          </cell>
          <cell r="N2192">
            <v>-2.9999999999999997E-4</v>
          </cell>
          <cell r="O2192">
            <v>0</v>
          </cell>
          <cell r="P2192" t="str">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cell>
          <cell r="M2193">
            <v>0.99919999999999998</v>
          </cell>
          <cell r="N2193">
            <v>-8.0000000000000004E-4</v>
          </cell>
          <cell r="O2193">
            <v>0</v>
          </cell>
          <cell r="P2193" t="str">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cell>
          <cell r="M2194">
            <v>0.99960000000000004</v>
          </cell>
          <cell r="N2194">
            <v>-4.0000000000000002E-4</v>
          </cell>
          <cell r="O2194">
            <v>0</v>
          </cell>
          <cell r="P2194" t="str">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cell>
          <cell r="M2196">
            <v>0.99990000000000001</v>
          </cell>
          <cell r="N2196">
            <v>-1E-4</v>
          </cell>
          <cell r="O2196">
            <v>0</v>
          </cell>
          <cell r="P2196" t="str">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cell>
          <cell r="M2197">
            <v>0.99950000000000006</v>
          </cell>
          <cell r="N2197">
            <v>-5.0000000000000001E-4</v>
          </cell>
          <cell r="O2197">
            <v>0</v>
          </cell>
          <cell r="P2197" t="str">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cell>
          <cell r="M2198">
            <v>0.99929999999999997</v>
          </cell>
          <cell r="N2198">
            <v>-6.9999999999999999E-4</v>
          </cell>
          <cell r="O2198">
            <v>0</v>
          </cell>
          <cell r="P2198" t="str">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cell>
          <cell r="M2199">
            <v>0.99919999999999998</v>
          </cell>
          <cell r="N2199">
            <v>-8.0000000000000004E-4</v>
          </cell>
          <cell r="O2199">
            <v>0</v>
          </cell>
          <cell r="P2199" t="str">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cell>
          <cell r="M2201">
            <v>0.99880000000000002</v>
          </cell>
          <cell r="N2201">
            <v>-1.1999999999999999E-3</v>
          </cell>
          <cell r="O2201">
            <v>0</v>
          </cell>
          <cell r="P2201" t="str">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cell>
          <cell r="M2203">
            <v>0.99129999999999996</v>
          </cell>
          <cell r="N2203">
            <v>-8.6999999999999994E-3</v>
          </cell>
          <cell r="O2203">
            <v>0</v>
          </cell>
          <cell r="P2203" t="str">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cell>
          <cell r="M2204">
            <v>0.99890000000000001</v>
          </cell>
          <cell r="N2204">
            <v>-1.1000000000000001E-3</v>
          </cell>
          <cell r="O2204">
            <v>0</v>
          </cell>
          <cell r="P2204" t="str">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cell>
          <cell r="M2207">
            <v>0.99950000000000006</v>
          </cell>
          <cell r="N2207">
            <v>-5.0000000000000001E-4</v>
          </cell>
          <cell r="O2207">
            <v>0</v>
          </cell>
          <cell r="P2207" t="str">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cell>
          <cell r="M2208">
            <v>0.99950000000000006</v>
          </cell>
          <cell r="N2208">
            <v>-5.0000000000000001E-4</v>
          </cell>
          <cell r="O2208">
            <v>0</v>
          </cell>
          <cell r="P2208" t="str">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cell>
          <cell r="M2209">
            <v>0.999</v>
          </cell>
          <cell r="N2209">
            <v>-1E-3</v>
          </cell>
          <cell r="O2209">
            <v>0</v>
          </cell>
          <cell r="P2209" t="str">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cell>
          <cell r="M2210">
            <v>0.999</v>
          </cell>
          <cell r="N2210">
            <v>-1E-3</v>
          </cell>
          <cell r="O2210">
            <v>0</v>
          </cell>
          <cell r="P2210" t="str">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cell>
          <cell r="M2211">
            <v>0.99790000000000001</v>
          </cell>
          <cell r="N2211">
            <v>-2.0999999999999999E-3</v>
          </cell>
          <cell r="O2211">
            <v>0</v>
          </cell>
          <cell r="P2211" t="str">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cell>
          <cell r="M2212">
            <v>0.99790000000000001</v>
          </cell>
          <cell r="N2212">
            <v>-2.0999999999999999E-3</v>
          </cell>
          <cell r="O2212">
            <v>0</v>
          </cell>
          <cell r="P2212" t="str">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cell>
          <cell r="M2213">
            <v>1</v>
          </cell>
          <cell r="N2213">
            <v>0</v>
          </cell>
          <cell r="O2213">
            <v>0</v>
          </cell>
          <cell r="P2213" t="str">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cell>
          <cell r="M2215">
            <v>1</v>
          </cell>
          <cell r="N2215">
            <v>0</v>
          </cell>
          <cell r="O2215">
            <v>0</v>
          </cell>
          <cell r="P2215" t="str">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cell>
          <cell r="M2216">
            <v>0.99719999999999998</v>
          </cell>
          <cell r="N2216">
            <v>-2.8E-3</v>
          </cell>
          <cell r="O2216">
            <v>0</v>
          </cell>
          <cell r="P2216" t="str">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cell>
          <cell r="M2217">
            <v>0.99839999999999995</v>
          </cell>
          <cell r="N2217">
            <v>-1.6000000000000001E-3</v>
          </cell>
          <cell r="O2217">
            <v>0</v>
          </cell>
          <cell r="P2217" t="str">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cell>
          <cell r="M2218">
            <v>0.99839999999999995</v>
          </cell>
          <cell r="N2218">
            <v>-1.6000000000000001E-3</v>
          </cell>
          <cell r="O2218">
            <v>0</v>
          </cell>
          <cell r="P2218" t="str">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cell>
          <cell r="M2220">
            <v>0.99929999999999997</v>
          </cell>
          <cell r="N2220">
            <v>-6.9999999999999999E-4</v>
          </cell>
          <cell r="O2220">
            <v>0</v>
          </cell>
          <cell r="P2220" t="str">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cell>
          <cell r="M2221">
            <v>0.99460000000000004</v>
          </cell>
          <cell r="N2221">
            <v>-5.4000000000000003E-3</v>
          </cell>
          <cell r="O2221">
            <v>0</v>
          </cell>
          <cell r="P2221" t="str">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cell>
          <cell r="M2227">
            <v>0.99199999999999999</v>
          </cell>
          <cell r="N2227">
            <v>-8.0000000000000002E-3</v>
          </cell>
          <cell r="O2227">
            <v>0</v>
          </cell>
          <cell r="P2227" t="str">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cell>
          <cell r="M2228">
            <v>0.99199999999999999</v>
          </cell>
          <cell r="N2228">
            <v>-8.0000000000000002E-3</v>
          </cell>
          <cell r="O2228">
            <v>0</v>
          </cell>
          <cell r="P2228" t="str">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cell>
          <cell r="M2229">
            <v>0.99199999999999999</v>
          </cell>
          <cell r="N2229">
            <v>-8.0000000000000002E-3</v>
          </cell>
          <cell r="O2229">
            <v>0</v>
          </cell>
          <cell r="P2229" t="str">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cell>
          <cell r="M2232">
            <v>0.99919999999999998</v>
          </cell>
          <cell r="N2232">
            <v>-8.0000000000000004E-4</v>
          </cell>
          <cell r="O2232">
            <v>0</v>
          </cell>
          <cell r="P2232" t="str">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cell>
          <cell r="M2233">
            <v>0.99980000000000002</v>
          </cell>
          <cell r="N2233">
            <v>-2.0000000000000001E-4</v>
          </cell>
          <cell r="O2233">
            <v>0</v>
          </cell>
          <cell r="P2233" t="str">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cell>
          <cell r="M2236">
            <v>0.99939999999999996</v>
          </cell>
          <cell r="N2236">
            <v>-5.9999999999999995E-4</v>
          </cell>
          <cell r="O2236">
            <v>0</v>
          </cell>
          <cell r="P2236" t="str">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cell>
          <cell r="M2238">
            <v>0.99939999999999996</v>
          </cell>
          <cell r="N2238">
            <v>-5.9999999999999995E-4</v>
          </cell>
          <cell r="O2238">
            <v>0</v>
          </cell>
          <cell r="P2238" t="str">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cell>
          <cell r="M2239">
            <v>0.99980000000000002</v>
          </cell>
          <cell r="N2239">
            <v>-2.0000000000000001E-4</v>
          </cell>
          <cell r="O2239">
            <v>0</v>
          </cell>
          <cell r="P2239" t="str">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cell>
          <cell r="M2240">
            <v>0.999</v>
          </cell>
          <cell r="N2240">
            <v>-1E-3</v>
          </cell>
          <cell r="O2240">
            <v>0</v>
          </cell>
          <cell r="P2240" t="str">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cell>
          <cell r="M2242">
            <v>0.99719999999999998</v>
          </cell>
          <cell r="N2242">
            <v>-2.8E-3</v>
          </cell>
          <cell r="O2242">
            <v>0</v>
          </cell>
          <cell r="P2242" t="str">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cell>
          <cell r="M2244">
            <v>0.99919999999999998</v>
          </cell>
          <cell r="N2244">
            <v>-8.0000000000000004E-4</v>
          </cell>
          <cell r="O2244">
            <v>0</v>
          </cell>
          <cell r="P2244" t="str">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cell>
          <cell r="M2245">
            <v>0.99980000000000002</v>
          </cell>
          <cell r="N2245">
            <v>-2.0000000000000001E-4</v>
          </cell>
          <cell r="O2245">
            <v>0</v>
          </cell>
          <cell r="P2245" t="str">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cell>
          <cell r="M2246">
            <v>0.99639999999999995</v>
          </cell>
          <cell r="N2246">
            <v>-3.5999999999999999E-3</v>
          </cell>
          <cell r="O2246">
            <v>0</v>
          </cell>
          <cell r="P2246" t="str">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cell>
          <cell r="M2252">
            <v>0.99970000000000003</v>
          </cell>
          <cell r="N2252">
            <v>-2.9999999999999997E-4</v>
          </cell>
          <cell r="O2252">
            <v>0</v>
          </cell>
          <cell r="P2252" t="str">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cell>
          <cell r="M2253">
            <v>0.99860000000000004</v>
          </cell>
          <cell r="N2253">
            <v>-1.4E-3</v>
          </cell>
          <cell r="O2253">
            <v>0</v>
          </cell>
          <cell r="P2253" t="str">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cell>
          <cell r="M2254">
            <v>0.99550000000000005</v>
          </cell>
          <cell r="N2254">
            <v>-4.4999999999999997E-3</v>
          </cell>
          <cell r="O2254">
            <v>0</v>
          </cell>
          <cell r="P2254" t="str">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cell>
          <cell r="M2255">
            <v>0.99550000000000005</v>
          </cell>
          <cell r="N2255">
            <v>-4.4999999999999997E-3</v>
          </cell>
          <cell r="O2255">
            <v>0</v>
          </cell>
          <cell r="P2255" t="str">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cell>
          <cell r="M2256">
            <v>0.99550000000000005</v>
          </cell>
          <cell r="N2256">
            <v>-4.4999999999999997E-3</v>
          </cell>
          <cell r="O2256">
            <v>0</v>
          </cell>
          <cell r="P2256" t="str">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cell>
          <cell r="M2257">
            <v>0.99550000000000005</v>
          </cell>
          <cell r="N2257">
            <v>-4.4999999999999997E-3</v>
          </cell>
          <cell r="O2257">
            <v>0</v>
          </cell>
          <cell r="P2257" t="str">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cell>
          <cell r="M2258">
            <v>0.99550000000000005</v>
          </cell>
          <cell r="N2258">
            <v>-4.4999999999999997E-3</v>
          </cell>
          <cell r="O2258">
            <v>0</v>
          </cell>
          <cell r="P2258" t="str">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cell>
          <cell r="M2259">
            <v>0.99950000000000006</v>
          </cell>
          <cell r="N2259">
            <v>-5.0000000000000001E-4</v>
          </cell>
          <cell r="O2259">
            <v>0</v>
          </cell>
          <cell r="P2259" t="str">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cell>
          <cell r="M2260">
            <v>0.99950000000000006</v>
          </cell>
          <cell r="N2260">
            <v>-5.0000000000000001E-4</v>
          </cell>
          <cell r="O2260">
            <v>0</v>
          </cell>
          <cell r="P2260" t="str">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cell>
          <cell r="M2261">
            <v>0.99950000000000006</v>
          </cell>
          <cell r="N2261">
            <v>-5.0000000000000001E-4</v>
          </cell>
          <cell r="O2261">
            <v>0</v>
          </cell>
          <cell r="P2261" t="str">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cell>
          <cell r="M2262">
            <v>0.99950000000000006</v>
          </cell>
          <cell r="N2262">
            <v>-5.0000000000000001E-4</v>
          </cell>
          <cell r="O2262">
            <v>0</v>
          </cell>
          <cell r="P2262" t="str">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cell>
          <cell r="M2263">
            <v>0.99939999999999996</v>
          </cell>
          <cell r="N2263">
            <v>-5.9999999999999995E-4</v>
          </cell>
          <cell r="O2263">
            <v>0</v>
          </cell>
          <cell r="P2263" t="str">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cell>
          <cell r="M2264">
            <v>0.99939999999999996</v>
          </cell>
          <cell r="N2264">
            <v>-5.9999999999999995E-4</v>
          </cell>
          <cell r="O2264">
            <v>0</v>
          </cell>
          <cell r="P2264" t="str">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cell>
          <cell r="M2265">
            <v>0.99939999999999996</v>
          </cell>
          <cell r="N2265">
            <v>-5.9999999999999995E-4</v>
          </cell>
          <cell r="O2265">
            <v>0</v>
          </cell>
          <cell r="P2265" t="str">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cell>
          <cell r="M2266">
            <v>0.99939999999999996</v>
          </cell>
          <cell r="N2266">
            <v>-5.9999999999999995E-4</v>
          </cell>
          <cell r="O2266">
            <v>0</v>
          </cell>
          <cell r="P2266" t="str">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cell>
          <cell r="M2267">
            <v>0.99939999999999996</v>
          </cell>
          <cell r="N2267">
            <v>-5.9999999999999995E-4</v>
          </cell>
          <cell r="O2267">
            <v>0</v>
          </cell>
          <cell r="P2267" t="str">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cell>
          <cell r="M2268">
            <v>0.99950000000000006</v>
          </cell>
          <cell r="N2268">
            <v>-5.0000000000000001E-4</v>
          </cell>
          <cell r="O2268">
            <v>0</v>
          </cell>
          <cell r="P2268" t="str">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cell>
          <cell r="M2269">
            <v>0.99990000000000001</v>
          </cell>
          <cell r="N2269">
            <v>-1E-4</v>
          </cell>
          <cell r="O2269">
            <v>0</v>
          </cell>
          <cell r="P2269" t="str">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cell>
          <cell r="M2270">
            <v>0.99960000000000004</v>
          </cell>
          <cell r="N2270">
            <v>-4.0000000000000002E-4</v>
          </cell>
          <cell r="O2270">
            <v>0</v>
          </cell>
          <cell r="P2270" t="str">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cell>
          <cell r="M2275">
            <v>0.99980000000000002</v>
          </cell>
          <cell r="N2275">
            <v>-2.0000000000000001E-4</v>
          </cell>
          <cell r="O2275">
            <v>0</v>
          </cell>
          <cell r="P2275" t="str">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cell>
          <cell r="M2276">
            <v>0.99980000000000002</v>
          </cell>
          <cell r="N2276">
            <v>-2.0000000000000001E-4</v>
          </cell>
          <cell r="O2276">
            <v>0</v>
          </cell>
          <cell r="P2276" t="str">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cell>
          <cell r="M2277">
            <v>0.99980000000000002</v>
          </cell>
          <cell r="N2277">
            <v>-2.0000000000000001E-4</v>
          </cell>
          <cell r="O2277">
            <v>0</v>
          </cell>
          <cell r="P2277" t="str">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cell>
          <cell r="M2278">
            <v>0.99980000000000002</v>
          </cell>
          <cell r="N2278">
            <v>-2.0000000000000001E-4</v>
          </cell>
          <cell r="O2278">
            <v>0</v>
          </cell>
          <cell r="P2278" t="str">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cell>
          <cell r="M2279">
            <v>0.99980000000000002</v>
          </cell>
          <cell r="N2279">
            <v>-2.0000000000000001E-4</v>
          </cell>
          <cell r="O2279">
            <v>0</v>
          </cell>
          <cell r="P2279" t="str">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cell>
          <cell r="M2280">
            <v>0.99980000000000002</v>
          </cell>
          <cell r="N2280">
            <v>-2.0000000000000001E-4</v>
          </cell>
          <cell r="O2280">
            <v>0</v>
          </cell>
          <cell r="P2280" t="str">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cell>
          <cell r="M2281">
            <v>0.99980000000000002</v>
          </cell>
          <cell r="N2281">
            <v>-2.0000000000000001E-4</v>
          </cell>
          <cell r="O2281">
            <v>0</v>
          </cell>
          <cell r="P2281" t="str">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cell>
          <cell r="M2282">
            <v>0.99939999999999996</v>
          </cell>
          <cell r="N2282">
            <v>-5.9999999999999995E-4</v>
          </cell>
          <cell r="O2282">
            <v>0</v>
          </cell>
          <cell r="P2282" t="str">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cell>
          <cell r="M2283">
            <v>0.99919999999999998</v>
          </cell>
          <cell r="N2283">
            <v>-8.0000000000000004E-4</v>
          </cell>
          <cell r="O2283">
            <v>0</v>
          </cell>
          <cell r="P2283" t="str">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cell>
          <cell r="M2284">
            <v>0.99970000000000003</v>
          </cell>
          <cell r="N2284">
            <v>-2.9999999999999997E-4</v>
          </cell>
          <cell r="O2284">
            <v>0</v>
          </cell>
          <cell r="P2284" t="str">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cell>
          <cell r="M2285">
            <v>0.99970000000000003</v>
          </cell>
          <cell r="N2285">
            <v>-2.9999999999999997E-4</v>
          </cell>
          <cell r="O2285">
            <v>0</v>
          </cell>
          <cell r="P2285" t="str">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cell>
          <cell r="M2286">
            <v>0.99939999999999996</v>
          </cell>
          <cell r="N2286">
            <v>-5.9999999999999995E-4</v>
          </cell>
          <cell r="O2286">
            <v>0</v>
          </cell>
          <cell r="P2286" t="str">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cell>
          <cell r="M2287">
            <v>1</v>
          </cell>
          <cell r="N2287">
            <v>0</v>
          </cell>
          <cell r="O2287">
            <v>0</v>
          </cell>
          <cell r="P2287" t="str">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cell>
          <cell r="M2290">
            <v>0.99980000000000002</v>
          </cell>
          <cell r="N2290">
            <v>-2.0000000000000001E-4</v>
          </cell>
          <cell r="O2290">
            <v>0</v>
          </cell>
          <cell r="P2290" t="str">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cell>
          <cell r="M2291">
            <v>0.99980000000000002</v>
          </cell>
          <cell r="N2291">
            <v>-2.0000000000000001E-4</v>
          </cell>
          <cell r="O2291">
            <v>0</v>
          </cell>
          <cell r="P2291" t="str">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cell>
          <cell r="M2296">
            <v>0.99929999999999997</v>
          </cell>
          <cell r="N2296">
            <v>-6.9999999999999999E-4</v>
          </cell>
          <cell r="O2296">
            <v>0</v>
          </cell>
          <cell r="P2296" t="str">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cell>
          <cell r="M2298">
            <v>0.99960000000000004</v>
          </cell>
          <cell r="N2298">
            <v>-4.0000000000000002E-4</v>
          </cell>
          <cell r="O2298">
            <v>0</v>
          </cell>
          <cell r="P2298" t="str">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cell>
          <cell r="M2299">
            <v>0.99960000000000004</v>
          </cell>
          <cell r="N2299">
            <v>-4.0000000000000002E-4</v>
          </cell>
          <cell r="O2299">
            <v>0</v>
          </cell>
          <cell r="P2299" t="str">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cell>
          <cell r="M2300">
            <v>0.99960000000000004</v>
          </cell>
          <cell r="N2300">
            <v>-4.0000000000000002E-4</v>
          </cell>
          <cell r="O2300">
            <v>0</v>
          </cell>
          <cell r="P2300" t="str">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cell>
          <cell r="M2301">
            <v>0.99960000000000004</v>
          </cell>
          <cell r="N2301">
            <v>-4.0000000000000002E-4</v>
          </cell>
          <cell r="O2301">
            <v>0</v>
          </cell>
          <cell r="P2301" t="str">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cell>
          <cell r="M2302">
            <v>0.99870000000000003</v>
          </cell>
          <cell r="N2302">
            <v>-1.2999999999999999E-3</v>
          </cell>
          <cell r="O2302">
            <v>0</v>
          </cell>
          <cell r="P2302" t="str">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cell>
          <cell r="M2304">
            <v>0.99739999999999995</v>
          </cell>
          <cell r="N2304">
            <v>-2.5999999999999999E-3</v>
          </cell>
          <cell r="O2304">
            <v>0</v>
          </cell>
          <cell r="P2304" t="str">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cell>
          <cell r="M2305">
            <v>0.99929999999999997</v>
          </cell>
          <cell r="N2305">
            <v>-6.9999999999999999E-4</v>
          </cell>
          <cell r="O2305">
            <v>0</v>
          </cell>
          <cell r="P2305" t="str">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cell>
          <cell r="M2306">
            <v>0.99229999999999996</v>
          </cell>
          <cell r="N2306">
            <v>-7.7000000000000002E-3</v>
          </cell>
          <cell r="O2306">
            <v>0</v>
          </cell>
          <cell r="P2306" t="str">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cell>
          <cell r="M2310">
            <v>0.99929999999999997</v>
          </cell>
          <cell r="N2310">
            <v>-6.9999999999999999E-4</v>
          </cell>
          <cell r="O2310">
            <v>0</v>
          </cell>
          <cell r="P2310" t="str">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cell>
          <cell r="M2320">
            <v>0.99750000000000005</v>
          </cell>
          <cell r="N2320">
            <v>-2.5000000000000001E-3</v>
          </cell>
          <cell r="O2320">
            <v>0</v>
          </cell>
          <cell r="P2320" t="str">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cell>
          <cell r="M2323">
            <v>0.99980000000000002</v>
          </cell>
          <cell r="N2323">
            <v>-2.0000000000000001E-4</v>
          </cell>
          <cell r="O2323">
            <v>0</v>
          </cell>
          <cell r="P2323" t="str">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cell>
          <cell r="M2324">
            <v>0.998</v>
          </cell>
          <cell r="N2324">
            <v>-2E-3</v>
          </cell>
          <cell r="O2324">
            <v>0</v>
          </cell>
          <cell r="P2324" t="str">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cell>
          <cell r="M2325">
            <v>0.99719999999999998</v>
          </cell>
          <cell r="N2325">
            <v>-2.8E-3</v>
          </cell>
          <cell r="O2325">
            <v>0</v>
          </cell>
          <cell r="P2325" t="str">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cell>
          <cell r="M2326">
            <v>0.99670000000000003</v>
          </cell>
          <cell r="N2326">
            <v>-3.3E-3</v>
          </cell>
          <cell r="O2326">
            <v>0</v>
          </cell>
          <cell r="P2326" t="str">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cell>
          <cell r="M2327">
            <v>0.99990000000000001</v>
          </cell>
          <cell r="N2327">
            <v>-1E-4</v>
          </cell>
          <cell r="O2327">
            <v>0</v>
          </cell>
          <cell r="P2327" t="str">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cell>
          <cell r="M2329">
            <v>0.99919999999999998</v>
          </cell>
          <cell r="N2329">
            <v>-8.0000000000000004E-4</v>
          </cell>
          <cell r="O2329">
            <v>0</v>
          </cell>
          <cell r="P2329" t="str">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cell>
          <cell r="M2330">
            <v>0.99950000000000006</v>
          </cell>
          <cell r="N2330">
            <v>-5.0000000000000001E-4</v>
          </cell>
          <cell r="O2330">
            <v>0</v>
          </cell>
          <cell r="P2330" t="str">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cell>
          <cell r="M2331">
            <v>0.997</v>
          </cell>
          <cell r="N2331">
            <v>-3.0000000000000001E-3</v>
          </cell>
          <cell r="O2331">
            <v>0</v>
          </cell>
          <cell r="P2331" t="str">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cell>
          <cell r="M2332">
            <v>0.99750000000000005</v>
          </cell>
          <cell r="N2332">
            <v>-2.5000000000000001E-3</v>
          </cell>
          <cell r="O2332">
            <v>0</v>
          </cell>
          <cell r="P2332" t="str">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cell>
          <cell r="M2333">
            <v>0.99919999999999998</v>
          </cell>
          <cell r="N2333">
            <v>-8.0000000000000004E-4</v>
          </cell>
          <cell r="O2333">
            <v>0</v>
          </cell>
          <cell r="P2333" t="str">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cell>
          <cell r="M2334">
            <v>0.99950000000000006</v>
          </cell>
          <cell r="N2334">
            <v>-5.0000000000000001E-4</v>
          </cell>
          <cell r="O2334">
            <v>0</v>
          </cell>
          <cell r="P2334" t="str">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cell>
          <cell r="M2337">
            <v>1</v>
          </cell>
          <cell r="N2337">
            <v>0</v>
          </cell>
          <cell r="O2337">
            <v>0</v>
          </cell>
          <cell r="P2337" t="str">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cell>
          <cell r="M2338">
            <v>1</v>
          </cell>
          <cell r="N2338">
            <v>0</v>
          </cell>
          <cell r="O2338">
            <v>0</v>
          </cell>
          <cell r="P2338" t="str">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cell>
          <cell r="M2339">
            <v>0.99639999999999995</v>
          </cell>
          <cell r="N2339">
            <v>-3.5999999999999999E-3</v>
          </cell>
          <cell r="O2339">
            <v>0</v>
          </cell>
          <cell r="P2339" t="str">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cell>
          <cell r="M2340">
            <v>0.99890000000000001</v>
          </cell>
          <cell r="N2340">
            <v>-1.1000000000000001E-3</v>
          </cell>
          <cell r="O2340">
            <v>0</v>
          </cell>
          <cell r="P2340" t="str">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cell>
          <cell r="M2341">
            <v>0.99719999999999998</v>
          </cell>
          <cell r="N2341">
            <v>-2.8E-3</v>
          </cell>
          <cell r="O2341">
            <v>0</v>
          </cell>
          <cell r="P2341" t="str">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cell>
          <cell r="M2342">
            <v>1</v>
          </cell>
          <cell r="N2342">
            <v>0</v>
          </cell>
          <cell r="O2342">
            <v>0</v>
          </cell>
          <cell r="P2342" t="str">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cell>
          <cell r="M2343">
            <v>0.99990000000000001</v>
          </cell>
          <cell r="N2343">
            <v>-1E-4</v>
          </cell>
          <cell r="O2343">
            <v>0</v>
          </cell>
          <cell r="P2343" t="str">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cell>
          <cell r="M2344">
            <v>0.99880000000000002</v>
          </cell>
          <cell r="N2344">
            <v>-1.1999999999999999E-3</v>
          </cell>
          <cell r="O2344">
            <v>0</v>
          </cell>
          <cell r="P2344" t="str">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cell>
          <cell r="M2345">
            <v>0.99880000000000002</v>
          </cell>
          <cell r="N2345">
            <v>-1.1999999999999999E-3</v>
          </cell>
          <cell r="O2345">
            <v>0</v>
          </cell>
          <cell r="P2345" t="str">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cell>
          <cell r="M2346">
            <v>0.99880000000000002</v>
          </cell>
          <cell r="N2346">
            <v>-1.1999999999999999E-3</v>
          </cell>
          <cell r="O2346">
            <v>0</v>
          </cell>
          <cell r="P2346" t="str">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cell>
          <cell r="M2347">
            <v>0.99880000000000002</v>
          </cell>
          <cell r="N2347">
            <v>-1.1999999999999999E-3</v>
          </cell>
          <cell r="O2347">
            <v>0</v>
          </cell>
          <cell r="P2347" t="str">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cell>
          <cell r="M2348">
            <v>1</v>
          </cell>
          <cell r="N2348">
            <v>0</v>
          </cell>
          <cell r="O2348">
            <v>0</v>
          </cell>
          <cell r="P2348" t="str">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cell>
          <cell r="M2349">
            <v>1</v>
          </cell>
          <cell r="N2349">
            <v>0</v>
          </cell>
          <cell r="O2349">
            <v>0</v>
          </cell>
          <cell r="P2349" t="str">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cell>
          <cell r="M2350">
            <v>1</v>
          </cell>
          <cell r="N2350">
            <v>0</v>
          </cell>
          <cell r="O2350">
            <v>0</v>
          </cell>
          <cell r="P2350" t="str">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cell>
          <cell r="M2351">
            <v>1</v>
          </cell>
          <cell r="N2351">
            <v>0</v>
          </cell>
          <cell r="O2351">
            <v>0</v>
          </cell>
          <cell r="P2351" t="str">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cell>
          <cell r="M2352">
            <v>0.99919999999999998</v>
          </cell>
          <cell r="N2352">
            <v>-8.0000000000000004E-4</v>
          </cell>
          <cell r="O2352">
            <v>0</v>
          </cell>
          <cell r="P2352" t="str">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cell>
          <cell r="M2353">
            <v>0.99919999999999998</v>
          </cell>
          <cell r="N2353">
            <v>-8.0000000000000004E-4</v>
          </cell>
          <cell r="O2353">
            <v>0</v>
          </cell>
          <cell r="P2353" t="str">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cell>
          <cell r="M2354">
            <v>0.99919999999999998</v>
          </cell>
          <cell r="N2354">
            <v>-8.0000000000000004E-4</v>
          </cell>
          <cell r="O2354">
            <v>0</v>
          </cell>
          <cell r="P2354" t="str">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cell>
          <cell r="M2355">
            <v>0.99919999999999998</v>
          </cell>
          <cell r="N2355">
            <v>-8.0000000000000004E-4</v>
          </cell>
          <cell r="O2355">
            <v>0</v>
          </cell>
          <cell r="P2355" t="str">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cell>
          <cell r="M2356">
            <v>0.99950000000000006</v>
          </cell>
          <cell r="N2356">
            <v>-5.0000000000000001E-4</v>
          </cell>
          <cell r="O2356">
            <v>0</v>
          </cell>
          <cell r="P2356" t="str">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cell>
          <cell r="M2358">
            <v>0.99739999999999995</v>
          </cell>
          <cell r="N2358">
            <v>-2.5999999999999999E-3</v>
          </cell>
          <cell r="O2358">
            <v>0</v>
          </cell>
          <cell r="P2358" t="str">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cell>
          <cell r="M2359">
            <v>0.99750000000000005</v>
          </cell>
          <cell r="N2359">
            <v>-2.5000000000000001E-3</v>
          </cell>
          <cell r="O2359">
            <v>0</v>
          </cell>
          <cell r="P2359" t="str">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cell>
          <cell r="M2360">
            <v>0.99750000000000005</v>
          </cell>
          <cell r="N2360">
            <v>-2.5000000000000001E-3</v>
          </cell>
          <cell r="O2360">
            <v>0</v>
          </cell>
          <cell r="P2360" t="str">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cell>
          <cell r="M2361">
            <v>0.99750000000000005</v>
          </cell>
          <cell r="N2361">
            <v>-2.5000000000000001E-3</v>
          </cell>
          <cell r="O2361">
            <v>0</v>
          </cell>
          <cell r="P2361" t="str">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cell>
          <cell r="M2363">
            <v>0.99970000000000003</v>
          </cell>
          <cell r="N2363">
            <v>-2.9999999999999997E-4</v>
          </cell>
          <cell r="O2363">
            <v>0</v>
          </cell>
          <cell r="P2363" t="str">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cell>
          <cell r="M2370">
            <v>0.99870000000000003</v>
          </cell>
          <cell r="N2370">
            <v>-1.2999999999999999E-3</v>
          </cell>
          <cell r="O2370">
            <v>0</v>
          </cell>
          <cell r="P2370" t="str">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cell>
          <cell r="M2374">
            <v>0.99919999999999998</v>
          </cell>
          <cell r="N2374">
            <v>-8.0000000000000004E-4</v>
          </cell>
          <cell r="O2374">
            <v>0</v>
          </cell>
          <cell r="P2374" t="str">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cell>
          <cell r="M2376">
            <v>0.99919999999999998</v>
          </cell>
          <cell r="N2376">
            <v>-8.0000000000000004E-4</v>
          </cell>
          <cell r="O2376">
            <v>0</v>
          </cell>
          <cell r="P2376" t="str">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cell>
          <cell r="M2377">
            <v>0.99919999999999998</v>
          </cell>
          <cell r="N2377">
            <v>-8.0000000000000004E-4</v>
          </cell>
          <cell r="O2377">
            <v>0</v>
          </cell>
          <cell r="P2377" t="str">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cell>
          <cell r="M2378">
            <v>0.999</v>
          </cell>
          <cell r="N2378">
            <v>-1E-3</v>
          </cell>
          <cell r="O2378">
            <v>0</v>
          </cell>
          <cell r="P2378" t="str">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cell>
          <cell r="M2379">
            <v>0.99970000000000003</v>
          </cell>
          <cell r="N2379">
            <v>-2.9999999999999997E-4</v>
          </cell>
          <cell r="O2379">
            <v>0</v>
          </cell>
          <cell r="P2379" t="str">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cell>
          <cell r="M2380">
            <v>0.99970000000000003</v>
          </cell>
          <cell r="N2380">
            <v>-2.9999999999999997E-4</v>
          </cell>
          <cell r="O2380">
            <v>0</v>
          </cell>
          <cell r="P2380" t="str">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cell>
          <cell r="M2381">
            <v>0.99990000000000001</v>
          </cell>
          <cell r="N2381">
            <v>-1E-4</v>
          </cell>
          <cell r="O2381">
            <v>0</v>
          </cell>
          <cell r="P2381" t="str">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cell>
          <cell r="M2384">
            <v>0.99760000000000004</v>
          </cell>
          <cell r="N2384">
            <v>-2.3999999999999998E-3</v>
          </cell>
          <cell r="O2384">
            <v>0</v>
          </cell>
          <cell r="P2384" t="str">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cell>
          <cell r="M2385">
            <v>0.99760000000000004</v>
          </cell>
          <cell r="N2385">
            <v>-2.3999999999999998E-3</v>
          </cell>
          <cell r="O2385">
            <v>0</v>
          </cell>
          <cell r="P2385" t="str">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cell>
          <cell r="M2386">
            <v>0.99980000000000002</v>
          </cell>
          <cell r="N2386">
            <v>-2.0000000000000001E-4</v>
          </cell>
          <cell r="O2386">
            <v>0</v>
          </cell>
          <cell r="P2386" t="str">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cell>
          <cell r="M2387">
            <v>1</v>
          </cell>
          <cell r="N2387">
            <v>0</v>
          </cell>
          <cell r="O2387">
            <v>0</v>
          </cell>
          <cell r="P2387" t="str">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cell>
          <cell r="M2388">
            <v>0.99990000000000001</v>
          </cell>
          <cell r="N2388">
            <v>-1E-4</v>
          </cell>
          <cell r="O2388">
            <v>0</v>
          </cell>
          <cell r="P2388" t="str">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cell>
          <cell r="M2390">
            <v>0.99770000000000003</v>
          </cell>
          <cell r="N2390">
            <v>-2.3E-3</v>
          </cell>
          <cell r="O2390">
            <v>0</v>
          </cell>
          <cell r="P2390" t="str">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cell>
          <cell r="M2395">
            <v>0.99870000000000003</v>
          </cell>
          <cell r="N2395">
            <v>-1.2999999999999999E-3</v>
          </cell>
          <cell r="O2395">
            <v>0</v>
          </cell>
          <cell r="P2395" t="str">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cell>
          <cell r="M2396">
            <v>0.999</v>
          </cell>
          <cell r="N2396">
            <v>-1E-3</v>
          </cell>
          <cell r="O2396">
            <v>0</v>
          </cell>
          <cell r="P2396" t="str">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cell>
          <cell r="M2397">
            <v>0.99970000000000003</v>
          </cell>
          <cell r="N2397">
            <v>-2.9999999999999997E-4</v>
          </cell>
          <cell r="O2397">
            <v>0</v>
          </cell>
          <cell r="P2397" t="str">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cell>
          <cell r="M2398">
            <v>0.99850000000000005</v>
          </cell>
          <cell r="N2398">
            <v>-1.5E-3</v>
          </cell>
          <cell r="O2398">
            <v>0</v>
          </cell>
          <cell r="P2398" t="str">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cell>
          <cell r="M2400">
            <v>0.99780000000000002</v>
          </cell>
          <cell r="N2400">
            <v>-2.2000000000000001E-3</v>
          </cell>
          <cell r="O2400">
            <v>0</v>
          </cell>
          <cell r="P2400" t="str">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cell>
          <cell r="M2401">
            <v>0.99809999999999999</v>
          </cell>
          <cell r="N2401">
            <v>-1.9E-3</v>
          </cell>
          <cell r="O2401">
            <v>0</v>
          </cell>
          <cell r="P2401" t="str">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cell>
          <cell r="M2402">
            <v>0.99790000000000001</v>
          </cell>
          <cell r="N2402">
            <v>-2.0999999999999999E-3</v>
          </cell>
          <cell r="O2402">
            <v>0</v>
          </cell>
          <cell r="P2402" t="str">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cell>
          <cell r="M2403">
            <v>0.99790000000000001</v>
          </cell>
          <cell r="N2403">
            <v>-2.0999999999999999E-3</v>
          </cell>
          <cell r="O2403">
            <v>0</v>
          </cell>
          <cell r="P2403" t="str">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cell>
          <cell r="M2404">
            <v>0.998</v>
          </cell>
          <cell r="N2404">
            <v>-2E-3</v>
          </cell>
          <cell r="O2404">
            <v>0</v>
          </cell>
          <cell r="P2404" t="str">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cell>
          <cell r="M2405">
            <v>0.99829999999999997</v>
          </cell>
          <cell r="N2405">
            <v>-1.6999999999999999E-3</v>
          </cell>
          <cell r="O2405">
            <v>0</v>
          </cell>
          <cell r="P2405" t="str">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cell>
          <cell r="M2406">
            <v>0.99829999999999997</v>
          </cell>
          <cell r="N2406">
            <v>-1.6999999999999999E-3</v>
          </cell>
          <cell r="O2406">
            <v>0</v>
          </cell>
          <cell r="P2406" t="str">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cell>
          <cell r="M2407">
            <v>0.99890000000000001</v>
          </cell>
          <cell r="N2407">
            <v>-1.1000000000000001E-3</v>
          </cell>
          <cell r="O2407">
            <v>0</v>
          </cell>
          <cell r="P2407" t="str">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cell>
          <cell r="M2408">
            <v>0.99760000000000004</v>
          </cell>
          <cell r="N2408">
            <v>-2.3999999999999998E-3</v>
          </cell>
          <cell r="O2408">
            <v>0</v>
          </cell>
          <cell r="P2408" t="str">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cell>
          <cell r="M2409">
            <v>0.99890000000000001</v>
          </cell>
          <cell r="N2409">
            <v>-1.1000000000000001E-3</v>
          </cell>
          <cell r="O2409">
            <v>0</v>
          </cell>
          <cell r="P2409" t="str">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cell>
          <cell r="M2410">
            <v>0.99890000000000001</v>
          </cell>
          <cell r="N2410">
            <v>-1.1000000000000001E-3</v>
          </cell>
          <cell r="O2410">
            <v>0</v>
          </cell>
          <cell r="P2410" t="str">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cell>
          <cell r="M2412">
            <v>0.99970000000000003</v>
          </cell>
          <cell r="N2412">
            <v>-2.9999999999999997E-4</v>
          </cell>
          <cell r="O2412">
            <v>0</v>
          </cell>
          <cell r="P2412" t="str">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cell>
          <cell r="M2413">
            <v>0.99970000000000003</v>
          </cell>
          <cell r="N2413">
            <v>-2.9999999999999997E-4</v>
          </cell>
          <cell r="O2413">
            <v>0</v>
          </cell>
          <cell r="P2413" t="str">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cell>
          <cell r="M2416">
            <v>0.99929999999999997</v>
          </cell>
          <cell r="N2416">
            <v>-6.9999999999999999E-4</v>
          </cell>
          <cell r="O2416">
            <v>0</v>
          </cell>
          <cell r="P2416" t="str">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cell>
          <cell r="M2417">
            <v>0.99909999999999999</v>
          </cell>
          <cell r="N2417">
            <v>-8.9999999999999998E-4</v>
          </cell>
          <cell r="O2417">
            <v>0</v>
          </cell>
          <cell r="P2417" t="str">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cell>
          <cell r="M2418">
            <v>0.99939999999999996</v>
          </cell>
          <cell r="N2418">
            <v>-5.9999999999999995E-4</v>
          </cell>
          <cell r="O2418">
            <v>0</v>
          </cell>
          <cell r="P2418" t="str">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cell>
          <cell r="M2419">
            <v>0.99980000000000002</v>
          </cell>
          <cell r="N2419">
            <v>-2.0000000000000001E-4</v>
          </cell>
          <cell r="O2419">
            <v>0</v>
          </cell>
          <cell r="P2419" t="str">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cell>
          <cell r="M2420">
            <v>0.99960000000000004</v>
          </cell>
          <cell r="N2420">
            <v>-4.0000000000000002E-4</v>
          </cell>
          <cell r="O2420">
            <v>0</v>
          </cell>
          <cell r="P2420" t="str">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cell>
          <cell r="M2421">
            <v>0.99960000000000004</v>
          </cell>
          <cell r="N2421">
            <v>-4.0000000000000002E-4</v>
          </cell>
          <cell r="O2421">
            <v>0</v>
          </cell>
          <cell r="P2421" t="str">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cell>
          <cell r="M2422">
            <v>0.99980000000000002</v>
          </cell>
          <cell r="N2422">
            <v>-2.0000000000000001E-4</v>
          </cell>
          <cell r="O2422">
            <v>0</v>
          </cell>
          <cell r="P2422" t="str">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cell>
          <cell r="M2423">
            <v>0.99819999999999998</v>
          </cell>
          <cell r="N2423">
            <v>-1.8E-3</v>
          </cell>
          <cell r="O2423">
            <v>0</v>
          </cell>
          <cell r="P2423" t="str">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cell>
          <cell r="M2424">
            <v>0.99819999999999998</v>
          </cell>
          <cell r="N2424">
            <v>-1.8E-3</v>
          </cell>
          <cell r="O2424">
            <v>0</v>
          </cell>
          <cell r="P2424" t="str">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cell>
          <cell r="M2425">
            <v>0.99780000000000002</v>
          </cell>
          <cell r="N2425">
            <v>-2.2000000000000001E-3</v>
          </cell>
          <cell r="O2425">
            <v>0</v>
          </cell>
          <cell r="P2425" t="str">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cell>
          <cell r="M2426">
            <v>1</v>
          </cell>
          <cell r="N2426">
            <v>0</v>
          </cell>
          <cell r="O2426">
            <v>0</v>
          </cell>
          <cell r="P2426" t="str">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cell>
          <cell r="M2428">
            <v>0.99760000000000004</v>
          </cell>
          <cell r="N2428">
            <v>-2.3999999999999998E-3</v>
          </cell>
          <cell r="O2428">
            <v>0</v>
          </cell>
          <cell r="P2428" t="str">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cell>
          <cell r="M2429">
            <v>0.99350000000000005</v>
          </cell>
          <cell r="N2429">
            <v>-6.4999999999999997E-3</v>
          </cell>
          <cell r="O2429">
            <v>0</v>
          </cell>
          <cell r="P2429" t="str">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cell>
          <cell r="M2432">
            <v>0.99809999999999999</v>
          </cell>
          <cell r="N2432">
            <v>-1.9E-3</v>
          </cell>
          <cell r="O2432">
            <v>0</v>
          </cell>
          <cell r="P2432" t="str">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cell>
          <cell r="M2433">
            <v>0.99760000000000004</v>
          </cell>
          <cell r="N2433">
            <v>-2.3999999999999998E-3</v>
          </cell>
          <cell r="O2433">
            <v>0</v>
          </cell>
          <cell r="P2433" t="str">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cell>
          <cell r="M2434">
            <v>0.99950000000000006</v>
          </cell>
          <cell r="N2434">
            <v>-5.0000000000000001E-4</v>
          </cell>
          <cell r="O2434">
            <v>0</v>
          </cell>
          <cell r="P2434" t="str">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cell>
          <cell r="M2435">
            <v>0.99950000000000006</v>
          </cell>
          <cell r="N2435">
            <v>-5.0000000000000001E-4</v>
          </cell>
          <cell r="O2435">
            <v>0</v>
          </cell>
          <cell r="P2435" t="str">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cell>
          <cell r="M2438">
            <v>1</v>
          </cell>
          <cell r="N2438">
            <v>0</v>
          </cell>
          <cell r="O2438">
            <v>0</v>
          </cell>
          <cell r="P2438" t="str">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cell>
          <cell r="M2439">
            <v>0.99639999999999995</v>
          </cell>
          <cell r="N2439">
            <v>-3.5999999999999999E-3</v>
          </cell>
          <cell r="O2439">
            <v>0</v>
          </cell>
          <cell r="P2439" t="str">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cell>
          <cell r="M2440">
            <v>0.99639999999999995</v>
          </cell>
          <cell r="N2440">
            <v>-3.5999999999999999E-3</v>
          </cell>
          <cell r="O2440">
            <v>0</v>
          </cell>
          <cell r="P2440" t="str">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cell>
          <cell r="M2441">
            <v>0.99639999999999995</v>
          </cell>
          <cell r="N2441">
            <v>-3.5999999999999999E-3</v>
          </cell>
          <cell r="O2441">
            <v>0</v>
          </cell>
          <cell r="P2441" t="str">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cell>
          <cell r="M2442">
            <v>0.99890000000000001</v>
          </cell>
          <cell r="N2442">
            <v>-1.1000000000000001E-3</v>
          </cell>
          <cell r="O2442">
            <v>0</v>
          </cell>
          <cell r="P2442" t="str">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cell>
          <cell r="M2443">
            <v>0.99890000000000001</v>
          </cell>
          <cell r="N2443">
            <v>-1.1000000000000001E-3</v>
          </cell>
          <cell r="O2443">
            <v>0</v>
          </cell>
          <cell r="P2443" t="str">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cell>
          <cell r="M2444">
            <v>0.99890000000000001</v>
          </cell>
          <cell r="N2444">
            <v>-1.1000000000000001E-3</v>
          </cell>
          <cell r="O2444">
            <v>0</v>
          </cell>
          <cell r="P2444" t="str">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cell>
          <cell r="M2445">
            <v>0.99929999999999997</v>
          </cell>
          <cell r="N2445">
            <v>-6.9999999999999999E-4</v>
          </cell>
          <cell r="O2445">
            <v>0</v>
          </cell>
          <cell r="P2445" t="str">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cell>
          <cell r="M2446">
            <v>0.99950000000000006</v>
          </cell>
          <cell r="N2446">
            <v>-5.0000000000000001E-4</v>
          </cell>
          <cell r="O2446">
            <v>0</v>
          </cell>
          <cell r="P2446" t="str">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cell>
          <cell r="M2447">
            <v>1</v>
          </cell>
          <cell r="N2447">
            <v>0</v>
          </cell>
          <cell r="O2447">
            <v>0</v>
          </cell>
          <cell r="P2447" t="str">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cell>
          <cell r="M2448">
            <v>1</v>
          </cell>
          <cell r="N2448">
            <v>0</v>
          </cell>
          <cell r="O2448">
            <v>0</v>
          </cell>
          <cell r="P2448" t="str">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cell>
          <cell r="M2449">
            <v>1</v>
          </cell>
          <cell r="N2449">
            <v>0</v>
          </cell>
          <cell r="O2449">
            <v>0</v>
          </cell>
          <cell r="P2449" t="str">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cell>
          <cell r="M2450">
            <v>1</v>
          </cell>
          <cell r="N2450">
            <v>0</v>
          </cell>
          <cell r="O2450">
            <v>0</v>
          </cell>
          <cell r="P2450" t="str">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cell>
          <cell r="M2451">
            <v>1</v>
          </cell>
          <cell r="N2451">
            <v>0</v>
          </cell>
          <cell r="O2451">
            <v>0</v>
          </cell>
          <cell r="P2451" t="str">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cell>
          <cell r="M2452">
            <v>1</v>
          </cell>
          <cell r="N2452">
            <v>0</v>
          </cell>
          <cell r="O2452">
            <v>0</v>
          </cell>
          <cell r="P2452" t="str">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cell>
          <cell r="M2453">
            <v>1</v>
          </cell>
          <cell r="N2453">
            <v>0</v>
          </cell>
          <cell r="O2453">
            <v>0</v>
          </cell>
          <cell r="P2453" t="str">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cell>
          <cell r="M2454">
            <v>1</v>
          </cell>
          <cell r="N2454">
            <v>0</v>
          </cell>
          <cell r="O2454">
            <v>0</v>
          </cell>
          <cell r="P2454" t="str">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cell>
          <cell r="M2462">
            <v>0.99539999999999995</v>
          </cell>
          <cell r="N2462">
            <v>-4.5999999999999999E-3</v>
          </cell>
          <cell r="O2462">
            <v>0</v>
          </cell>
          <cell r="P2462" t="str">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cell>
          <cell r="M2463">
            <v>0.99539999999999995</v>
          </cell>
          <cell r="N2463">
            <v>-4.5999999999999999E-3</v>
          </cell>
          <cell r="O2463">
            <v>0</v>
          </cell>
          <cell r="P2463" t="str">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cell>
          <cell r="M2464">
            <v>0.99539999999999995</v>
          </cell>
          <cell r="N2464">
            <v>-4.5999999999999999E-3</v>
          </cell>
          <cell r="O2464">
            <v>0</v>
          </cell>
          <cell r="P2464" t="str">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cell>
          <cell r="M2465">
            <v>0.99539999999999995</v>
          </cell>
          <cell r="N2465">
            <v>-4.5999999999999999E-3</v>
          </cell>
          <cell r="O2465">
            <v>0</v>
          </cell>
          <cell r="P2465" t="str">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cell>
          <cell r="M2466">
            <v>0.99539999999999995</v>
          </cell>
          <cell r="N2466">
            <v>-4.5999999999999999E-3</v>
          </cell>
          <cell r="O2466">
            <v>0</v>
          </cell>
          <cell r="P2466" t="str">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cell>
          <cell r="M2467">
            <v>0.99539999999999995</v>
          </cell>
          <cell r="N2467">
            <v>-4.5999999999999999E-3</v>
          </cell>
          <cell r="O2467">
            <v>0</v>
          </cell>
          <cell r="P2467" t="str">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cell>
          <cell r="M2468">
            <v>0.99539999999999995</v>
          </cell>
          <cell r="N2468">
            <v>-4.5999999999999999E-3</v>
          </cell>
          <cell r="O2468">
            <v>0</v>
          </cell>
          <cell r="P2468" t="str">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cell>
          <cell r="M2469">
            <v>0.999</v>
          </cell>
          <cell r="N2469">
            <v>-1E-3</v>
          </cell>
          <cell r="O2469">
            <v>0</v>
          </cell>
          <cell r="P2469" t="str">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cell>
          <cell r="M2478">
            <v>0.99739999999999995</v>
          </cell>
          <cell r="N2478">
            <v>-2.5999999999999999E-3</v>
          </cell>
          <cell r="O2478">
            <v>0</v>
          </cell>
          <cell r="P2478" t="str">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cell>
          <cell r="M2479">
            <v>1</v>
          </cell>
          <cell r="N2479">
            <v>0</v>
          </cell>
          <cell r="O2479">
            <v>0</v>
          </cell>
          <cell r="P2479" t="str">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cell>
          <cell r="M2480">
            <v>1</v>
          </cell>
          <cell r="N2480">
            <v>0</v>
          </cell>
          <cell r="O2480">
            <v>0</v>
          </cell>
          <cell r="P2480" t="str">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cell>
          <cell r="M2481">
            <v>1</v>
          </cell>
          <cell r="N2481">
            <v>0</v>
          </cell>
          <cell r="O2481">
            <v>0</v>
          </cell>
          <cell r="P2481" t="str">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cell>
          <cell r="M2482">
            <v>1</v>
          </cell>
          <cell r="N2482">
            <v>0</v>
          </cell>
          <cell r="O2482">
            <v>0</v>
          </cell>
          <cell r="P2482" t="str">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cell>
          <cell r="M2483">
            <v>1</v>
          </cell>
          <cell r="N2483">
            <v>0</v>
          </cell>
          <cell r="O2483">
            <v>0</v>
          </cell>
          <cell r="P2483" t="str">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cell>
          <cell r="M2484">
            <v>1</v>
          </cell>
          <cell r="N2484">
            <v>0</v>
          </cell>
          <cell r="O2484">
            <v>0</v>
          </cell>
          <cell r="P2484" t="str">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cell>
          <cell r="M2485">
            <v>0.99409999999999998</v>
          </cell>
          <cell r="N2485">
            <v>-5.8999999999999999E-3</v>
          </cell>
          <cell r="O2485">
            <v>0</v>
          </cell>
          <cell r="P2485" t="str">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cell>
          <cell r="M2486">
            <v>0.99409999999999998</v>
          </cell>
          <cell r="N2486">
            <v>-5.8999999999999999E-3</v>
          </cell>
          <cell r="O2486">
            <v>0</v>
          </cell>
          <cell r="P2486" t="str">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cell>
          <cell r="M2487">
            <v>0.99409999999999998</v>
          </cell>
          <cell r="N2487">
            <v>-5.8999999999999999E-3</v>
          </cell>
          <cell r="O2487">
            <v>0</v>
          </cell>
          <cell r="P2487" t="str">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cell>
          <cell r="M2488">
            <v>0.99970000000000003</v>
          </cell>
          <cell r="N2488">
            <v>-2.9999999999999997E-4</v>
          </cell>
          <cell r="O2488">
            <v>0</v>
          </cell>
          <cell r="P2488" t="str">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cell>
          <cell r="M2489">
            <v>0.99860000000000004</v>
          </cell>
          <cell r="N2489">
            <v>-1.4E-3</v>
          </cell>
          <cell r="O2489">
            <v>0</v>
          </cell>
          <cell r="P2489" t="str">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cell>
          <cell r="M2490">
            <v>0.99980000000000002</v>
          </cell>
          <cell r="N2490">
            <v>-2.0000000000000001E-4</v>
          </cell>
          <cell r="O2490">
            <v>0</v>
          </cell>
          <cell r="P2490" t="str">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cell>
          <cell r="M2491">
            <v>0.1217</v>
          </cell>
          <cell r="N2491">
            <v>-0.87829999999999997</v>
          </cell>
          <cell r="O2491">
            <v>0</v>
          </cell>
          <cell r="P2491" t="str">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cell>
          <cell r="M2492">
            <v>0.1298</v>
          </cell>
          <cell r="N2492">
            <v>-0.87019999999999997</v>
          </cell>
          <cell r="O2492">
            <v>0</v>
          </cell>
          <cell r="P2492" t="str">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cell>
          <cell r="M2493">
            <v>0.13969999999999999</v>
          </cell>
          <cell r="N2493">
            <v>-0.86029999999999995</v>
          </cell>
          <cell r="O2493">
            <v>0</v>
          </cell>
          <cell r="P2493" t="str">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cell>
          <cell r="M2494">
            <v>5.4699999999999999E-2</v>
          </cell>
          <cell r="N2494">
            <v>-0.94530000000000003</v>
          </cell>
          <cell r="O2494">
            <v>0</v>
          </cell>
          <cell r="P2494" t="str">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cell>
          <cell r="M2495">
            <v>0.1249</v>
          </cell>
          <cell r="N2495">
            <v>-0.87509999999999999</v>
          </cell>
          <cell r="O2495">
            <v>0</v>
          </cell>
          <cell r="P2495" t="str">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cell>
          <cell r="M2496">
            <v>0.1249</v>
          </cell>
          <cell r="N2496">
            <v>-0.87509999999999999</v>
          </cell>
          <cell r="O2496">
            <v>0</v>
          </cell>
          <cell r="P2496" t="str">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cell>
          <cell r="M2497">
            <v>0.1249</v>
          </cell>
          <cell r="N2497">
            <v>-0.87509999999999999</v>
          </cell>
          <cell r="O2497">
            <v>0</v>
          </cell>
          <cell r="P2497" t="str">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cell>
          <cell r="M2498">
            <v>0.17549999999999999</v>
          </cell>
          <cell r="N2498">
            <v>-0.82450000000000001</v>
          </cell>
          <cell r="O2498">
            <v>0</v>
          </cell>
          <cell r="P2498" t="str">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cell>
          <cell r="M2499">
            <v>0.1532</v>
          </cell>
          <cell r="N2499">
            <v>-0.8468</v>
          </cell>
          <cell r="O2499">
            <v>0</v>
          </cell>
          <cell r="P2499" t="str">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cell>
          <cell r="M2500">
            <v>0.1052</v>
          </cell>
          <cell r="N2500">
            <v>-0.89480000000000004</v>
          </cell>
          <cell r="O2500">
            <v>0</v>
          </cell>
          <cell r="P2500" t="str">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cell>
          <cell r="M2501">
            <v>0.22259999999999999</v>
          </cell>
          <cell r="N2501">
            <v>-0.77739999999999998</v>
          </cell>
          <cell r="O2501">
            <v>0</v>
          </cell>
          <cell r="P2501" t="str">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cell>
          <cell r="M2502">
            <v>0.20880000000000001</v>
          </cell>
          <cell r="N2502">
            <v>-0.79120000000000001</v>
          </cell>
          <cell r="O2502">
            <v>0</v>
          </cell>
          <cell r="P2502" t="str">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cell>
          <cell r="M2503">
            <v>0.1827</v>
          </cell>
          <cell r="N2503">
            <v>-0.81730000000000003</v>
          </cell>
          <cell r="O2503">
            <v>0</v>
          </cell>
          <cell r="P2503" t="str">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cell>
          <cell r="M2505">
            <v>0.99850000000000005</v>
          </cell>
          <cell r="N2505">
            <v>-1.5E-3</v>
          </cell>
          <cell r="O2505">
            <v>0</v>
          </cell>
          <cell r="P2505" t="str">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cell>
          <cell r="M2508">
            <v>0.99909999999999999</v>
          </cell>
          <cell r="N2508">
            <v>-8.9999999999999998E-4</v>
          </cell>
          <cell r="O2508">
            <v>0</v>
          </cell>
          <cell r="P2508" t="str">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cell>
          <cell r="M2511">
            <v>0.99709999999999999</v>
          </cell>
          <cell r="N2511">
            <v>-2.8999999999999998E-3</v>
          </cell>
          <cell r="O2511">
            <v>0</v>
          </cell>
          <cell r="P2511" t="str">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cell>
          <cell r="M2514">
            <v>0.99760000000000004</v>
          </cell>
          <cell r="N2514">
            <v>-2.3999999999999998E-3</v>
          </cell>
          <cell r="O2514">
            <v>0</v>
          </cell>
          <cell r="P2514" t="str">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cell>
          <cell r="M2515">
            <v>0.99960000000000004</v>
          </cell>
          <cell r="N2515">
            <v>-4.0000000000000002E-4</v>
          </cell>
          <cell r="O2515">
            <v>0</v>
          </cell>
          <cell r="P2515" t="str">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cell>
          <cell r="M2516">
            <v>0.99990000000000001</v>
          </cell>
          <cell r="N2516">
            <v>-1E-4</v>
          </cell>
          <cell r="O2516">
            <v>0</v>
          </cell>
          <cell r="P2516" t="str">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cell>
          <cell r="M2521">
            <v>0.99960000000000004</v>
          </cell>
          <cell r="N2521">
            <v>-4.0000000000000002E-4</v>
          </cell>
          <cell r="O2521">
            <v>0</v>
          </cell>
          <cell r="P2521" t="str">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cell>
          <cell r="M2522">
            <v>0.99960000000000004</v>
          </cell>
          <cell r="N2522">
            <v>-4.0000000000000002E-4</v>
          </cell>
          <cell r="O2522">
            <v>0</v>
          </cell>
          <cell r="P2522" t="str">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cell>
          <cell r="M2523">
            <v>0.99950000000000006</v>
          </cell>
          <cell r="N2523">
            <v>-5.0000000000000001E-4</v>
          </cell>
          <cell r="O2523">
            <v>0</v>
          </cell>
          <cell r="P2523" t="str">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cell>
          <cell r="M2524">
            <v>0.99829999999999997</v>
          </cell>
          <cell r="N2524">
            <v>-1.6999999999999999E-3</v>
          </cell>
          <cell r="O2524">
            <v>0</v>
          </cell>
          <cell r="P2524" t="str">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cell>
          <cell r="M2525">
            <v>0.99829999999999997</v>
          </cell>
          <cell r="N2525">
            <v>-1.6999999999999999E-3</v>
          </cell>
          <cell r="O2525">
            <v>0</v>
          </cell>
          <cell r="P2525" t="str">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cell>
          <cell r="M2526">
            <v>0.99829999999999997</v>
          </cell>
          <cell r="N2526">
            <v>-1.6999999999999999E-3</v>
          </cell>
          <cell r="O2526">
            <v>0</v>
          </cell>
          <cell r="P2526" t="str">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cell>
          <cell r="M2527">
            <v>0.99829999999999997</v>
          </cell>
          <cell r="N2527">
            <v>-1.6999999999999999E-3</v>
          </cell>
          <cell r="O2527">
            <v>0</v>
          </cell>
          <cell r="P2527" t="str">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cell>
          <cell r="M2529">
            <v>1</v>
          </cell>
          <cell r="N2529">
            <v>0</v>
          </cell>
          <cell r="O2529">
            <v>0</v>
          </cell>
          <cell r="P2529" t="str">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cell>
          <cell r="M2530">
            <v>1</v>
          </cell>
          <cell r="N2530">
            <v>0</v>
          </cell>
          <cell r="O2530">
            <v>0</v>
          </cell>
          <cell r="P2530" t="str">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cell>
          <cell r="M2531">
            <v>1</v>
          </cell>
          <cell r="N2531">
            <v>0</v>
          </cell>
          <cell r="O2531">
            <v>0</v>
          </cell>
          <cell r="P2531" t="str">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cell>
          <cell r="M2532">
            <v>1</v>
          </cell>
          <cell r="N2532">
            <v>0</v>
          </cell>
          <cell r="O2532">
            <v>0</v>
          </cell>
          <cell r="P2532" t="str">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cell>
          <cell r="M2533">
            <v>1</v>
          </cell>
          <cell r="N2533">
            <v>0</v>
          </cell>
          <cell r="O2533">
            <v>0</v>
          </cell>
          <cell r="P2533" t="str">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cell>
          <cell r="M2534">
            <v>1</v>
          </cell>
          <cell r="N2534">
            <v>0</v>
          </cell>
          <cell r="O2534">
            <v>0</v>
          </cell>
          <cell r="P2534" t="str">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cell>
          <cell r="M2535">
            <v>1</v>
          </cell>
          <cell r="N2535">
            <v>0</v>
          </cell>
          <cell r="O2535">
            <v>0</v>
          </cell>
          <cell r="P2535" t="str">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cell>
          <cell r="M2536">
            <v>1</v>
          </cell>
          <cell r="N2536">
            <v>0</v>
          </cell>
          <cell r="O2536">
            <v>0</v>
          </cell>
          <cell r="P2536" t="str">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cell>
          <cell r="M2537">
            <v>1</v>
          </cell>
          <cell r="N2537">
            <v>0</v>
          </cell>
          <cell r="O2537">
            <v>0</v>
          </cell>
          <cell r="P2537" t="str">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cell>
          <cell r="M2538">
            <v>1</v>
          </cell>
          <cell r="N2538">
            <v>0</v>
          </cell>
          <cell r="O2538">
            <v>0</v>
          </cell>
          <cell r="P2538" t="str">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cell>
          <cell r="M2539">
            <v>1</v>
          </cell>
          <cell r="N2539">
            <v>0</v>
          </cell>
          <cell r="O2539">
            <v>0</v>
          </cell>
          <cell r="P2539" t="str">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cell>
          <cell r="M2540">
            <v>1</v>
          </cell>
          <cell r="N2540">
            <v>0</v>
          </cell>
          <cell r="O2540">
            <v>0</v>
          </cell>
          <cell r="P2540" t="str">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cell>
          <cell r="M2541">
            <v>1</v>
          </cell>
          <cell r="N2541">
            <v>0</v>
          </cell>
          <cell r="O2541">
            <v>0</v>
          </cell>
          <cell r="P2541" t="str">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cell>
          <cell r="M2542">
            <v>1</v>
          </cell>
          <cell r="N2542">
            <v>0</v>
          </cell>
          <cell r="O2542">
            <v>0</v>
          </cell>
          <cell r="P2542" t="str">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cell>
          <cell r="M2543">
            <v>1</v>
          </cell>
          <cell r="N2543">
            <v>0</v>
          </cell>
          <cell r="O2543">
            <v>0</v>
          </cell>
          <cell r="P2543" t="str">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cell>
          <cell r="M2544">
            <v>1</v>
          </cell>
          <cell r="N2544">
            <v>0</v>
          </cell>
          <cell r="O2544">
            <v>0</v>
          </cell>
          <cell r="P2544" t="str">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cell>
          <cell r="M2545">
            <v>1</v>
          </cell>
          <cell r="N2545">
            <v>0</v>
          </cell>
          <cell r="O2545">
            <v>0</v>
          </cell>
          <cell r="P2545" t="str">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cell>
          <cell r="M2546">
            <v>1</v>
          </cell>
          <cell r="N2546">
            <v>0</v>
          </cell>
          <cell r="O2546">
            <v>0</v>
          </cell>
          <cell r="P2546" t="str">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cell>
          <cell r="M2547">
            <v>1</v>
          </cell>
          <cell r="N2547">
            <v>0</v>
          </cell>
          <cell r="O2547">
            <v>0</v>
          </cell>
          <cell r="P2547" t="str">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cell>
          <cell r="M2548">
            <v>1</v>
          </cell>
          <cell r="N2548">
            <v>0</v>
          </cell>
          <cell r="O2548">
            <v>0</v>
          </cell>
          <cell r="P2548" t="str">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cell>
          <cell r="M2549">
            <v>1</v>
          </cell>
          <cell r="N2549">
            <v>0</v>
          </cell>
          <cell r="O2549">
            <v>0</v>
          </cell>
          <cell r="P2549" t="str">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cell>
          <cell r="M2550">
            <v>1</v>
          </cell>
          <cell r="N2550">
            <v>0</v>
          </cell>
          <cell r="O2550">
            <v>0</v>
          </cell>
          <cell r="P2550" t="str">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cell>
          <cell r="M2551">
            <v>1</v>
          </cell>
          <cell r="N2551">
            <v>0</v>
          </cell>
          <cell r="O2551">
            <v>0</v>
          </cell>
          <cell r="P2551" t="str">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cell>
          <cell r="M2552">
            <v>1</v>
          </cell>
          <cell r="N2552">
            <v>0</v>
          </cell>
          <cell r="O2552">
            <v>0</v>
          </cell>
          <cell r="P2552" t="str">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cell>
          <cell r="M2553">
            <v>1</v>
          </cell>
          <cell r="N2553">
            <v>0</v>
          </cell>
          <cell r="O2553">
            <v>0</v>
          </cell>
          <cell r="P2553" t="str">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cell>
          <cell r="M2554">
            <v>1</v>
          </cell>
          <cell r="N2554">
            <v>0</v>
          </cell>
          <cell r="O2554">
            <v>0</v>
          </cell>
          <cell r="P2554" t="str">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cell>
          <cell r="M2555">
            <v>1</v>
          </cell>
          <cell r="N2555">
            <v>0</v>
          </cell>
          <cell r="O2555">
            <v>0</v>
          </cell>
          <cell r="P2555" t="str">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cell>
          <cell r="M2556">
            <v>1</v>
          </cell>
          <cell r="N2556">
            <v>0</v>
          </cell>
          <cell r="O2556">
            <v>0</v>
          </cell>
          <cell r="P2556" t="str">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cell>
          <cell r="M2557">
            <v>1</v>
          </cell>
          <cell r="N2557">
            <v>0</v>
          </cell>
          <cell r="O2557">
            <v>0</v>
          </cell>
          <cell r="P2557" t="str">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cell>
          <cell r="M2558">
            <v>1</v>
          </cell>
          <cell r="N2558">
            <v>0</v>
          </cell>
          <cell r="O2558">
            <v>0</v>
          </cell>
          <cell r="P2558" t="str">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cell>
          <cell r="M2559">
            <v>1</v>
          </cell>
          <cell r="N2559">
            <v>0</v>
          </cell>
          <cell r="O2559">
            <v>0</v>
          </cell>
          <cell r="P2559" t="str">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cell>
          <cell r="M2560">
            <v>1</v>
          </cell>
          <cell r="N2560">
            <v>0</v>
          </cell>
          <cell r="O2560">
            <v>0</v>
          </cell>
          <cell r="P2560" t="str">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cell>
          <cell r="M2561">
            <v>1</v>
          </cell>
          <cell r="N2561">
            <v>0</v>
          </cell>
          <cell r="O2561">
            <v>0</v>
          </cell>
          <cell r="P2561" t="str">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cell>
          <cell r="M2562">
            <v>1</v>
          </cell>
          <cell r="N2562">
            <v>0</v>
          </cell>
          <cell r="O2562">
            <v>0</v>
          </cell>
          <cell r="P2562" t="str">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cell>
          <cell r="M2563">
            <v>1</v>
          </cell>
          <cell r="N2563">
            <v>0</v>
          </cell>
          <cell r="O2563">
            <v>0</v>
          </cell>
          <cell r="P2563" t="str">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cell>
          <cell r="M2564">
            <v>1</v>
          </cell>
          <cell r="N2564">
            <v>0</v>
          </cell>
          <cell r="O2564">
            <v>0</v>
          </cell>
          <cell r="P2564" t="str">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cell>
          <cell r="M2565">
            <v>1</v>
          </cell>
          <cell r="N2565">
            <v>0</v>
          </cell>
          <cell r="O2565">
            <v>0</v>
          </cell>
          <cell r="P2565" t="str">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cell>
          <cell r="M2566">
            <v>1</v>
          </cell>
          <cell r="N2566">
            <v>0</v>
          </cell>
          <cell r="O2566">
            <v>0</v>
          </cell>
          <cell r="P2566" t="str">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cell>
          <cell r="M2567">
            <v>1</v>
          </cell>
          <cell r="N2567">
            <v>0</v>
          </cell>
          <cell r="O2567">
            <v>0</v>
          </cell>
          <cell r="P2567" t="str">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cell>
          <cell r="M2568">
            <v>1</v>
          </cell>
          <cell r="N2568">
            <v>0</v>
          </cell>
          <cell r="O2568">
            <v>0</v>
          </cell>
          <cell r="P2568" t="str">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cell>
          <cell r="M2569">
            <v>1</v>
          </cell>
          <cell r="N2569">
            <v>0</v>
          </cell>
          <cell r="O2569">
            <v>0</v>
          </cell>
          <cell r="P2569" t="str">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cell>
          <cell r="M2570">
            <v>1</v>
          </cell>
          <cell r="N2570">
            <v>0</v>
          </cell>
          <cell r="O2570">
            <v>0</v>
          </cell>
          <cell r="P2570" t="str">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cell>
          <cell r="M2571">
            <v>1</v>
          </cell>
          <cell r="N2571">
            <v>0</v>
          </cell>
          <cell r="O2571">
            <v>0</v>
          </cell>
          <cell r="P2571" t="str">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cell>
          <cell r="M2572">
            <v>1</v>
          </cell>
          <cell r="N2572">
            <v>0</v>
          </cell>
          <cell r="O2572">
            <v>0</v>
          </cell>
          <cell r="P2572" t="str">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cell>
          <cell r="M2573">
            <v>1</v>
          </cell>
          <cell r="N2573">
            <v>0</v>
          </cell>
          <cell r="O2573">
            <v>0</v>
          </cell>
          <cell r="P2573" t="str">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cell>
          <cell r="M2574">
            <v>1</v>
          </cell>
          <cell r="N2574">
            <v>0</v>
          </cell>
          <cell r="O2574">
            <v>0</v>
          </cell>
          <cell r="P2574" t="str">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cell>
          <cell r="M2575">
            <v>1</v>
          </cell>
          <cell r="N2575">
            <v>0</v>
          </cell>
          <cell r="O2575">
            <v>0</v>
          </cell>
          <cell r="P2575" t="str">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cell>
          <cell r="M2576">
            <v>1</v>
          </cell>
          <cell r="N2576">
            <v>0</v>
          </cell>
          <cell r="O2576">
            <v>0</v>
          </cell>
          <cell r="P2576" t="str">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cell>
          <cell r="M2577">
            <v>1</v>
          </cell>
          <cell r="N2577">
            <v>0</v>
          </cell>
          <cell r="O2577">
            <v>0</v>
          </cell>
          <cell r="P2577" t="str">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cell>
          <cell r="M2578">
            <v>1</v>
          </cell>
          <cell r="N2578">
            <v>0</v>
          </cell>
          <cell r="O2578">
            <v>0</v>
          </cell>
          <cell r="P2578" t="str">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cell>
          <cell r="M2579">
            <v>1</v>
          </cell>
          <cell r="N2579">
            <v>0</v>
          </cell>
          <cell r="O2579">
            <v>0</v>
          </cell>
          <cell r="P2579" t="str">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cell>
          <cell r="M2580">
            <v>1</v>
          </cell>
          <cell r="N2580">
            <v>0</v>
          </cell>
          <cell r="O2580">
            <v>0</v>
          </cell>
          <cell r="P2580" t="str">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cell>
          <cell r="M2581">
            <v>0.99819999999999998</v>
          </cell>
          <cell r="N2581">
            <v>-1.8E-3</v>
          </cell>
          <cell r="O2581">
            <v>0</v>
          </cell>
          <cell r="P2581" t="str">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cell>
          <cell r="M2582">
            <v>1</v>
          </cell>
          <cell r="N2582">
            <v>0</v>
          </cell>
          <cell r="O2582">
            <v>0</v>
          </cell>
          <cell r="P2582" t="str">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cell>
          <cell r="M2583">
            <v>1</v>
          </cell>
          <cell r="N2583">
            <v>0</v>
          </cell>
          <cell r="O2583">
            <v>0</v>
          </cell>
          <cell r="P2583" t="str">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cell>
          <cell r="M2584">
            <v>1</v>
          </cell>
          <cell r="N2584">
            <v>0</v>
          </cell>
          <cell r="O2584">
            <v>0</v>
          </cell>
          <cell r="P2584" t="str">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cell>
          <cell r="M2585">
            <v>1</v>
          </cell>
          <cell r="N2585">
            <v>0</v>
          </cell>
          <cell r="O2585">
            <v>0</v>
          </cell>
          <cell r="P2585" t="str">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cell>
          <cell r="M2586">
            <v>1</v>
          </cell>
          <cell r="N2586">
            <v>0</v>
          </cell>
          <cell r="O2586">
            <v>0</v>
          </cell>
          <cell r="P2586" t="str">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cell>
          <cell r="M2587">
            <v>1</v>
          </cell>
          <cell r="N2587">
            <v>0</v>
          </cell>
          <cell r="O2587">
            <v>0</v>
          </cell>
          <cell r="P2587" t="str">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cell>
          <cell r="M2588">
            <v>1</v>
          </cell>
          <cell r="N2588">
            <v>0</v>
          </cell>
          <cell r="O2588">
            <v>0</v>
          </cell>
          <cell r="P2588" t="str">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cell>
          <cell r="M2595">
            <v>0.99729999999999996</v>
          </cell>
          <cell r="N2595">
            <v>-2.7000000000000001E-3</v>
          </cell>
          <cell r="O2595">
            <v>0</v>
          </cell>
          <cell r="P2595" t="str">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cell>
          <cell r="M2596">
            <v>0.99729999999999996</v>
          </cell>
          <cell r="N2596">
            <v>-2.7000000000000001E-3</v>
          </cell>
          <cell r="O2596">
            <v>0</v>
          </cell>
          <cell r="P2596" t="str">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cell>
          <cell r="M2597">
            <v>0.99729999999999996</v>
          </cell>
          <cell r="N2597">
            <v>-2.7000000000000001E-3</v>
          </cell>
          <cell r="O2597">
            <v>0</v>
          </cell>
          <cell r="P2597" t="str">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cell>
          <cell r="M2598">
            <v>0.99729999999999996</v>
          </cell>
          <cell r="N2598">
            <v>-2.7000000000000001E-3</v>
          </cell>
          <cell r="O2598">
            <v>0</v>
          </cell>
          <cell r="P2598" t="str">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cell>
          <cell r="M2599">
            <v>0.99729999999999996</v>
          </cell>
          <cell r="N2599">
            <v>-2.7000000000000001E-3</v>
          </cell>
          <cell r="O2599">
            <v>0</v>
          </cell>
          <cell r="P2599" t="str">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cell>
          <cell r="M2602">
            <v>0.99880000000000002</v>
          </cell>
          <cell r="N2602">
            <v>-1.1999999999999999E-3</v>
          </cell>
          <cell r="O2602">
            <v>0</v>
          </cell>
          <cell r="P2602" t="str">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cell>
          <cell r="M2603">
            <v>0.99880000000000002</v>
          </cell>
          <cell r="N2603">
            <v>-1.1999999999999999E-3</v>
          </cell>
          <cell r="O2603">
            <v>0</v>
          </cell>
          <cell r="P2603" t="str">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cell>
          <cell r="M2604">
            <v>0.99880000000000002</v>
          </cell>
          <cell r="N2604">
            <v>-1.1999999999999999E-3</v>
          </cell>
          <cell r="O2604">
            <v>0</v>
          </cell>
          <cell r="P2604" t="str">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cell>
          <cell r="M2605">
            <v>1</v>
          </cell>
          <cell r="N2605">
            <v>0</v>
          </cell>
          <cell r="O2605">
            <v>0</v>
          </cell>
          <cell r="P2605" t="str">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cell>
          <cell r="M2606">
            <v>1</v>
          </cell>
          <cell r="N2606">
            <v>0</v>
          </cell>
          <cell r="O2606">
            <v>0</v>
          </cell>
          <cell r="P2606" t="str">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cell>
          <cell r="M2607">
            <v>1</v>
          </cell>
          <cell r="N2607">
            <v>0</v>
          </cell>
          <cell r="O2607">
            <v>0</v>
          </cell>
          <cell r="P2607" t="str">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cell>
          <cell r="M2608">
            <v>1</v>
          </cell>
          <cell r="N2608">
            <v>0</v>
          </cell>
          <cell r="O2608">
            <v>0</v>
          </cell>
          <cell r="P2608" t="str">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cell>
          <cell r="M2609">
            <v>1</v>
          </cell>
          <cell r="N2609">
            <v>0</v>
          </cell>
          <cell r="O2609">
            <v>0</v>
          </cell>
          <cell r="P2609" t="str">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cell>
          <cell r="M2610">
            <v>1</v>
          </cell>
          <cell r="N2610">
            <v>0</v>
          </cell>
          <cell r="O2610">
            <v>0</v>
          </cell>
          <cell r="P2610" t="str">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cell>
          <cell r="M2611">
            <v>1</v>
          </cell>
          <cell r="N2611">
            <v>0</v>
          </cell>
          <cell r="O2611">
            <v>0</v>
          </cell>
          <cell r="P2611" t="str">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cell>
          <cell r="M2612">
            <v>1</v>
          </cell>
          <cell r="N2612">
            <v>0</v>
          </cell>
          <cell r="O2612">
            <v>0</v>
          </cell>
          <cell r="P2612" t="str">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cell>
          <cell r="M2613">
            <v>1</v>
          </cell>
          <cell r="N2613">
            <v>0</v>
          </cell>
          <cell r="O2613">
            <v>0</v>
          </cell>
          <cell r="P2613" t="str">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cell>
          <cell r="M2614">
            <v>1</v>
          </cell>
          <cell r="N2614">
            <v>0</v>
          </cell>
          <cell r="O2614">
            <v>0</v>
          </cell>
          <cell r="P2614" t="str">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cell>
          <cell r="M2615">
            <v>1</v>
          </cell>
          <cell r="N2615">
            <v>0</v>
          </cell>
          <cell r="O2615">
            <v>0</v>
          </cell>
          <cell r="P2615" t="str">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cell>
          <cell r="M2616">
            <v>1</v>
          </cell>
          <cell r="N2616">
            <v>0</v>
          </cell>
          <cell r="O2616">
            <v>0</v>
          </cell>
          <cell r="P2616" t="str">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cell>
          <cell r="M2617">
            <v>1</v>
          </cell>
          <cell r="N2617">
            <v>0</v>
          </cell>
          <cell r="O2617">
            <v>0</v>
          </cell>
          <cell r="P2617" t="str">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cell>
          <cell r="M2618">
            <v>1</v>
          </cell>
          <cell r="N2618">
            <v>0</v>
          </cell>
          <cell r="O2618">
            <v>0</v>
          </cell>
          <cell r="P2618" t="str">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cell>
          <cell r="M2619">
            <v>1</v>
          </cell>
          <cell r="N2619">
            <v>0</v>
          </cell>
          <cell r="O2619">
            <v>0</v>
          </cell>
          <cell r="P2619" t="str">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cell>
          <cell r="M2620">
            <v>1</v>
          </cell>
          <cell r="N2620">
            <v>0</v>
          </cell>
          <cell r="O2620">
            <v>0</v>
          </cell>
          <cell r="P2620" t="str">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cell>
          <cell r="M2621">
            <v>1</v>
          </cell>
          <cell r="N2621">
            <v>0</v>
          </cell>
          <cell r="O2621">
            <v>0</v>
          </cell>
          <cell r="P2621" t="str">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cell>
          <cell r="M2622">
            <v>1</v>
          </cell>
          <cell r="N2622">
            <v>0</v>
          </cell>
          <cell r="O2622">
            <v>0</v>
          </cell>
          <cell r="P2622" t="str">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cell>
          <cell r="M2623">
            <v>1</v>
          </cell>
          <cell r="N2623">
            <v>0</v>
          </cell>
          <cell r="O2623">
            <v>0</v>
          </cell>
          <cell r="P2623" t="str">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cell>
          <cell r="M2624">
            <v>1</v>
          </cell>
          <cell r="N2624">
            <v>0</v>
          </cell>
          <cell r="O2624">
            <v>0</v>
          </cell>
          <cell r="P2624" t="str">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cell>
          <cell r="M2625">
            <v>1</v>
          </cell>
          <cell r="N2625">
            <v>0</v>
          </cell>
          <cell r="O2625">
            <v>0</v>
          </cell>
          <cell r="P2625" t="str">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cell>
          <cell r="M2626">
            <v>1</v>
          </cell>
          <cell r="N2626">
            <v>0</v>
          </cell>
          <cell r="O2626">
            <v>0</v>
          </cell>
          <cell r="P2626" t="str">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cell>
          <cell r="M2627">
            <v>1</v>
          </cell>
          <cell r="N2627">
            <v>0</v>
          </cell>
          <cell r="O2627">
            <v>0</v>
          </cell>
          <cell r="P2627" t="str">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cell>
          <cell r="M2628">
            <v>1</v>
          </cell>
          <cell r="N2628">
            <v>0</v>
          </cell>
          <cell r="O2628">
            <v>0</v>
          </cell>
          <cell r="P2628" t="str">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cell>
          <cell r="M2629">
            <v>0.99970000000000003</v>
          </cell>
          <cell r="N2629">
            <v>-2.9999999999999997E-4</v>
          </cell>
          <cell r="O2629">
            <v>0</v>
          </cell>
          <cell r="P2629" t="str">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cell>
          <cell r="M2630">
            <v>0.99970000000000003</v>
          </cell>
          <cell r="N2630">
            <v>-2.9999999999999997E-4</v>
          </cell>
          <cell r="O2630">
            <v>0</v>
          </cell>
          <cell r="P2630" t="str">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cell>
          <cell r="M2631">
            <v>0.99970000000000003</v>
          </cell>
          <cell r="N2631">
            <v>-2.9999999999999997E-4</v>
          </cell>
          <cell r="O2631">
            <v>0</v>
          </cell>
          <cell r="P2631" t="str">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cell>
          <cell r="M2632">
            <v>0.99970000000000003</v>
          </cell>
          <cell r="N2632">
            <v>-2.9999999999999997E-4</v>
          </cell>
          <cell r="O2632">
            <v>0</v>
          </cell>
          <cell r="P2632" t="str">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cell>
          <cell r="M2633">
            <v>0.99970000000000003</v>
          </cell>
          <cell r="N2633">
            <v>-2.9999999999999997E-4</v>
          </cell>
          <cell r="O2633">
            <v>0</v>
          </cell>
          <cell r="P2633" t="str">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cell>
          <cell r="M2634">
            <v>0.99970000000000003</v>
          </cell>
          <cell r="N2634">
            <v>-2.9999999999999997E-4</v>
          </cell>
          <cell r="O2634">
            <v>0</v>
          </cell>
          <cell r="P2634" t="str">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cell>
          <cell r="M2635">
            <v>0.99970000000000003</v>
          </cell>
          <cell r="N2635">
            <v>-2.9999999999999997E-4</v>
          </cell>
          <cell r="O2635">
            <v>0</v>
          </cell>
          <cell r="P2635" t="str">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cell>
          <cell r="M2636">
            <v>0.99970000000000003</v>
          </cell>
          <cell r="N2636">
            <v>-2.9999999999999997E-4</v>
          </cell>
          <cell r="O2636">
            <v>0</v>
          </cell>
          <cell r="P2636" t="str">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cell>
          <cell r="M2637">
            <v>0.99970000000000003</v>
          </cell>
          <cell r="N2637">
            <v>-2.9999999999999997E-4</v>
          </cell>
          <cell r="O2637">
            <v>0</v>
          </cell>
          <cell r="P2637" t="str">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cell>
          <cell r="M2638">
            <v>0.99970000000000003</v>
          </cell>
          <cell r="N2638">
            <v>-2.9999999999999997E-4</v>
          </cell>
          <cell r="O2638">
            <v>0</v>
          </cell>
          <cell r="P2638" t="str">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cell>
          <cell r="M2639">
            <v>0.99970000000000003</v>
          </cell>
          <cell r="N2639">
            <v>-2.9999999999999997E-4</v>
          </cell>
          <cell r="O2639">
            <v>0</v>
          </cell>
          <cell r="P2639" t="str">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cell>
          <cell r="M2640">
            <v>0.99970000000000003</v>
          </cell>
          <cell r="N2640">
            <v>-2.9999999999999997E-4</v>
          </cell>
          <cell r="O2640">
            <v>0</v>
          </cell>
          <cell r="P2640" t="str">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cell>
          <cell r="M2641">
            <v>0.99970000000000003</v>
          </cell>
          <cell r="N2641">
            <v>-2.9999999999999997E-4</v>
          </cell>
          <cell r="O2641">
            <v>0</v>
          </cell>
          <cell r="P2641" t="str">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cell>
          <cell r="M2645">
            <v>1</v>
          </cell>
          <cell r="N2645">
            <v>0</v>
          </cell>
          <cell r="O2645">
            <v>0</v>
          </cell>
          <cell r="P2645" t="str">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cell>
          <cell r="M2646">
            <v>1</v>
          </cell>
          <cell r="N2646">
            <v>0</v>
          </cell>
          <cell r="O2646">
            <v>0</v>
          </cell>
          <cell r="P2646" t="str">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cell>
          <cell r="M2647">
            <v>1</v>
          </cell>
          <cell r="N2647">
            <v>0</v>
          </cell>
          <cell r="O2647">
            <v>0</v>
          </cell>
          <cell r="P2647" t="str">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cell>
          <cell r="M2648">
            <v>1</v>
          </cell>
          <cell r="N2648">
            <v>0</v>
          </cell>
          <cell r="O2648">
            <v>0</v>
          </cell>
          <cell r="P2648" t="str">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cell>
          <cell r="M2649">
            <v>1</v>
          </cell>
          <cell r="N2649">
            <v>0</v>
          </cell>
          <cell r="O2649">
            <v>0</v>
          </cell>
          <cell r="P2649" t="str">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cell>
          <cell r="M2650">
            <v>1</v>
          </cell>
          <cell r="N2650">
            <v>0</v>
          </cell>
          <cell r="O2650">
            <v>0</v>
          </cell>
          <cell r="P2650" t="str">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cell>
          <cell r="M2651">
            <v>1</v>
          </cell>
          <cell r="N2651">
            <v>0</v>
          </cell>
          <cell r="O2651">
            <v>0</v>
          </cell>
          <cell r="P2651" t="str">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cell>
          <cell r="M2652">
            <v>1</v>
          </cell>
          <cell r="N2652">
            <v>0</v>
          </cell>
          <cell r="O2652">
            <v>0</v>
          </cell>
          <cell r="P2652" t="str">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cell>
          <cell r="M2653">
            <v>1</v>
          </cell>
          <cell r="N2653">
            <v>0</v>
          </cell>
          <cell r="O2653">
            <v>0</v>
          </cell>
          <cell r="P2653" t="str">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cell>
          <cell r="M2654">
            <v>1</v>
          </cell>
          <cell r="N2654">
            <v>0</v>
          </cell>
          <cell r="O2654">
            <v>0</v>
          </cell>
          <cell r="P2654" t="str">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cell>
          <cell r="M2655">
            <v>1</v>
          </cell>
          <cell r="N2655">
            <v>0</v>
          </cell>
          <cell r="O2655">
            <v>0</v>
          </cell>
          <cell r="P2655" t="str">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cell>
          <cell r="M2656">
            <v>1</v>
          </cell>
          <cell r="N2656">
            <v>0</v>
          </cell>
          <cell r="O2656">
            <v>0</v>
          </cell>
          <cell r="P2656" t="str">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cell>
          <cell r="M2657">
            <v>1</v>
          </cell>
          <cell r="N2657">
            <v>0</v>
          </cell>
          <cell r="O2657">
            <v>0</v>
          </cell>
          <cell r="P2657" t="str">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cell>
          <cell r="M2658">
            <v>1</v>
          </cell>
          <cell r="N2658">
            <v>0</v>
          </cell>
          <cell r="O2658">
            <v>0</v>
          </cell>
          <cell r="P2658" t="str">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cell>
          <cell r="M2659">
            <v>1</v>
          </cell>
          <cell r="N2659">
            <v>0</v>
          </cell>
          <cell r="O2659">
            <v>0</v>
          </cell>
          <cell r="P2659" t="str">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cell>
          <cell r="M2660">
            <v>1</v>
          </cell>
          <cell r="N2660">
            <v>0</v>
          </cell>
          <cell r="O2660">
            <v>0</v>
          </cell>
          <cell r="P2660" t="str">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cell>
          <cell r="M2661">
            <v>1</v>
          </cell>
          <cell r="N2661">
            <v>0</v>
          </cell>
          <cell r="O2661">
            <v>0</v>
          </cell>
          <cell r="P2661" t="str">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cell>
          <cell r="M2662">
            <v>1</v>
          </cell>
          <cell r="N2662">
            <v>0</v>
          </cell>
          <cell r="O2662">
            <v>0</v>
          </cell>
          <cell r="P2662" t="str">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cell>
          <cell r="M2663">
            <v>1</v>
          </cell>
          <cell r="N2663">
            <v>0</v>
          </cell>
          <cell r="O2663">
            <v>0</v>
          </cell>
          <cell r="P2663" t="str">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cell>
          <cell r="M2664">
            <v>1</v>
          </cell>
          <cell r="N2664">
            <v>0</v>
          </cell>
          <cell r="O2664">
            <v>0</v>
          </cell>
          <cell r="P2664" t="str">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cell>
          <cell r="M2665">
            <v>1</v>
          </cell>
          <cell r="N2665">
            <v>0</v>
          </cell>
          <cell r="O2665">
            <v>0</v>
          </cell>
          <cell r="P2665" t="str">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cell>
          <cell r="M2708">
            <v>0.99960000000000004</v>
          </cell>
          <cell r="N2708">
            <v>-4.0000000000000002E-4</v>
          </cell>
          <cell r="O2708">
            <v>0</v>
          </cell>
          <cell r="P2708" t="str">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cell>
          <cell r="M2709">
            <v>0.99960000000000004</v>
          </cell>
          <cell r="N2709">
            <v>-4.0000000000000002E-4</v>
          </cell>
          <cell r="O2709">
            <v>0</v>
          </cell>
          <cell r="P2709" t="str">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cell>
          <cell r="M2710">
            <v>0.99960000000000004</v>
          </cell>
          <cell r="N2710">
            <v>-4.0000000000000002E-4</v>
          </cell>
          <cell r="O2710">
            <v>0</v>
          </cell>
          <cell r="P2710" t="str">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cell>
          <cell r="M2711">
            <v>0.99960000000000004</v>
          </cell>
          <cell r="N2711">
            <v>-4.0000000000000002E-4</v>
          </cell>
          <cell r="O2711">
            <v>0</v>
          </cell>
          <cell r="P2711" t="str">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cell>
          <cell r="M2712">
            <v>0.99960000000000004</v>
          </cell>
          <cell r="N2712">
            <v>-4.0000000000000002E-4</v>
          </cell>
          <cell r="O2712">
            <v>0</v>
          </cell>
          <cell r="P2712" t="str">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cell>
          <cell r="M2713">
            <v>0.99960000000000004</v>
          </cell>
          <cell r="N2713">
            <v>-4.0000000000000002E-4</v>
          </cell>
          <cell r="O2713">
            <v>0</v>
          </cell>
          <cell r="P2713" t="str">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cell>
          <cell r="M2714">
            <v>0.99960000000000004</v>
          </cell>
          <cell r="N2714">
            <v>-4.0000000000000002E-4</v>
          </cell>
          <cell r="O2714">
            <v>0</v>
          </cell>
          <cell r="P2714" t="str">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cell>
          <cell r="M2715">
            <v>0.99960000000000004</v>
          </cell>
          <cell r="N2715">
            <v>-4.0000000000000002E-4</v>
          </cell>
          <cell r="O2715">
            <v>0</v>
          </cell>
          <cell r="P2715" t="str">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cell>
          <cell r="M2716">
            <v>0.99960000000000004</v>
          </cell>
          <cell r="N2716">
            <v>-4.0000000000000002E-4</v>
          </cell>
          <cell r="O2716">
            <v>0</v>
          </cell>
          <cell r="P2716" t="str">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cell>
          <cell r="M2717">
            <v>0.99960000000000004</v>
          </cell>
          <cell r="N2717">
            <v>-4.0000000000000002E-4</v>
          </cell>
          <cell r="O2717">
            <v>0</v>
          </cell>
          <cell r="P2717" t="str">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cell>
          <cell r="M2718">
            <v>0.99960000000000004</v>
          </cell>
          <cell r="N2718">
            <v>-4.0000000000000002E-4</v>
          </cell>
          <cell r="O2718">
            <v>0</v>
          </cell>
          <cell r="P2718" t="str">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cell>
          <cell r="M2719">
            <v>0.99960000000000004</v>
          </cell>
          <cell r="N2719">
            <v>-4.0000000000000002E-4</v>
          </cell>
          <cell r="O2719">
            <v>0</v>
          </cell>
          <cell r="P2719" t="str">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cell>
          <cell r="M2720">
            <v>0.99960000000000004</v>
          </cell>
          <cell r="N2720">
            <v>-4.0000000000000002E-4</v>
          </cell>
          <cell r="O2720">
            <v>0</v>
          </cell>
          <cell r="P2720" t="str">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cell>
          <cell r="M2721">
            <v>0.99960000000000004</v>
          </cell>
          <cell r="N2721">
            <v>-4.0000000000000002E-4</v>
          </cell>
          <cell r="O2721">
            <v>0</v>
          </cell>
          <cell r="P2721" t="str">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cell>
          <cell r="M2722">
            <v>0.99960000000000004</v>
          </cell>
          <cell r="N2722">
            <v>-4.0000000000000002E-4</v>
          </cell>
          <cell r="O2722">
            <v>0</v>
          </cell>
          <cell r="P2722" t="str">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cell>
          <cell r="M2723">
            <v>0.99960000000000004</v>
          </cell>
          <cell r="N2723">
            <v>-4.0000000000000002E-4</v>
          </cell>
          <cell r="O2723">
            <v>0</v>
          </cell>
          <cell r="P2723" t="str">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cell>
          <cell r="M2724">
            <v>0.99929999999999997</v>
          </cell>
          <cell r="N2724">
            <v>-6.9999999999999999E-4</v>
          </cell>
          <cell r="O2724">
            <v>0</v>
          </cell>
          <cell r="P2724" t="str">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cell>
          <cell r="M2725">
            <v>0.99929999999999997</v>
          </cell>
          <cell r="N2725">
            <v>-6.9999999999999999E-4</v>
          </cell>
          <cell r="O2725">
            <v>0</v>
          </cell>
          <cell r="P2725" t="str">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cell>
          <cell r="M2726">
            <v>0.99929999999999997</v>
          </cell>
          <cell r="N2726">
            <v>-6.9999999999999999E-4</v>
          </cell>
          <cell r="O2726">
            <v>0</v>
          </cell>
          <cell r="P2726" t="str">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cell>
          <cell r="M2727">
            <v>0.99929999999999997</v>
          </cell>
          <cell r="N2727">
            <v>-6.9999999999999999E-4</v>
          </cell>
          <cell r="O2727">
            <v>0</v>
          </cell>
          <cell r="P2727" t="str">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cell>
          <cell r="M2728">
            <v>0.99929999999999997</v>
          </cell>
          <cell r="N2728">
            <v>-6.9999999999999999E-4</v>
          </cell>
          <cell r="O2728">
            <v>0</v>
          </cell>
          <cell r="P2728" t="str">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cell>
          <cell r="M2729">
            <v>0.99929999999999997</v>
          </cell>
          <cell r="N2729">
            <v>-6.9999999999999999E-4</v>
          </cell>
          <cell r="O2729">
            <v>0</v>
          </cell>
          <cell r="P2729" t="str">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cell>
          <cell r="M2730">
            <v>0.99929999999999997</v>
          </cell>
          <cell r="N2730">
            <v>-6.9999999999999999E-4</v>
          </cell>
          <cell r="O2730">
            <v>0</v>
          </cell>
          <cell r="P2730" t="str">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cell>
          <cell r="M2731">
            <v>0.99929999999999997</v>
          </cell>
          <cell r="N2731">
            <v>-6.9999999999999999E-4</v>
          </cell>
          <cell r="O2731">
            <v>0</v>
          </cell>
          <cell r="P2731" t="str">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cell>
          <cell r="M2732">
            <v>0.99990000000000001</v>
          </cell>
          <cell r="N2732">
            <v>-1E-4</v>
          </cell>
          <cell r="O2732">
            <v>0</v>
          </cell>
          <cell r="P2732" t="str">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cell>
          <cell r="M2733">
            <v>0.99990000000000001</v>
          </cell>
          <cell r="N2733">
            <v>-1E-4</v>
          </cell>
          <cell r="O2733">
            <v>0</v>
          </cell>
          <cell r="P2733" t="str">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cell>
          <cell r="M2734">
            <v>0.99990000000000001</v>
          </cell>
          <cell r="N2734">
            <v>-1E-4</v>
          </cell>
          <cell r="O2734">
            <v>0</v>
          </cell>
          <cell r="P2734" t="str">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cell>
          <cell r="M2735">
            <v>0.99990000000000001</v>
          </cell>
          <cell r="N2735">
            <v>-1E-4</v>
          </cell>
          <cell r="O2735">
            <v>0</v>
          </cell>
          <cell r="P2735" t="str">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cell>
          <cell r="M2736">
            <v>0.99990000000000001</v>
          </cell>
          <cell r="N2736">
            <v>-1E-4</v>
          </cell>
          <cell r="O2736">
            <v>0</v>
          </cell>
          <cell r="P2736" t="str">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cell>
          <cell r="M2737">
            <v>0.99990000000000001</v>
          </cell>
          <cell r="N2737">
            <v>-1E-4</v>
          </cell>
          <cell r="O2737">
            <v>0</v>
          </cell>
          <cell r="P2737" t="str">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cell>
          <cell r="M2738">
            <v>0.99990000000000001</v>
          </cell>
          <cell r="N2738">
            <v>-1E-4</v>
          </cell>
          <cell r="O2738">
            <v>0</v>
          </cell>
          <cell r="P2738" t="str">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cell>
          <cell r="M2739">
            <v>0.99990000000000001</v>
          </cell>
          <cell r="N2739">
            <v>-1E-4</v>
          </cell>
          <cell r="O2739">
            <v>0</v>
          </cell>
          <cell r="P2739" t="str">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cell>
          <cell r="M2740">
            <v>0.99990000000000001</v>
          </cell>
          <cell r="N2740">
            <v>-1E-4</v>
          </cell>
          <cell r="O2740">
            <v>0</v>
          </cell>
          <cell r="P2740" t="str">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cell>
          <cell r="M2741">
            <v>0.99990000000000001</v>
          </cell>
          <cell r="N2741">
            <v>-1E-4</v>
          </cell>
          <cell r="O2741">
            <v>0</v>
          </cell>
          <cell r="P2741" t="str">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cell>
          <cell r="M2742">
            <v>0.99990000000000001</v>
          </cell>
          <cell r="N2742">
            <v>-1E-4</v>
          </cell>
          <cell r="O2742">
            <v>0</v>
          </cell>
          <cell r="P2742" t="str">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cell>
          <cell r="M2743">
            <v>0.99990000000000001</v>
          </cell>
          <cell r="N2743">
            <v>-1E-4</v>
          </cell>
          <cell r="O2743">
            <v>0</v>
          </cell>
          <cell r="P2743" t="str">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cell>
          <cell r="M2744">
            <v>0.99990000000000001</v>
          </cell>
          <cell r="N2744">
            <v>-1E-4</v>
          </cell>
          <cell r="O2744">
            <v>0</v>
          </cell>
          <cell r="P2744" t="str">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cell>
          <cell r="M2745">
            <v>0.99990000000000001</v>
          </cell>
          <cell r="N2745">
            <v>-1E-4</v>
          </cell>
          <cell r="O2745">
            <v>0</v>
          </cell>
          <cell r="P2745" t="str">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cell>
          <cell r="M2746">
            <v>0.99990000000000001</v>
          </cell>
          <cell r="N2746">
            <v>-1E-4</v>
          </cell>
          <cell r="O2746">
            <v>0</v>
          </cell>
          <cell r="P2746" t="str">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cell>
          <cell r="M2747">
            <v>0.99990000000000001</v>
          </cell>
          <cell r="N2747">
            <v>-1E-4</v>
          </cell>
          <cell r="O2747">
            <v>0</v>
          </cell>
          <cell r="P2747" t="str">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cell>
          <cell r="M2748">
            <v>0.99960000000000004</v>
          </cell>
          <cell r="N2748">
            <v>-4.0000000000000002E-4</v>
          </cell>
          <cell r="O2748">
            <v>0</v>
          </cell>
          <cell r="P2748" t="str">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cell>
          <cell r="M2749">
            <v>0.99960000000000004</v>
          </cell>
          <cell r="N2749">
            <v>-4.0000000000000002E-4</v>
          </cell>
          <cell r="O2749">
            <v>0</v>
          </cell>
          <cell r="P2749" t="str">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cell>
          <cell r="M2750">
            <v>0.99960000000000004</v>
          </cell>
          <cell r="N2750">
            <v>-4.0000000000000002E-4</v>
          </cell>
          <cell r="O2750">
            <v>0</v>
          </cell>
          <cell r="P2750" t="str">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cell>
          <cell r="M2751">
            <v>0.99960000000000004</v>
          </cell>
          <cell r="N2751">
            <v>-4.0000000000000002E-4</v>
          </cell>
          <cell r="O2751">
            <v>0</v>
          </cell>
          <cell r="P2751" t="str">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cell>
          <cell r="M2752">
            <v>0.99960000000000004</v>
          </cell>
          <cell r="N2752">
            <v>-4.0000000000000002E-4</v>
          </cell>
          <cell r="O2752">
            <v>0</v>
          </cell>
          <cell r="P2752" t="str">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cell>
          <cell r="M2753">
            <v>0.99960000000000004</v>
          </cell>
          <cell r="N2753">
            <v>-4.0000000000000002E-4</v>
          </cell>
          <cell r="O2753">
            <v>0</v>
          </cell>
          <cell r="P2753" t="str">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cell>
          <cell r="M2754">
            <v>0.99960000000000004</v>
          </cell>
          <cell r="N2754">
            <v>-4.0000000000000002E-4</v>
          </cell>
          <cell r="O2754">
            <v>0</v>
          </cell>
          <cell r="P2754" t="str">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cell>
          <cell r="M2755">
            <v>0.99960000000000004</v>
          </cell>
          <cell r="N2755">
            <v>-4.0000000000000002E-4</v>
          </cell>
          <cell r="O2755">
            <v>0</v>
          </cell>
          <cell r="P2755" t="str">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cell>
          <cell r="M2756">
            <v>0.99839999999999995</v>
          </cell>
          <cell r="N2756">
            <v>-1.6000000000000001E-3</v>
          </cell>
          <cell r="O2756">
            <v>0</v>
          </cell>
          <cell r="P2756" t="str">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cell>
          <cell r="M2757">
            <v>1</v>
          </cell>
          <cell r="N2757">
            <v>0</v>
          </cell>
          <cell r="O2757">
            <v>0</v>
          </cell>
          <cell r="P2757" t="str">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cell>
          <cell r="M2758">
            <v>1</v>
          </cell>
          <cell r="N2758">
            <v>0</v>
          </cell>
          <cell r="O2758">
            <v>0</v>
          </cell>
          <cell r="P2758" t="str">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cell>
          <cell r="M2759">
            <v>1</v>
          </cell>
          <cell r="N2759">
            <v>0</v>
          </cell>
          <cell r="O2759">
            <v>0</v>
          </cell>
          <cell r="P2759" t="str">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cell>
          <cell r="M2760">
            <v>1</v>
          </cell>
          <cell r="N2760">
            <v>0</v>
          </cell>
          <cell r="O2760">
            <v>0</v>
          </cell>
          <cell r="P2760" t="str">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cell>
          <cell r="M2761">
            <v>1</v>
          </cell>
          <cell r="N2761">
            <v>0</v>
          </cell>
          <cell r="O2761">
            <v>0</v>
          </cell>
          <cell r="P2761" t="str">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cell>
          <cell r="M2762">
            <v>1</v>
          </cell>
          <cell r="N2762">
            <v>0</v>
          </cell>
          <cell r="O2762">
            <v>0</v>
          </cell>
          <cell r="P2762" t="str">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cell>
          <cell r="M2763">
            <v>1</v>
          </cell>
          <cell r="N2763">
            <v>0</v>
          </cell>
          <cell r="O2763">
            <v>0</v>
          </cell>
          <cell r="P2763" t="str">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cell>
          <cell r="M2764">
            <v>1</v>
          </cell>
          <cell r="N2764">
            <v>0</v>
          </cell>
          <cell r="O2764">
            <v>0</v>
          </cell>
          <cell r="P2764" t="str">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cell>
          <cell r="M2765">
            <v>1</v>
          </cell>
          <cell r="N2765">
            <v>0</v>
          </cell>
          <cell r="O2765">
            <v>0</v>
          </cell>
          <cell r="P2765" t="str">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cell>
          <cell r="M2766">
            <v>1</v>
          </cell>
          <cell r="N2766">
            <v>0</v>
          </cell>
          <cell r="O2766">
            <v>0</v>
          </cell>
          <cell r="P2766" t="str">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cell>
          <cell r="M2767">
            <v>1</v>
          </cell>
          <cell r="N2767">
            <v>0</v>
          </cell>
          <cell r="O2767">
            <v>0</v>
          </cell>
          <cell r="P2767" t="str">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cell>
          <cell r="M2768">
            <v>1</v>
          </cell>
          <cell r="N2768">
            <v>0</v>
          </cell>
          <cell r="O2768">
            <v>0</v>
          </cell>
          <cell r="P2768" t="str">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cell>
          <cell r="M2769">
            <v>1</v>
          </cell>
          <cell r="N2769">
            <v>0</v>
          </cell>
          <cell r="O2769">
            <v>0</v>
          </cell>
          <cell r="P2769" t="str">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cell>
          <cell r="M2770">
            <v>1</v>
          </cell>
          <cell r="N2770">
            <v>0</v>
          </cell>
          <cell r="O2770">
            <v>0</v>
          </cell>
          <cell r="P2770" t="str">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cell>
          <cell r="M2771">
            <v>1</v>
          </cell>
          <cell r="N2771">
            <v>0</v>
          </cell>
          <cell r="O2771">
            <v>0</v>
          </cell>
          <cell r="P2771" t="str">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cell>
          <cell r="M2772">
            <v>1</v>
          </cell>
          <cell r="N2772">
            <v>0</v>
          </cell>
          <cell r="O2772">
            <v>0</v>
          </cell>
          <cell r="P2772" t="str">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cell>
          <cell r="M2773">
            <v>1</v>
          </cell>
          <cell r="N2773">
            <v>0</v>
          </cell>
          <cell r="O2773">
            <v>0</v>
          </cell>
          <cell r="P2773" t="str">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cell>
          <cell r="M2774">
            <v>1</v>
          </cell>
          <cell r="N2774">
            <v>0</v>
          </cell>
          <cell r="O2774">
            <v>0</v>
          </cell>
          <cell r="P2774" t="str">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cell>
          <cell r="M2775">
            <v>1</v>
          </cell>
          <cell r="N2775">
            <v>0</v>
          </cell>
          <cell r="O2775">
            <v>0</v>
          </cell>
          <cell r="P2775" t="str">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cell>
          <cell r="M2776">
            <v>1</v>
          </cell>
          <cell r="N2776">
            <v>0</v>
          </cell>
          <cell r="O2776">
            <v>0</v>
          </cell>
          <cell r="P2776" t="str">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cell>
          <cell r="M2777">
            <v>1</v>
          </cell>
          <cell r="N2777">
            <v>0</v>
          </cell>
          <cell r="O2777">
            <v>0</v>
          </cell>
          <cell r="P2777" t="str">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cell>
          <cell r="M2778">
            <v>1</v>
          </cell>
          <cell r="N2778">
            <v>0</v>
          </cell>
          <cell r="O2778">
            <v>0</v>
          </cell>
          <cell r="P2778" t="str">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cell>
          <cell r="M2779">
            <v>1</v>
          </cell>
          <cell r="N2779">
            <v>0</v>
          </cell>
          <cell r="O2779">
            <v>0</v>
          </cell>
          <cell r="P2779" t="str">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cell>
          <cell r="M2780">
            <v>1</v>
          </cell>
          <cell r="N2780">
            <v>0</v>
          </cell>
          <cell r="O2780">
            <v>0</v>
          </cell>
          <cell r="P2780" t="str">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cell>
          <cell r="M2781">
            <v>1</v>
          </cell>
          <cell r="N2781">
            <v>0</v>
          </cell>
          <cell r="O2781">
            <v>0</v>
          </cell>
          <cell r="P2781" t="str">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cell>
          <cell r="M2782">
            <v>1</v>
          </cell>
          <cell r="N2782">
            <v>0</v>
          </cell>
          <cell r="O2782">
            <v>0</v>
          </cell>
          <cell r="P2782" t="str">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cell>
          <cell r="M2783">
            <v>1</v>
          </cell>
          <cell r="N2783">
            <v>0</v>
          </cell>
          <cell r="O2783">
            <v>0</v>
          </cell>
          <cell r="P2783" t="str">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cell>
          <cell r="M2784">
            <v>1</v>
          </cell>
          <cell r="N2784">
            <v>0</v>
          </cell>
          <cell r="O2784">
            <v>0</v>
          </cell>
          <cell r="P2784" t="str">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cell>
          <cell r="M2785">
            <v>1</v>
          </cell>
          <cell r="N2785">
            <v>0</v>
          </cell>
          <cell r="O2785">
            <v>0</v>
          </cell>
          <cell r="P2785" t="str">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cell>
          <cell r="M2786">
            <v>1</v>
          </cell>
          <cell r="N2786">
            <v>0</v>
          </cell>
          <cell r="O2786">
            <v>0</v>
          </cell>
          <cell r="P2786" t="str">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cell>
          <cell r="M2787">
            <v>1</v>
          </cell>
          <cell r="N2787">
            <v>0</v>
          </cell>
          <cell r="O2787">
            <v>0</v>
          </cell>
          <cell r="P2787" t="str">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cell>
          <cell r="M2788">
            <v>1</v>
          </cell>
          <cell r="N2788">
            <v>0</v>
          </cell>
          <cell r="O2788">
            <v>0</v>
          </cell>
          <cell r="P2788" t="str">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cell>
          <cell r="M2789">
            <v>1</v>
          </cell>
          <cell r="N2789">
            <v>0</v>
          </cell>
          <cell r="O2789">
            <v>0</v>
          </cell>
          <cell r="P2789" t="str">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cell>
          <cell r="M2790">
            <v>1</v>
          </cell>
          <cell r="N2790">
            <v>0</v>
          </cell>
          <cell r="O2790">
            <v>0</v>
          </cell>
          <cell r="P2790" t="str">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cell>
          <cell r="M2791">
            <v>1</v>
          </cell>
          <cell r="N2791">
            <v>0</v>
          </cell>
          <cell r="O2791">
            <v>0</v>
          </cell>
          <cell r="P2791" t="str">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cell>
          <cell r="M2792">
            <v>1</v>
          </cell>
          <cell r="N2792">
            <v>0</v>
          </cell>
          <cell r="O2792">
            <v>0</v>
          </cell>
          <cell r="P2792" t="str">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cell>
          <cell r="M2793">
            <v>1</v>
          </cell>
          <cell r="N2793">
            <v>0</v>
          </cell>
          <cell r="O2793">
            <v>0</v>
          </cell>
          <cell r="P2793" t="str">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cell>
          <cell r="M2794">
            <v>1</v>
          </cell>
          <cell r="N2794">
            <v>0</v>
          </cell>
          <cell r="O2794">
            <v>0</v>
          </cell>
          <cell r="P2794" t="str">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cell>
          <cell r="M2795">
            <v>1</v>
          </cell>
          <cell r="N2795">
            <v>0</v>
          </cell>
          <cell r="O2795">
            <v>0</v>
          </cell>
          <cell r="P2795" t="str">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cell>
          <cell r="M2796">
            <v>1</v>
          </cell>
          <cell r="N2796">
            <v>0</v>
          </cell>
          <cell r="O2796">
            <v>0</v>
          </cell>
          <cell r="P2796" t="str">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cell>
          <cell r="M2797">
            <v>1</v>
          </cell>
          <cell r="N2797">
            <v>0</v>
          </cell>
          <cell r="O2797">
            <v>0</v>
          </cell>
          <cell r="P2797" t="str">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cell>
          <cell r="M2798">
            <v>1</v>
          </cell>
          <cell r="N2798">
            <v>0</v>
          </cell>
          <cell r="O2798">
            <v>0</v>
          </cell>
          <cell r="P2798" t="str">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cell>
          <cell r="M2799">
            <v>1</v>
          </cell>
          <cell r="N2799">
            <v>0</v>
          </cell>
          <cell r="O2799">
            <v>0</v>
          </cell>
          <cell r="P2799" t="str">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cell>
          <cell r="M2800">
            <v>1</v>
          </cell>
          <cell r="N2800">
            <v>0</v>
          </cell>
          <cell r="O2800">
            <v>0</v>
          </cell>
          <cell r="P2800" t="str">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cell>
          <cell r="M2801">
            <v>1</v>
          </cell>
          <cell r="N2801">
            <v>0</v>
          </cell>
          <cell r="O2801">
            <v>0</v>
          </cell>
          <cell r="P2801" t="str">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cell>
          <cell r="M2802">
            <v>1</v>
          </cell>
          <cell r="N2802">
            <v>0</v>
          </cell>
          <cell r="O2802">
            <v>0</v>
          </cell>
          <cell r="P2802" t="str">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cell>
          <cell r="M2803">
            <v>1</v>
          </cell>
          <cell r="N2803">
            <v>0</v>
          </cell>
          <cell r="O2803">
            <v>0</v>
          </cell>
          <cell r="P2803" t="str">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cell>
          <cell r="M2804">
            <v>1</v>
          </cell>
          <cell r="N2804">
            <v>0</v>
          </cell>
          <cell r="O2804">
            <v>0</v>
          </cell>
          <cell r="P2804" t="str">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cell>
          <cell r="M2805">
            <v>1</v>
          </cell>
          <cell r="N2805">
            <v>0</v>
          </cell>
          <cell r="O2805">
            <v>0</v>
          </cell>
          <cell r="P2805" t="str">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cell>
          <cell r="M2806">
            <v>1</v>
          </cell>
          <cell r="N2806">
            <v>0</v>
          </cell>
          <cell r="O2806">
            <v>0</v>
          </cell>
          <cell r="P2806" t="str">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cell>
          <cell r="M2807">
            <v>1</v>
          </cell>
          <cell r="N2807">
            <v>0</v>
          </cell>
          <cell r="O2807">
            <v>0</v>
          </cell>
          <cell r="P2807" t="str">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cell>
          <cell r="M2808">
            <v>1</v>
          </cell>
          <cell r="N2808">
            <v>0</v>
          </cell>
          <cell r="O2808">
            <v>0</v>
          </cell>
          <cell r="P2808" t="str">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cell>
          <cell r="M2809">
            <v>1</v>
          </cell>
          <cell r="N2809">
            <v>0</v>
          </cell>
          <cell r="O2809">
            <v>0</v>
          </cell>
          <cell r="P2809" t="str">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cell>
          <cell r="M2810">
            <v>1</v>
          </cell>
          <cell r="N2810">
            <v>0</v>
          </cell>
          <cell r="O2810">
            <v>0</v>
          </cell>
          <cell r="P2810" t="str">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cell>
          <cell r="M2811">
            <v>1</v>
          </cell>
          <cell r="N2811">
            <v>0</v>
          </cell>
          <cell r="O2811">
            <v>0</v>
          </cell>
          <cell r="P2811" t="str">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cell>
          <cell r="M2812">
            <v>1</v>
          </cell>
          <cell r="N2812">
            <v>0</v>
          </cell>
          <cell r="O2812">
            <v>0</v>
          </cell>
          <cell r="P2812" t="str">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cell>
          <cell r="M2813">
            <v>1</v>
          </cell>
          <cell r="N2813">
            <v>0</v>
          </cell>
          <cell r="O2813">
            <v>0</v>
          </cell>
          <cell r="P2813" t="str">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cell>
          <cell r="M2814">
            <v>1</v>
          </cell>
          <cell r="N2814">
            <v>0</v>
          </cell>
          <cell r="O2814">
            <v>0</v>
          </cell>
          <cell r="P2814" t="str">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cell>
          <cell r="M2815">
            <v>1</v>
          </cell>
          <cell r="N2815">
            <v>0</v>
          </cell>
          <cell r="O2815">
            <v>0</v>
          </cell>
          <cell r="P2815" t="str">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cell>
          <cell r="M2816">
            <v>1</v>
          </cell>
          <cell r="N2816">
            <v>0</v>
          </cell>
          <cell r="O2816">
            <v>0</v>
          </cell>
          <cell r="P2816" t="str">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cell>
          <cell r="M2817">
            <v>1</v>
          </cell>
          <cell r="N2817">
            <v>0</v>
          </cell>
          <cell r="O2817">
            <v>0</v>
          </cell>
          <cell r="P2817" t="str">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cell>
          <cell r="M2818">
            <v>1</v>
          </cell>
          <cell r="N2818">
            <v>0</v>
          </cell>
          <cell r="O2818">
            <v>0</v>
          </cell>
          <cell r="P2818" t="str">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cell>
          <cell r="M2823">
            <v>0.99960000000000004</v>
          </cell>
          <cell r="N2823">
            <v>-4.0000000000000002E-4</v>
          </cell>
          <cell r="O2823">
            <v>0</v>
          </cell>
          <cell r="P2823" t="str">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cell>
          <cell r="M2824">
            <v>0.99960000000000004</v>
          </cell>
          <cell r="N2824">
            <v>-4.0000000000000002E-4</v>
          </cell>
          <cell r="O2824">
            <v>0</v>
          </cell>
          <cell r="P2824" t="str">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cell>
          <cell r="M2825">
            <v>0.99960000000000004</v>
          </cell>
          <cell r="N2825">
            <v>-4.0000000000000002E-4</v>
          </cell>
          <cell r="O2825">
            <v>0</v>
          </cell>
          <cell r="P2825" t="str">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cell>
          <cell r="M2827">
            <v>1</v>
          </cell>
          <cell r="N2827">
            <v>0</v>
          </cell>
          <cell r="O2827">
            <v>0</v>
          </cell>
          <cell r="P2827" t="str">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cell>
          <cell r="M2828">
            <v>1</v>
          </cell>
          <cell r="N2828">
            <v>0</v>
          </cell>
          <cell r="O2828">
            <v>0</v>
          </cell>
          <cell r="P2828" t="str">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cell>
          <cell r="M2829">
            <v>1</v>
          </cell>
          <cell r="N2829">
            <v>0</v>
          </cell>
          <cell r="O2829">
            <v>0</v>
          </cell>
          <cell r="P2829" t="str">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cell>
          <cell r="M2830">
            <v>1</v>
          </cell>
          <cell r="N2830">
            <v>0</v>
          </cell>
          <cell r="O2830">
            <v>0</v>
          </cell>
          <cell r="P2830" t="str">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cell>
          <cell r="M2831">
            <v>1</v>
          </cell>
          <cell r="N2831">
            <v>0</v>
          </cell>
          <cell r="O2831">
            <v>0</v>
          </cell>
          <cell r="P2831" t="str">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cell>
          <cell r="M2832">
            <v>1</v>
          </cell>
          <cell r="N2832">
            <v>0</v>
          </cell>
          <cell r="O2832">
            <v>0</v>
          </cell>
          <cell r="P2832" t="str">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cell>
          <cell r="M2833">
            <v>1</v>
          </cell>
          <cell r="N2833">
            <v>0</v>
          </cell>
          <cell r="O2833">
            <v>0</v>
          </cell>
          <cell r="P2833" t="str">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cell>
          <cell r="M2834">
            <v>1</v>
          </cell>
          <cell r="N2834">
            <v>0</v>
          </cell>
          <cell r="O2834">
            <v>0</v>
          </cell>
          <cell r="P2834" t="str">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cell>
          <cell r="M2835">
            <v>1</v>
          </cell>
          <cell r="N2835">
            <v>0</v>
          </cell>
          <cell r="O2835">
            <v>0</v>
          </cell>
          <cell r="P2835" t="str">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cell>
          <cell r="M2836">
            <v>1</v>
          </cell>
          <cell r="N2836">
            <v>0</v>
          </cell>
          <cell r="O2836">
            <v>0</v>
          </cell>
          <cell r="P2836" t="str">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cell>
          <cell r="M2837">
            <v>1</v>
          </cell>
          <cell r="N2837">
            <v>0</v>
          </cell>
          <cell r="O2837">
            <v>0</v>
          </cell>
          <cell r="P2837" t="str">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cell>
          <cell r="M2838">
            <v>1</v>
          </cell>
          <cell r="N2838">
            <v>0</v>
          </cell>
          <cell r="O2838">
            <v>0</v>
          </cell>
          <cell r="P2838" t="str">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cell>
          <cell r="M2839">
            <v>1</v>
          </cell>
          <cell r="N2839">
            <v>0</v>
          </cell>
          <cell r="O2839">
            <v>0</v>
          </cell>
          <cell r="P2839" t="str">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cell>
          <cell r="M2840">
            <v>1</v>
          </cell>
          <cell r="N2840">
            <v>0</v>
          </cell>
          <cell r="O2840">
            <v>0</v>
          </cell>
          <cell r="P2840" t="str">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cell>
          <cell r="M2841">
            <v>1</v>
          </cell>
          <cell r="N2841">
            <v>0</v>
          </cell>
          <cell r="O2841">
            <v>0</v>
          </cell>
          <cell r="P2841" t="str">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cell>
          <cell r="M2842">
            <v>1</v>
          </cell>
          <cell r="N2842">
            <v>0</v>
          </cell>
          <cell r="O2842">
            <v>0</v>
          </cell>
          <cell r="P2842" t="str">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cell>
          <cell r="M2843">
            <v>1</v>
          </cell>
          <cell r="N2843">
            <v>0</v>
          </cell>
          <cell r="O2843">
            <v>0</v>
          </cell>
          <cell r="P2843" t="str">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cell>
          <cell r="M2844">
            <v>1</v>
          </cell>
          <cell r="N2844">
            <v>0</v>
          </cell>
          <cell r="O2844">
            <v>0</v>
          </cell>
          <cell r="P2844" t="str">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cell>
          <cell r="M2845">
            <v>1</v>
          </cell>
          <cell r="N2845">
            <v>0</v>
          </cell>
          <cell r="O2845">
            <v>0</v>
          </cell>
          <cell r="P2845" t="str">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cell>
          <cell r="M2846">
            <v>1</v>
          </cell>
          <cell r="N2846">
            <v>0</v>
          </cell>
          <cell r="O2846">
            <v>0</v>
          </cell>
          <cell r="P2846" t="str">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cell>
          <cell r="M2847">
            <v>1</v>
          </cell>
          <cell r="N2847">
            <v>0</v>
          </cell>
          <cell r="O2847">
            <v>0</v>
          </cell>
          <cell r="P2847" t="str">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cell>
          <cell r="M2848">
            <v>1</v>
          </cell>
          <cell r="N2848">
            <v>0</v>
          </cell>
          <cell r="O2848">
            <v>0</v>
          </cell>
          <cell r="P2848" t="str">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cell>
          <cell r="M2849">
            <v>1</v>
          </cell>
          <cell r="N2849">
            <v>0</v>
          </cell>
          <cell r="O2849">
            <v>0</v>
          </cell>
          <cell r="P2849" t="str">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cell>
          <cell r="M2850">
            <v>1</v>
          </cell>
          <cell r="N2850">
            <v>0</v>
          </cell>
          <cell r="O2850">
            <v>0</v>
          </cell>
          <cell r="P2850" t="str">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cell>
          <cell r="M2851">
            <v>1</v>
          </cell>
          <cell r="N2851">
            <v>0</v>
          </cell>
          <cell r="O2851">
            <v>0</v>
          </cell>
          <cell r="P2851" t="str">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cell>
          <cell r="M2852">
            <v>1</v>
          </cell>
          <cell r="N2852">
            <v>0</v>
          </cell>
          <cell r="O2852">
            <v>0</v>
          </cell>
          <cell r="P2852" t="str">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cell>
          <cell r="M2853">
            <v>1</v>
          </cell>
          <cell r="N2853">
            <v>0</v>
          </cell>
          <cell r="O2853">
            <v>0</v>
          </cell>
          <cell r="P2853" t="str">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cell>
          <cell r="M2854">
            <v>1</v>
          </cell>
          <cell r="N2854">
            <v>0</v>
          </cell>
          <cell r="O2854">
            <v>0</v>
          </cell>
          <cell r="P2854" t="str">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cell>
          <cell r="M2855">
            <v>1</v>
          </cell>
          <cell r="N2855">
            <v>0</v>
          </cell>
          <cell r="O2855">
            <v>0</v>
          </cell>
          <cell r="P2855" t="str">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cell>
          <cell r="M2856">
            <v>1</v>
          </cell>
          <cell r="N2856">
            <v>0</v>
          </cell>
          <cell r="O2856">
            <v>0</v>
          </cell>
          <cell r="P2856" t="str">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cell>
          <cell r="M2857">
            <v>1</v>
          </cell>
          <cell r="N2857">
            <v>0</v>
          </cell>
          <cell r="O2857">
            <v>0</v>
          </cell>
          <cell r="P2857" t="str">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cell>
          <cell r="M2858">
            <v>1</v>
          </cell>
          <cell r="N2858">
            <v>0</v>
          </cell>
          <cell r="O2858">
            <v>0</v>
          </cell>
          <cell r="P2858" t="str">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cell>
          <cell r="M2859">
            <v>1</v>
          </cell>
          <cell r="N2859">
            <v>0</v>
          </cell>
          <cell r="O2859">
            <v>0</v>
          </cell>
          <cell r="P2859" t="str">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cell>
          <cell r="M2860">
            <v>1</v>
          </cell>
          <cell r="N2860">
            <v>0</v>
          </cell>
          <cell r="O2860">
            <v>0</v>
          </cell>
          <cell r="P2860" t="str">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cell>
          <cell r="M2861">
            <v>1</v>
          </cell>
          <cell r="N2861">
            <v>0</v>
          </cell>
          <cell r="O2861">
            <v>0</v>
          </cell>
          <cell r="P2861" t="str">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cell>
          <cell r="M2862">
            <v>1</v>
          </cell>
          <cell r="N2862">
            <v>0</v>
          </cell>
          <cell r="O2862">
            <v>0</v>
          </cell>
          <cell r="P2862" t="str">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cell>
          <cell r="M2863">
            <v>1</v>
          </cell>
          <cell r="N2863">
            <v>0</v>
          </cell>
          <cell r="O2863">
            <v>0</v>
          </cell>
          <cell r="P2863" t="str">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cell>
          <cell r="M2864">
            <v>1</v>
          </cell>
          <cell r="N2864">
            <v>0</v>
          </cell>
          <cell r="O2864">
            <v>0</v>
          </cell>
          <cell r="P2864" t="str">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cell>
          <cell r="M2865">
            <v>1</v>
          </cell>
          <cell r="N2865">
            <v>0</v>
          </cell>
          <cell r="O2865">
            <v>0</v>
          </cell>
          <cell r="P2865" t="str">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cell>
          <cell r="M2866">
            <v>1</v>
          </cell>
          <cell r="N2866">
            <v>0</v>
          </cell>
          <cell r="O2866">
            <v>0</v>
          </cell>
          <cell r="P2866" t="str">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cell>
          <cell r="M2867">
            <v>1</v>
          </cell>
          <cell r="N2867">
            <v>0</v>
          </cell>
          <cell r="O2867">
            <v>0</v>
          </cell>
          <cell r="P2867" t="str">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cell>
          <cell r="M2868">
            <v>1</v>
          </cell>
          <cell r="N2868">
            <v>0</v>
          </cell>
          <cell r="O2868">
            <v>0</v>
          </cell>
          <cell r="P2868" t="str">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cell>
          <cell r="M2869">
            <v>1</v>
          </cell>
          <cell r="N2869">
            <v>0</v>
          </cell>
          <cell r="O2869">
            <v>0</v>
          </cell>
          <cell r="P2869" t="str">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cell>
          <cell r="M2870">
            <v>1</v>
          </cell>
          <cell r="N2870">
            <v>0</v>
          </cell>
          <cell r="O2870">
            <v>0</v>
          </cell>
          <cell r="P2870" t="str">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cell>
          <cell r="M2871">
            <v>1</v>
          </cell>
          <cell r="N2871">
            <v>0</v>
          </cell>
          <cell r="O2871">
            <v>0</v>
          </cell>
          <cell r="P2871" t="str">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cell>
          <cell r="M2872">
            <v>1</v>
          </cell>
          <cell r="N2872">
            <v>0</v>
          </cell>
          <cell r="O2872">
            <v>0</v>
          </cell>
          <cell r="P2872" t="str">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cell>
          <cell r="M2873">
            <v>1</v>
          </cell>
          <cell r="N2873">
            <v>0</v>
          </cell>
          <cell r="O2873">
            <v>0</v>
          </cell>
          <cell r="P2873" t="str">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cell>
          <cell r="M2874">
            <v>1</v>
          </cell>
          <cell r="N2874">
            <v>0</v>
          </cell>
          <cell r="O2874">
            <v>0</v>
          </cell>
          <cell r="P2874" t="str">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cell>
          <cell r="M2875">
            <v>1</v>
          </cell>
          <cell r="N2875">
            <v>0</v>
          </cell>
          <cell r="O2875">
            <v>0</v>
          </cell>
          <cell r="P2875" t="str">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cell>
          <cell r="M2876">
            <v>1</v>
          </cell>
          <cell r="N2876">
            <v>0</v>
          </cell>
          <cell r="O2876">
            <v>0</v>
          </cell>
          <cell r="P2876" t="str">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cell>
          <cell r="M2877">
            <v>1</v>
          </cell>
          <cell r="N2877">
            <v>0</v>
          </cell>
          <cell r="O2877">
            <v>0</v>
          </cell>
          <cell r="P2877" t="str">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cell>
          <cell r="M2878">
            <v>1</v>
          </cell>
          <cell r="N2878">
            <v>0</v>
          </cell>
          <cell r="O2878">
            <v>0</v>
          </cell>
          <cell r="P2878" t="str">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cell>
          <cell r="M2879">
            <v>1</v>
          </cell>
          <cell r="N2879">
            <v>0</v>
          </cell>
          <cell r="O2879">
            <v>0</v>
          </cell>
          <cell r="P2879" t="str">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cell>
          <cell r="M2880">
            <v>1</v>
          </cell>
          <cell r="N2880">
            <v>0</v>
          </cell>
          <cell r="O2880">
            <v>0</v>
          </cell>
          <cell r="P2880" t="str">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cell>
          <cell r="M2881">
            <v>1</v>
          </cell>
          <cell r="N2881">
            <v>0</v>
          </cell>
          <cell r="O2881">
            <v>0</v>
          </cell>
          <cell r="P2881" t="str">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cell>
          <cell r="M2882">
            <v>1</v>
          </cell>
          <cell r="N2882">
            <v>0</v>
          </cell>
          <cell r="O2882">
            <v>0</v>
          </cell>
          <cell r="P2882" t="str">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cell>
          <cell r="M2883">
            <v>1</v>
          </cell>
          <cell r="N2883">
            <v>0</v>
          </cell>
          <cell r="O2883">
            <v>0</v>
          </cell>
          <cell r="P2883" t="str">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cell>
          <cell r="M2884">
            <v>1</v>
          </cell>
          <cell r="N2884">
            <v>0</v>
          </cell>
          <cell r="O2884">
            <v>0</v>
          </cell>
          <cell r="P2884" t="str">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cell>
          <cell r="M2885">
            <v>1</v>
          </cell>
          <cell r="N2885">
            <v>0</v>
          </cell>
          <cell r="O2885">
            <v>0</v>
          </cell>
          <cell r="P2885" t="str">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cell>
          <cell r="M2886">
            <v>1</v>
          </cell>
          <cell r="N2886">
            <v>0</v>
          </cell>
          <cell r="O2886">
            <v>0</v>
          </cell>
          <cell r="P2886" t="str">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cell>
          <cell r="M2887">
            <v>1</v>
          </cell>
          <cell r="N2887">
            <v>0</v>
          </cell>
          <cell r="O2887">
            <v>0</v>
          </cell>
          <cell r="P2887" t="str">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cell>
          <cell r="M2888">
            <v>1</v>
          </cell>
          <cell r="N2888">
            <v>0</v>
          </cell>
          <cell r="O2888">
            <v>0</v>
          </cell>
          <cell r="P2888" t="str">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cell>
          <cell r="M2889">
            <v>1</v>
          </cell>
          <cell r="N2889">
            <v>0</v>
          </cell>
          <cell r="O2889">
            <v>0</v>
          </cell>
          <cell r="P2889" t="str">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cell>
          <cell r="M2890">
            <v>1</v>
          </cell>
          <cell r="N2890">
            <v>0</v>
          </cell>
          <cell r="O2890">
            <v>0</v>
          </cell>
          <cell r="P2890" t="str">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cell>
          <cell r="M2891">
            <v>1</v>
          </cell>
          <cell r="N2891">
            <v>0</v>
          </cell>
          <cell r="O2891">
            <v>0</v>
          </cell>
          <cell r="P2891" t="str">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cell>
          <cell r="M2892">
            <v>1</v>
          </cell>
          <cell r="N2892">
            <v>0</v>
          </cell>
          <cell r="O2892">
            <v>0</v>
          </cell>
          <cell r="P2892" t="str">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cell>
          <cell r="M2893">
            <v>1</v>
          </cell>
          <cell r="N2893">
            <v>0</v>
          </cell>
          <cell r="O2893">
            <v>0</v>
          </cell>
          <cell r="P2893" t="str">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cell>
          <cell r="M2894">
            <v>1</v>
          </cell>
          <cell r="N2894">
            <v>0</v>
          </cell>
          <cell r="O2894">
            <v>0</v>
          </cell>
          <cell r="P2894" t="str">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cell>
          <cell r="M2895">
            <v>1</v>
          </cell>
          <cell r="N2895">
            <v>0</v>
          </cell>
          <cell r="O2895">
            <v>0</v>
          </cell>
          <cell r="P2895" t="str">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cell>
          <cell r="M2896">
            <v>1</v>
          </cell>
          <cell r="N2896">
            <v>0</v>
          </cell>
          <cell r="O2896">
            <v>0</v>
          </cell>
          <cell r="P2896" t="str">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cell>
          <cell r="M2897">
            <v>1</v>
          </cell>
          <cell r="N2897">
            <v>0</v>
          </cell>
          <cell r="O2897">
            <v>0</v>
          </cell>
          <cell r="P2897" t="str">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cell>
          <cell r="M2898">
            <v>1</v>
          </cell>
          <cell r="N2898">
            <v>0</v>
          </cell>
          <cell r="O2898">
            <v>0</v>
          </cell>
          <cell r="P2898" t="str">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cell>
          <cell r="M2899">
            <v>1</v>
          </cell>
          <cell r="N2899">
            <v>0</v>
          </cell>
          <cell r="O2899">
            <v>0</v>
          </cell>
          <cell r="P2899" t="str">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cell>
          <cell r="M2900">
            <v>1</v>
          </cell>
          <cell r="N2900">
            <v>0</v>
          </cell>
          <cell r="O2900">
            <v>0</v>
          </cell>
          <cell r="P2900" t="str">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cell>
          <cell r="M2901">
            <v>0.99939999999999996</v>
          </cell>
          <cell r="N2901">
            <v>-5.9999999999999995E-4</v>
          </cell>
          <cell r="O2901">
            <v>0</v>
          </cell>
          <cell r="P2901" t="str">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cell>
          <cell r="M2902">
            <v>0.99939999999999996</v>
          </cell>
          <cell r="N2902">
            <v>-5.9999999999999995E-4</v>
          </cell>
          <cell r="O2902">
            <v>0</v>
          </cell>
          <cell r="P2902" t="str">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cell>
          <cell r="M2903">
            <v>0.99939999999999996</v>
          </cell>
          <cell r="N2903">
            <v>-5.9999999999999995E-4</v>
          </cell>
          <cell r="O2903">
            <v>0</v>
          </cell>
          <cell r="P2903" t="str">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cell>
          <cell r="M2904">
            <v>1</v>
          </cell>
          <cell r="N2904">
            <v>0</v>
          </cell>
          <cell r="O2904">
            <v>0</v>
          </cell>
          <cell r="P2904" t="str">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cell>
          <cell r="M2905">
            <v>1</v>
          </cell>
          <cell r="N2905">
            <v>0</v>
          </cell>
          <cell r="O2905">
            <v>0</v>
          </cell>
          <cell r="P2905" t="str">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cell>
          <cell r="M2906">
            <v>1</v>
          </cell>
          <cell r="N2906">
            <v>0</v>
          </cell>
          <cell r="O2906">
            <v>0</v>
          </cell>
          <cell r="P2906" t="str">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cell>
          <cell r="M2907">
            <v>1</v>
          </cell>
          <cell r="N2907">
            <v>0</v>
          </cell>
          <cell r="O2907">
            <v>0</v>
          </cell>
          <cell r="P2907" t="str">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cell>
          <cell r="M2908">
            <v>1</v>
          </cell>
          <cell r="N2908">
            <v>0</v>
          </cell>
          <cell r="O2908">
            <v>0</v>
          </cell>
          <cell r="P2908" t="str">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cell>
          <cell r="M2909">
            <v>1</v>
          </cell>
          <cell r="N2909">
            <v>0</v>
          </cell>
          <cell r="O2909">
            <v>0</v>
          </cell>
          <cell r="P2909" t="str">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cell>
          <cell r="M2910">
            <v>1</v>
          </cell>
          <cell r="N2910">
            <v>0</v>
          </cell>
          <cell r="O2910">
            <v>0</v>
          </cell>
          <cell r="P2910" t="str">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cell>
          <cell r="M2911">
            <v>1</v>
          </cell>
          <cell r="N2911">
            <v>0</v>
          </cell>
          <cell r="O2911">
            <v>0</v>
          </cell>
          <cell r="P2911" t="str">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cell>
          <cell r="M2912">
            <v>1</v>
          </cell>
          <cell r="N2912">
            <v>0</v>
          </cell>
          <cell r="O2912">
            <v>0</v>
          </cell>
          <cell r="P2912" t="str">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cell>
          <cell r="M2913">
            <v>1</v>
          </cell>
          <cell r="N2913">
            <v>0</v>
          </cell>
          <cell r="O2913">
            <v>0</v>
          </cell>
          <cell r="P2913" t="str">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cell>
          <cell r="M2914">
            <v>1</v>
          </cell>
          <cell r="N2914">
            <v>0</v>
          </cell>
          <cell r="O2914">
            <v>0</v>
          </cell>
          <cell r="P2914" t="str">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cell>
          <cell r="M2915">
            <v>1</v>
          </cell>
          <cell r="N2915">
            <v>0</v>
          </cell>
          <cell r="O2915">
            <v>0</v>
          </cell>
          <cell r="P2915" t="str">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cell>
          <cell r="M2916">
            <v>1</v>
          </cell>
          <cell r="N2916">
            <v>0</v>
          </cell>
          <cell r="O2916">
            <v>0</v>
          </cell>
          <cell r="P2916" t="str">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cell>
          <cell r="M2917">
            <v>1</v>
          </cell>
          <cell r="N2917">
            <v>0</v>
          </cell>
          <cell r="O2917">
            <v>0</v>
          </cell>
          <cell r="P2917" t="str">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cell>
          <cell r="M2918">
            <v>1</v>
          </cell>
          <cell r="N2918">
            <v>0</v>
          </cell>
          <cell r="O2918">
            <v>0</v>
          </cell>
          <cell r="P2918" t="str">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cell>
          <cell r="M2919">
            <v>1</v>
          </cell>
          <cell r="N2919">
            <v>0</v>
          </cell>
          <cell r="O2919">
            <v>0</v>
          </cell>
          <cell r="P2919" t="str">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cell>
          <cell r="M2920">
            <v>1</v>
          </cell>
          <cell r="N2920">
            <v>0</v>
          </cell>
          <cell r="O2920">
            <v>0</v>
          </cell>
          <cell r="P2920" t="str">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cell>
          <cell r="M2921">
            <v>1</v>
          </cell>
          <cell r="N2921">
            <v>0</v>
          </cell>
          <cell r="O2921">
            <v>0</v>
          </cell>
          <cell r="P2921" t="str">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cell>
          <cell r="M2922">
            <v>1</v>
          </cell>
          <cell r="N2922">
            <v>0</v>
          </cell>
          <cell r="O2922">
            <v>0</v>
          </cell>
          <cell r="P2922" t="str">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cell>
          <cell r="M2923">
            <v>1</v>
          </cell>
          <cell r="N2923">
            <v>0</v>
          </cell>
          <cell r="O2923">
            <v>0</v>
          </cell>
          <cell r="P2923" t="str">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cell>
          <cell r="M2924">
            <v>1</v>
          </cell>
          <cell r="N2924">
            <v>0</v>
          </cell>
          <cell r="O2924">
            <v>0</v>
          </cell>
          <cell r="P2924" t="str">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cell>
          <cell r="M2925">
            <v>1</v>
          </cell>
          <cell r="N2925">
            <v>0</v>
          </cell>
          <cell r="O2925">
            <v>0</v>
          </cell>
          <cell r="P2925" t="str">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cell>
          <cell r="M2926">
            <v>1</v>
          </cell>
          <cell r="N2926">
            <v>0</v>
          </cell>
          <cell r="O2926">
            <v>0</v>
          </cell>
          <cell r="P2926" t="str">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cell>
          <cell r="M2927">
            <v>1</v>
          </cell>
          <cell r="N2927">
            <v>0</v>
          </cell>
          <cell r="O2927">
            <v>0</v>
          </cell>
          <cell r="P2927" t="str">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cell>
          <cell r="M2928">
            <v>1</v>
          </cell>
          <cell r="N2928">
            <v>0</v>
          </cell>
          <cell r="O2928">
            <v>0</v>
          </cell>
          <cell r="P2928" t="str">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cell>
          <cell r="M2929">
            <v>1</v>
          </cell>
          <cell r="N2929">
            <v>0</v>
          </cell>
          <cell r="O2929">
            <v>0</v>
          </cell>
          <cell r="P2929" t="str">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cell>
          <cell r="M2930">
            <v>1</v>
          </cell>
          <cell r="N2930">
            <v>0</v>
          </cell>
          <cell r="O2930">
            <v>0</v>
          </cell>
          <cell r="P2930" t="str">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cell>
          <cell r="M2931">
            <v>1</v>
          </cell>
          <cell r="N2931">
            <v>0</v>
          </cell>
          <cell r="O2931">
            <v>0</v>
          </cell>
          <cell r="P2931" t="str">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cell>
          <cell r="M2932">
            <v>1</v>
          </cell>
          <cell r="N2932">
            <v>0</v>
          </cell>
          <cell r="O2932">
            <v>0</v>
          </cell>
          <cell r="P2932" t="str">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cell>
          <cell r="M2933">
            <v>0.99790000000000001</v>
          </cell>
          <cell r="N2933">
            <v>-2.0999999999999999E-3</v>
          </cell>
          <cell r="O2933">
            <v>0</v>
          </cell>
          <cell r="P2933" t="str">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cell>
          <cell r="M2934">
            <v>0.99529999999999996</v>
          </cell>
          <cell r="N2934">
            <v>-4.7000000000000002E-3</v>
          </cell>
          <cell r="O2934">
            <v>0</v>
          </cell>
          <cell r="P2934" t="str">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cell>
          <cell r="M2935">
            <v>0.99529999999999996</v>
          </cell>
          <cell r="N2935">
            <v>-4.7000000000000002E-3</v>
          </cell>
          <cell r="O2935">
            <v>0</v>
          </cell>
          <cell r="P2935" t="str">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cell>
          <cell r="M2936">
            <v>0.99529999999999996</v>
          </cell>
          <cell r="N2936">
            <v>-4.7000000000000002E-3</v>
          </cell>
          <cell r="O2936">
            <v>0</v>
          </cell>
          <cell r="P2936" t="str">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cell>
          <cell r="M2937">
            <v>0.99529999999999996</v>
          </cell>
          <cell r="N2937">
            <v>-4.7000000000000002E-3</v>
          </cell>
          <cell r="O2937">
            <v>0</v>
          </cell>
          <cell r="P2937" t="str">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cell>
          <cell r="M2938">
            <v>0.99529999999999996</v>
          </cell>
          <cell r="N2938">
            <v>-4.7000000000000002E-3</v>
          </cell>
          <cell r="O2938">
            <v>0</v>
          </cell>
          <cell r="P2938" t="str">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cell>
          <cell r="M2939">
            <v>0.99529999999999996</v>
          </cell>
          <cell r="N2939">
            <v>-4.7000000000000002E-3</v>
          </cell>
          <cell r="O2939">
            <v>0</v>
          </cell>
          <cell r="P2939" t="str">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cell>
          <cell r="M2940">
            <v>0.99529999999999996</v>
          </cell>
          <cell r="N2940">
            <v>-4.7000000000000002E-3</v>
          </cell>
          <cell r="O2940">
            <v>0</v>
          </cell>
          <cell r="P2940" t="str">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cell>
          <cell r="M2941">
            <v>0.99529999999999996</v>
          </cell>
          <cell r="N2941">
            <v>-4.7000000000000002E-3</v>
          </cell>
          <cell r="O2941">
            <v>0</v>
          </cell>
          <cell r="P2941" t="str">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cell>
          <cell r="M2942">
            <v>0.99529999999999996</v>
          </cell>
          <cell r="N2942">
            <v>-4.7000000000000002E-3</v>
          </cell>
          <cell r="O2942">
            <v>0</v>
          </cell>
          <cell r="P2942" t="str">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cell>
          <cell r="M2943">
            <v>0.99529999999999996</v>
          </cell>
          <cell r="N2943">
            <v>-4.7000000000000002E-3</v>
          </cell>
          <cell r="O2943">
            <v>0</v>
          </cell>
          <cell r="P2943" t="str">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cell>
          <cell r="M2944">
            <v>0.99529999999999996</v>
          </cell>
          <cell r="N2944">
            <v>-4.7000000000000002E-3</v>
          </cell>
          <cell r="O2944">
            <v>0</v>
          </cell>
          <cell r="P2944" t="str">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cell>
          <cell r="M2945">
            <v>0.99529999999999996</v>
          </cell>
          <cell r="N2945">
            <v>-4.7000000000000002E-3</v>
          </cell>
          <cell r="O2945">
            <v>0</v>
          </cell>
          <cell r="P2945" t="str">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cell>
          <cell r="M2946">
            <v>0.99529999999999996</v>
          </cell>
          <cell r="N2946">
            <v>-4.7000000000000002E-3</v>
          </cell>
          <cell r="O2946">
            <v>0</v>
          </cell>
          <cell r="P2946" t="str">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cell>
          <cell r="M2947">
            <v>0.99529999999999996</v>
          </cell>
          <cell r="N2947">
            <v>-4.7000000000000002E-3</v>
          </cell>
          <cell r="O2947">
            <v>0</v>
          </cell>
          <cell r="P2947" t="str">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cell>
          <cell r="M2948">
            <v>0.99529999999999996</v>
          </cell>
          <cell r="N2948">
            <v>-4.7000000000000002E-3</v>
          </cell>
          <cell r="O2948">
            <v>0</v>
          </cell>
          <cell r="P2948" t="str">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cell>
          <cell r="M2949">
            <v>0.99529999999999996</v>
          </cell>
          <cell r="N2949">
            <v>-4.7000000000000002E-3</v>
          </cell>
          <cell r="O2949">
            <v>0</v>
          </cell>
          <cell r="P2949" t="str">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cell>
          <cell r="M2950">
            <v>0.99529999999999996</v>
          </cell>
          <cell r="N2950">
            <v>-4.7000000000000002E-3</v>
          </cell>
          <cell r="O2950">
            <v>0</v>
          </cell>
          <cell r="P2950" t="str">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cell>
          <cell r="M2951">
            <v>0.99529999999999996</v>
          </cell>
          <cell r="N2951">
            <v>-4.7000000000000002E-3</v>
          </cell>
          <cell r="O2951">
            <v>0</v>
          </cell>
          <cell r="P2951" t="str">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cell>
          <cell r="M2952">
            <v>0.99529999999999996</v>
          </cell>
          <cell r="N2952">
            <v>-4.7000000000000002E-3</v>
          </cell>
          <cell r="O2952">
            <v>0</v>
          </cell>
          <cell r="P2952" t="str">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cell>
          <cell r="M2953">
            <v>0.99529999999999996</v>
          </cell>
          <cell r="N2953">
            <v>-4.7000000000000002E-3</v>
          </cell>
          <cell r="O2953">
            <v>0</v>
          </cell>
          <cell r="P2953" t="str">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cell>
          <cell r="M2954">
            <v>0.99929999999999997</v>
          </cell>
          <cell r="N2954">
            <v>-6.9999999999999999E-4</v>
          </cell>
          <cell r="O2954">
            <v>0</v>
          </cell>
          <cell r="P2954" t="str">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cell>
          <cell r="M2955">
            <v>0.99929999999999997</v>
          </cell>
          <cell r="N2955">
            <v>-6.9999999999999999E-4</v>
          </cell>
          <cell r="O2955">
            <v>0</v>
          </cell>
          <cell r="P2955" t="str">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cell>
          <cell r="M2956">
            <v>0.99929999999999997</v>
          </cell>
          <cell r="N2956">
            <v>-6.9999999999999999E-4</v>
          </cell>
          <cell r="O2956">
            <v>0</v>
          </cell>
          <cell r="P2956" t="str">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cell>
          <cell r="M2957">
            <v>0.99929999999999997</v>
          </cell>
          <cell r="N2957">
            <v>-6.9999999999999999E-4</v>
          </cell>
          <cell r="O2957">
            <v>0</v>
          </cell>
          <cell r="P2957" t="str">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cell>
          <cell r="M2958">
            <v>0.99929999999999997</v>
          </cell>
          <cell r="N2958">
            <v>-6.9999999999999999E-4</v>
          </cell>
          <cell r="O2958">
            <v>0</v>
          </cell>
          <cell r="P2958" t="str">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cell>
          <cell r="M2959">
            <v>0.99929999999999997</v>
          </cell>
          <cell r="N2959">
            <v>-6.9999999999999999E-4</v>
          </cell>
          <cell r="O2959">
            <v>0</v>
          </cell>
          <cell r="P2959" t="str">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cell>
          <cell r="M2960">
            <v>0.99929999999999997</v>
          </cell>
          <cell r="N2960">
            <v>-6.9999999999999999E-4</v>
          </cell>
          <cell r="O2960">
            <v>0</v>
          </cell>
          <cell r="P2960" t="str">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cell>
          <cell r="M2961">
            <v>0.99929999999999997</v>
          </cell>
          <cell r="N2961">
            <v>-6.9999999999999999E-4</v>
          </cell>
          <cell r="O2961">
            <v>0</v>
          </cell>
          <cell r="P2961" t="str">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cell>
          <cell r="M2962">
            <v>0.99929999999999997</v>
          </cell>
          <cell r="N2962">
            <v>-6.9999999999999999E-4</v>
          </cell>
          <cell r="O2962">
            <v>0</v>
          </cell>
          <cell r="P2962" t="str">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cell>
          <cell r="M2963">
            <v>0.99929999999999997</v>
          </cell>
          <cell r="N2963">
            <v>-6.9999999999999999E-4</v>
          </cell>
          <cell r="O2963">
            <v>0</v>
          </cell>
          <cell r="P2963" t="str">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cell>
          <cell r="M2964">
            <v>0.99929999999999997</v>
          </cell>
          <cell r="N2964">
            <v>-6.9999999999999999E-4</v>
          </cell>
          <cell r="O2964">
            <v>0</v>
          </cell>
          <cell r="P2964" t="str">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cell>
          <cell r="M2965">
            <v>0.99929999999999997</v>
          </cell>
          <cell r="N2965">
            <v>-6.9999999999999999E-4</v>
          </cell>
          <cell r="O2965">
            <v>0</v>
          </cell>
          <cell r="P2965" t="str">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cell>
          <cell r="M2966">
            <v>0.99929999999999997</v>
          </cell>
          <cell r="N2966">
            <v>-6.9999999999999999E-4</v>
          </cell>
          <cell r="O2966">
            <v>0</v>
          </cell>
          <cell r="P2966" t="str">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cell>
          <cell r="M2967">
            <v>0.99929999999999997</v>
          </cell>
          <cell r="N2967">
            <v>-6.9999999999999999E-4</v>
          </cell>
          <cell r="O2967">
            <v>0</v>
          </cell>
          <cell r="P2967" t="str">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cell>
          <cell r="M2968">
            <v>0.99929999999999997</v>
          </cell>
          <cell r="N2968">
            <v>-6.9999999999999999E-4</v>
          </cell>
          <cell r="O2968">
            <v>0</v>
          </cell>
          <cell r="P2968" t="str">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cell>
          <cell r="M2969">
            <v>0.99929999999999997</v>
          </cell>
          <cell r="N2969">
            <v>-6.9999999999999999E-4</v>
          </cell>
          <cell r="O2969">
            <v>0</v>
          </cell>
          <cell r="P2969" t="str">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cell>
          <cell r="M2970">
            <v>0.99929999999999997</v>
          </cell>
          <cell r="N2970">
            <v>-6.9999999999999999E-4</v>
          </cell>
          <cell r="O2970">
            <v>0</v>
          </cell>
          <cell r="P2970" t="str">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cell>
          <cell r="M2971">
            <v>0.99929999999999997</v>
          </cell>
          <cell r="N2971">
            <v>-6.9999999999999999E-4</v>
          </cell>
          <cell r="O2971">
            <v>0</v>
          </cell>
          <cell r="P2971" t="str">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cell>
          <cell r="M2972">
            <v>0.99929999999999997</v>
          </cell>
          <cell r="N2972">
            <v>-6.9999999999999999E-4</v>
          </cell>
          <cell r="O2972">
            <v>0</v>
          </cell>
          <cell r="P2972" t="str">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cell>
          <cell r="M2973">
            <v>0.99929999999999997</v>
          </cell>
          <cell r="N2973">
            <v>-6.9999999999999999E-4</v>
          </cell>
          <cell r="O2973">
            <v>0</v>
          </cell>
          <cell r="P2973" t="str">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cell>
          <cell r="M2995">
            <v>0.98799999999999999</v>
          </cell>
          <cell r="N2995">
            <v>-1.2E-2</v>
          </cell>
          <cell r="O2995">
            <v>0</v>
          </cell>
          <cell r="P2995" t="str">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cell>
          <cell r="M2996">
            <v>0.98799999999999999</v>
          </cell>
          <cell r="N2996">
            <v>-1.2E-2</v>
          </cell>
          <cell r="O2996">
            <v>0</v>
          </cell>
          <cell r="P2996" t="str">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cell>
          <cell r="M2997">
            <v>0.98799999999999999</v>
          </cell>
          <cell r="N2997">
            <v>-1.2E-2</v>
          </cell>
          <cell r="O2997">
            <v>0</v>
          </cell>
          <cell r="P2997" t="str">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cell>
          <cell r="M2998">
            <v>0.99739999999999995</v>
          </cell>
          <cell r="N2998">
            <v>-2.5999999999999999E-3</v>
          </cell>
          <cell r="O2998">
            <v>0</v>
          </cell>
          <cell r="P2998" t="str">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cell>
          <cell r="M2999">
            <v>0.99739999999999995</v>
          </cell>
          <cell r="N2999">
            <v>-2.5999999999999999E-3</v>
          </cell>
          <cell r="O2999">
            <v>0</v>
          </cell>
          <cell r="P2999" t="str">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cell>
          <cell r="M3001">
            <v>0.99950000000000006</v>
          </cell>
          <cell r="N3001">
            <v>-5.0000000000000001E-4</v>
          </cell>
          <cell r="O3001">
            <v>0</v>
          </cell>
          <cell r="P3001" t="str">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cell>
          <cell r="M3002">
            <v>0.99950000000000006</v>
          </cell>
          <cell r="N3002">
            <v>-5.0000000000000001E-4</v>
          </cell>
          <cell r="O3002">
            <v>0</v>
          </cell>
          <cell r="P3002" t="str">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cell>
          <cell r="M3003">
            <v>0.99950000000000006</v>
          </cell>
          <cell r="N3003">
            <v>-5.0000000000000001E-4</v>
          </cell>
          <cell r="O3003">
            <v>0</v>
          </cell>
          <cell r="P3003" t="str">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cell>
          <cell r="M3004">
            <v>0.99950000000000006</v>
          </cell>
          <cell r="N3004">
            <v>-5.0000000000000001E-4</v>
          </cell>
          <cell r="O3004">
            <v>0</v>
          </cell>
          <cell r="P3004" t="str">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cell>
          <cell r="M3005">
            <v>0.99950000000000006</v>
          </cell>
          <cell r="N3005">
            <v>-5.0000000000000001E-4</v>
          </cell>
          <cell r="O3005">
            <v>0</v>
          </cell>
          <cell r="P3005" t="str">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cell>
          <cell r="M3006">
            <v>0.99950000000000006</v>
          </cell>
          <cell r="N3006">
            <v>-5.0000000000000001E-4</v>
          </cell>
          <cell r="O3006">
            <v>0</v>
          </cell>
          <cell r="P3006" t="str">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cell>
          <cell r="M3007">
            <v>0.99950000000000006</v>
          </cell>
          <cell r="N3007">
            <v>-5.0000000000000001E-4</v>
          </cell>
          <cell r="O3007">
            <v>0</v>
          </cell>
          <cell r="P3007" t="str">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cell>
          <cell r="M3008">
            <v>0.99939999999999996</v>
          </cell>
          <cell r="N3008">
            <v>-5.9999999999999995E-4</v>
          </cell>
          <cell r="O3008">
            <v>0</v>
          </cell>
          <cell r="P3008" t="str">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cell>
          <cell r="M3009">
            <v>0.99939999999999996</v>
          </cell>
          <cell r="N3009">
            <v>-5.9999999999999995E-4</v>
          </cell>
          <cell r="O3009">
            <v>0</v>
          </cell>
          <cell r="P3009" t="str">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cell>
          <cell r="M3010">
            <v>0.99939999999999996</v>
          </cell>
          <cell r="N3010">
            <v>-5.9999999999999995E-4</v>
          </cell>
          <cell r="O3010">
            <v>0</v>
          </cell>
          <cell r="P3010" t="str">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cell>
          <cell r="M3011">
            <v>0.99939999999999996</v>
          </cell>
          <cell r="N3011">
            <v>-5.9999999999999995E-4</v>
          </cell>
          <cell r="O3011">
            <v>0</v>
          </cell>
          <cell r="P3011" t="str">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cell>
          <cell r="M3012">
            <v>0.99590000000000001</v>
          </cell>
          <cell r="N3012">
            <v>-4.1000000000000003E-3</v>
          </cell>
          <cell r="O3012">
            <v>0</v>
          </cell>
          <cell r="P3012" t="str">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cell>
          <cell r="M3013">
            <v>0.99590000000000001</v>
          </cell>
          <cell r="N3013">
            <v>-4.1000000000000003E-3</v>
          </cell>
          <cell r="O3013">
            <v>0</v>
          </cell>
          <cell r="P3013" t="str">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cell>
          <cell r="M3014">
            <v>0.99590000000000001</v>
          </cell>
          <cell r="N3014">
            <v>-4.1000000000000003E-3</v>
          </cell>
          <cell r="O3014">
            <v>0</v>
          </cell>
          <cell r="P3014" t="str">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cell>
          <cell r="M3015">
            <v>0.99590000000000001</v>
          </cell>
          <cell r="N3015">
            <v>-4.1000000000000003E-3</v>
          </cell>
          <cell r="O3015">
            <v>0</v>
          </cell>
          <cell r="P3015" t="str">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cell>
          <cell r="M3016">
            <v>0.99590000000000001</v>
          </cell>
          <cell r="N3016">
            <v>-4.1000000000000003E-3</v>
          </cell>
          <cell r="O3016">
            <v>0</v>
          </cell>
          <cell r="P3016" t="str">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cell>
          <cell r="M3017">
            <v>0.99590000000000001</v>
          </cell>
          <cell r="N3017">
            <v>-4.1000000000000003E-3</v>
          </cell>
          <cell r="O3017">
            <v>0</v>
          </cell>
          <cell r="P3017" t="str">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cell>
          <cell r="M3018">
            <v>0.99950000000000006</v>
          </cell>
          <cell r="N3018">
            <v>-5.0000000000000001E-4</v>
          </cell>
          <cell r="O3018">
            <v>0</v>
          </cell>
          <cell r="P3018" t="str">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cell>
          <cell r="M3019">
            <v>0.99950000000000006</v>
          </cell>
          <cell r="N3019">
            <v>-5.0000000000000001E-4</v>
          </cell>
          <cell r="O3019">
            <v>0</v>
          </cell>
          <cell r="P3019" t="str">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cell>
          <cell r="M3020">
            <v>0.99950000000000006</v>
          </cell>
          <cell r="N3020">
            <v>-5.0000000000000001E-4</v>
          </cell>
          <cell r="O3020">
            <v>0</v>
          </cell>
          <cell r="P3020" t="str">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cell>
          <cell r="M3021">
            <v>0.99950000000000006</v>
          </cell>
          <cell r="N3021">
            <v>-5.0000000000000001E-4</v>
          </cell>
          <cell r="O3021">
            <v>0</v>
          </cell>
          <cell r="P3021" t="str">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cell>
          <cell r="M3022">
            <v>0.99950000000000006</v>
          </cell>
          <cell r="N3022">
            <v>-5.0000000000000001E-4</v>
          </cell>
          <cell r="O3022">
            <v>0</v>
          </cell>
          <cell r="P3022" t="str">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cell>
          <cell r="M3023">
            <v>0.99950000000000006</v>
          </cell>
          <cell r="N3023">
            <v>-5.0000000000000001E-4</v>
          </cell>
          <cell r="O3023">
            <v>0</v>
          </cell>
          <cell r="P3023" t="str">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cell>
          <cell r="M3024">
            <v>0.99590000000000001</v>
          </cell>
          <cell r="N3024">
            <v>-4.1000000000000003E-3</v>
          </cell>
          <cell r="O3024">
            <v>0</v>
          </cell>
          <cell r="P3024" t="str">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cell>
          <cell r="M3025">
            <v>0.99950000000000006</v>
          </cell>
          <cell r="N3025">
            <v>-5.0000000000000001E-4</v>
          </cell>
          <cell r="O3025">
            <v>0</v>
          </cell>
          <cell r="P3025" t="str">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cell>
          <cell r="M3026">
            <v>0.99950000000000006</v>
          </cell>
          <cell r="N3026">
            <v>-5.0000000000000001E-4</v>
          </cell>
          <cell r="O3026">
            <v>0</v>
          </cell>
          <cell r="P3026" t="str">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cell>
          <cell r="M3027">
            <v>0.99950000000000006</v>
          </cell>
          <cell r="N3027">
            <v>-5.0000000000000001E-4</v>
          </cell>
          <cell r="O3027">
            <v>0</v>
          </cell>
          <cell r="P3027" t="str">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cell>
          <cell r="M3028">
            <v>0.99990000000000001</v>
          </cell>
          <cell r="N3028">
            <v>-1E-4</v>
          </cell>
          <cell r="O3028">
            <v>0</v>
          </cell>
          <cell r="P3028" t="str">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cell>
          <cell r="M3029">
            <v>0.99370000000000003</v>
          </cell>
          <cell r="N3029">
            <v>-6.3E-3</v>
          </cell>
          <cell r="O3029">
            <v>0</v>
          </cell>
          <cell r="P3029" t="str">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cell>
          <cell r="M3030">
            <v>0.99370000000000003</v>
          </cell>
          <cell r="N3030">
            <v>-6.3E-3</v>
          </cell>
          <cell r="O3030">
            <v>0</v>
          </cell>
          <cell r="P3030" t="str">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cell>
          <cell r="M3031">
            <v>0.99370000000000003</v>
          </cell>
          <cell r="N3031">
            <v>-6.3E-3</v>
          </cell>
          <cell r="O3031">
            <v>0</v>
          </cell>
          <cell r="P3031" t="str">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cell>
          <cell r="M3032">
            <v>0.99960000000000004</v>
          </cell>
          <cell r="N3032">
            <v>-4.0000000000000002E-4</v>
          </cell>
          <cell r="O3032">
            <v>0</v>
          </cell>
          <cell r="P3032" t="str">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cell>
          <cell r="M3033">
            <v>0.99960000000000004</v>
          </cell>
          <cell r="N3033">
            <v>-4.0000000000000002E-4</v>
          </cell>
          <cell r="O3033">
            <v>0</v>
          </cell>
          <cell r="P3033" t="str">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cell>
          <cell r="M3034">
            <v>0.99960000000000004</v>
          </cell>
          <cell r="N3034">
            <v>-4.0000000000000002E-4</v>
          </cell>
          <cell r="O3034">
            <v>0</v>
          </cell>
          <cell r="P3034" t="str">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cell>
          <cell r="M3036">
            <v>0.99429999999999996</v>
          </cell>
          <cell r="N3036">
            <v>-5.7000000000000002E-3</v>
          </cell>
          <cell r="O3036">
            <v>0</v>
          </cell>
          <cell r="P3036" t="str">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cell>
          <cell r="M3037">
            <v>0.99429999999999996</v>
          </cell>
          <cell r="N3037">
            <v>-5.7000000000000002E-3</v>
          </cell>
          <cell r="O3037">
            <v>0</v>
          </cell>
          <cell r="P3037" t="str">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cell>
          <cell r="M3038">
            <v>0.99429999999999996</v>
          </cell>
          <cell r="N3038">
            <v>-5.7000000000000002E-3</v>
          </cell>
          <cell r="O3038">
            <v>0</v>
          </cell>
          <cell r="P3038" t="str">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cell>
          <cell r="M3039">
            <v>0.99429999999999996</v>
          </cell>
          <cell r="N3039">
            <v>-5.7000000000000002E-3</v>
          </cell>
          <cell r="O3039">
            <v>0</v>
          </cell>
          <cell r="P3039" t="str">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cell>
          <cell r="M3040">
            <v>0.99429999999999996</v>
          </cell>
          <cell r="N3040">
            <v>-5.7000000000000002E-3</v>
          </cell>
          <cell r="O3040">
            <v>0</v>
          </cell>
          <cell r="P3040" t="str">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cell>
          <cell r="M3041">
            <v>0.99429999999999996</v>
          </cell>
          <cell r="N3041">
            <v>-5.7000000000000002E-3</v>
          </cell>
          <cell r="O3041">
            <v>0</v>
          </cell>
          <cell r="P3041" t="str">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cell>
          <cell r="M3042">
            <v>0.99429999999999996</v>
          </cell>
          <cell r="N3042">
            <v>-5.7000000000000002E-3</v>
          </cell>
          <cell r="O3042">
            <v>0</v>
          </cell>
          <cell r="P3042" t="str">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cell>
          <cell r="M3043">
            <v>0.99429999999999996</v>
          </cell>
          <cell r="N3043">
            <v>-5.7000000000000002E-3</v>
          </cell>
          <cell r="O3043">
            <v>0</v>
          </cell>
          <cell r="P3043" t="str">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cell>
          <cell r="M3044">
            <v>0.99429999999999996</v>
          </cell>
          <cell r="N3044">
            <v>-5.7000000000000002E-3</v>
          </cell>
          <cell r="O3044">
            <v>0</v>
          </cell>
          <cell r="P3044" t="str">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cell>
          <cell r="M3045">
            <v>0.99429999999999996</v>
          </cell>
          <cell r="N3045">
            <v>-5.7000000000000002E-3</v>
          </cell>
          <cell r="O3045">
            <v>0</v>
          </cell>
          <cell r="P3045" t="str">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cell>
          <cell r="M3046">
            <v>0.99429999999999996</v>
          </cell>
          <cell r="N3046">
            <v>-5.7000000000000002E-3</v>
          </cell>
          <cell r="O3046">
            <v>0</v>
          </cell>
          <cell r="P3046" t="str">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cell>
          <cell r="M3047">
            <v>0.99429999999999996</v>
          </cell>
          <cell r="N3047">
            <v>-5.7000000000000002E-3</v>
          </cell>
          <cell r="O3047">
            <v>0</v>
          </cell>
          <cell r="P3047" t="str">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cell>
          <cell r="M3048">
            <v>0.99429999999999996</v>
          </cell>
          <cell r="N3048">
            <v>-5.7000000000000002E-3</v>
          </cell>
          <cell r="O3048">
            <v>0</v>
          </cell>
          <cell r="P3048" t="str">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cell>
          <cell r="M3049">
            <v>0.99429999999999996</v>
          </cell>
          <cell r="N3049">
            <v>-5.7000000000000002E-3</v>
          </cell>
          <cell r="O3049">
            <v>0</v>
          </cell>
          <cell r="P3049" t="str">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cell>
          <cell r="M3050">
            <v>0.99429999999999996</v>
          </cell>
          <cell r="N3050">
            <v>-5.7000000000000002E-3</v>
          </cell>
          <cell r="O3050">
            <v>0</v>
          </cell>
          <cell r="P3050" t="str">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cell>
          <cell r="M3051">
            <v>0.99429999999999996</v>
          </cell>
          <cell r="N3051">
            <v>-5.7000000000000002E-3</v>
          </cell>
          <cell r="O3051">
            <v>0</v>
          </cell>
          <cell r="P3051" t="str">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cell>
          <cell r="M3052">
            <v>0.99429999999999996</v>
          </cell>
          <cell r="N3052">
            <v>-5.7000000000000002E-3</v>
          </cell>
          <cell r="O3052">
            <v>0</v>
          </cell>
          <cell r="P3052" t="str">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cell>
          <cell r="M3053">
            <v>0.99429999999999996</v>
          </cell>
          <cell r="N3053">
            <v>-5.7000000000000002E-3</v>
          </cell>
          <cell r="O3053">
            <v>0</v>
          </cell>
          <cell r="P3053" t="str">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cell>
          <cell r="M3054">
            <v>0.99429999999999996</v>
          </cell>
          <cell r="N3054">
            <v>-5.7000000000000002E-3</v>
          </cell>
          <cell r="O3054">
            <v>0</v>
          </cell>
          <cell r="P3054" t="str">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cell>
          <cell r="M3055">
            <v>0.99429999999999996</v>
          </cell>
          <cell r="N3055">
            <v>-5.7000000000000002E-3</v>
          </cell>
          <cell r="O3055">
            <v>0</v>
          </cell>
          <cell r="P3055" t="str">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cell>
          <cell r="M3056">
            <v>0.99429999999999996</v>
          </cell>
          <cell r="N3056">
            <v>-5.7000000000000002E-3</v>
          </cell>
          <cell r="O3056">
            <v>0</v>
          </cell>
          <cell r="P3056" t="str">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cell>
          <cell r="M3057">
            <v>0.99829999999999997</v>
          </cell>
          <cell r="N3057">
            <v>-1.6999999999999999E-3</v>
          </cell>
          <cell r="O3057">
            <v>0</v>
          </cell>
          <cell r="P3057" t="str">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cell>
          <cell r="M3058">
            <v>0.99829999999999997</v>
          </cell>
          <cell r="N3058">
            <v>-1.6999999999999999E-3</v>
          </cell>
          <cell r="O3058">
            <v>0</v>
          </cell>
          <cell r="P3058" t="str">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cell>
          <cell r="M3059">
            <v>0.99829999999999997</v>
          </cell>
          <cell r="N3059">
            <v>-1.6999999999999999E-3</v>
          </cell>
          <cell r="O3059">
            <v>0</v>
          </cell>
          <cell r="P3059" t="str">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cell>
          <cell r="M3060">
            <v>0.99829999999999997</v>
          </cell>
          <cell r="N3060">
            <v>-1.6999999999999999E-3</v>
          </cell>
          <cell r="O3060">
            <v>0</v>
          </cell>
          <cell r="P3060" t="str">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cell>
          <cell r="M3061">
            <v>0.99829999999999997</v>
          </cell>
          <cell r="N3061">
            <v>-1.6999999999999999E-3</v>
          </cell>
          <cell r="O3061">
            <v>0</v>
          </cell>
          <cell r="P3061" t="str">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cell>
          <cell r="M3062">
            <v>0.99829999999999997</v>
          </cell>
          <cell r="N3062">
            <v>-1.6999999999999999E-3</v>
          </cell>
          <cell r="O3062">
            <v>0</v>
          </cell>
          <cell r="P3062" t="str">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cell>
          <cell r="M3063">
            <v>1</v>
          </cell>
          <cell r="N3063">
            <v>0</v>
          </cell>
          <cell r="O3063">
            <v>0</v>
          </cell>
          <cell r="P3063" t="str">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cell>
          <cell r="M3064">
            <v>1</v>
          </cell>
          <cell r="N3064">
            <v>0</v>
          </cell>
          <cell r="O3064">
            <v>0</v>
          </cell>
          <cell r="P3064" t="str">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cell>
          <cell r="M3065">
            <v>1</v>
          </cell>
          <cell r="N3065">
            <v>0</v>
          </cell>
          <cell r="O3065">
            <v>0</v>
          </cell>
          <cell r="P3065" t="str">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cell>
          <cell r="M3066">
            <v>1</v>
          </cell>
          <cell r="N3066">
            <v>0</v>
          </cell>
          <cell r="O3066">
            <v>0</v>
          </cell>
          <cell r="P3066" t="str">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cell>
          <cell r="M3067">
            <v>1</v>
          </cell>
          <cell r="N3067">
            <v>0</v>
          </cell>
          <cell r="O3067">
            <v>0</v>
          </cell>
          <cell r="P3067" t="str">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cell>
          <cell r="M3068">
            <v>1</v>
          </cell>
          <cell r="N3068">
            <v>0</v>
          </cell>
          <cell r="O3068">
            <v>0</v>
          </cell>
          <cell r="P3068" t="str">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cell>
          <cell r="M3069">
            <v>1</v>
          </cell>
          <cell r="N3069">
            <v>0</v>
          </cell>
          <cell r="O3069">
            <v>0</v>
          </cell>
          <cell r="P3069" t="str">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cell>
          <cell r="M3070">
            <v>1</v>
          </cell>
          <cell r="N3070">
            <v>0</v>
          </cell>
          <cell r="O3070">
            <v>0</v>
          </cell>
          <cell r="P3070" t="str">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cell>
          <cell r="M3071">
            <v>1</v>
          </cell>
          <cell r="N3071">
            <v>0</v>
          </cell>
          <cell r="O3071">
            <v>0</v>
          </cell>
          <cell r="P3071" t="str">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cell>
          <cell r="M3072">
            <v>1</v>
          </cell>
          <cell r="N3072">
            <v>0</v>
          </cell>
          <cell r="O3072">
            <v>0</v>
          </cell>
          <cell r="P3072" t="str">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cell>
          <cell r="M3073">
            <v>1</v>
          </cell>
          <cell r="N3073">
            <v>0</v>
          </cell>
          <cell r="O3073">
            <v>0</v>
          </cell>
          <cell r="P3073" t="str">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cell>
          <cell r="M3074">
            <v>1</v>
          </cell>
          <cell r="N3074">
            <v>0</v>
          </cell>
          <cell r="O3074">
            <v>0</v>
          </cell>
          <cell r="P3074" t="str">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cell>
          <cell r="M3075">
            <v>1</v>
          </cell>
          <cell r="N3075">
            <v>0</v>
          </cell>
          <cell r="O3075">
            <v>0</v>
          </cell>
          <cell r="P3075" t="str">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cell>
          <cell r="M3076">
            <v>1</v>
          </cell>
          <cell r="N3076">
            <v>0</v>
          </cell>
          <cell r="O3076">
            <v>0</v>
          </cell>
          <cell r="P3076" t="str">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cell>
          <cell r="M3077">
            <v>1</v>
          </cell>
          <cell r="N3077">
            <v>0</v>
          </cell>
          <cell r="O3077">
            <v>0</v>
          </cell>
          <cell r="P3077" t="str">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cell>
          <cell r="M3078">
            <v>1</v>
          </cell>
          <cell r="N3078">
            <v>0</v>
          </cell>
          <cell r="O3078">
            <v>0</v>
          </cell>
          <cell r="P3078" t="str">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cell>
          <cell r="M3079">
            <v>1</v>
          </cell>
          <cell r="N3079">
            <v>0</v>
          </cell>
          <cell r="O3079">
            <v>0</v>
          </cell>
          <cell r="P3079" t="str">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cell>
          <cell r="M3080">
            <v>1</v>
          </cell>
          <cell r="N3080">
            <v>0</v>
          </cell>
          <cell r="O3080">
            <v>0</v>
          </cell>
          <cell r="P3080" t="str">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cell>
          <cell r="M3081">
            <v>1</v>
          </cell>
          <cell r="N3081">
            <v>0</v>
          </cell>
          <cell r="O3081">
            <v>0</v>
          </cell>
          <cell r="P3081" t="str">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cell>
          <cell r="M3082">
            <v>1</v>
          </cell>
          <cell r="N3082">
            <v>0</v>
          </cell>
          <cell r="O3082">
            <v>0</v>
          </cell>
          <cell r="P3082" t="str">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cell>
          <cell r="M3083">
            <v>1</v>
          </cell>
          <cell r="N3083">
            <v>0</v>
          </cell>
          <cell r="O3083">
            <v>0</v>
          </cell>
          <cell r="P3083" t="str">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cell>
          <cell r="M3084">
            <v>0.99809999999999999</v>
          </cell>
          <cell r="N3084">
            <v>-1.9E-3</v>
          </cell>
          <cell r="O3084">
            <v>0</v>
          </cell>
          <cell r="P3084" t="str">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cell>
          <cell r="M3085">
            <v>0.99809999999999999</v>
          </cell>
          <cell r="N3085">
            <v>-1.9E-3</v>
          </cell>
          <cell r="O3085">
            <v>0</v>
          </cell>
          <cell r="P3085" t="str">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cell>
          <cell r="M3086">
            <v>0.99809999999999999</v>
          </cell>
          <cell r="N3086">
            <v>-1.9E-3</v>
          </cell>
          <cell r="O3086">
            <v>0</v>
          </cell>
          <cell r="P3086" t="str">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cell>
          <cell r="M3087">
            <v>0.99809999999999999</v>
          </cell>
          <cell r="N3087">
            <v>-1.9E-3</v>
          </cell>
          <cell r="O3087">
            <v>0</v>
          </cell>
          <cell r="P3087" t="str">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cell>
          <cell r="M3092">
            <v>1</v>
          </cell>
          <cell r="N3092">
            <v>0</v>
          </cell>
          <cell r="O3092">
            <v>0</v>
          </cell>
          <cell r="P3092" t="str">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cell>
          <cell r="M3093">
            <v>0.99990000000000001</v>
          </cell>
          <cell r="N3093">
            <v>-1E-4</v>
          </cell>
          <cell r="O3093">
            <v>0</v>
          </cell>
          <cell r="P3093" t="str">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cell>
          <cell r="M3094">
            <v>0.99970000000000003</v>
          </cell>
          <cell r="N3094">
            <v>-2.9999999999999997E-4</v>
          </cell>
          <cell r="O3094">
            <v>0</v>
          </cell>
          <cell r="P3094" t="str">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cell>
          <cell r="M3095">
            <v>0.99880000000000002</v>
          </cell>
          <cell r="N3095">
            <v>-1.1999999999999999E-3</v>
          </cell>
          <cell r="O3095">
            <v>0</v>
          </cell>
          <cell r="P3095" t="str">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cell>
          <cell r="M3096">
            <v>0.99990000000000001</v>
          </cell>
          <cell r="N3096">
            <v>-1E-4</v>
          </cell>
          <cell r="O3096">
            <v>0</v>
          </cell>
          <cell r="P3096" t="str">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cell>
          <cell r="M3097">
            <v>0.99990000000000001</v>
          </cell>
          <cell r="N3097">
            <v>-1E-4</v>
          </cell>
          <cell r="O3097">
            <v>0</v>
          </cell>
          <cell r="P3097" t="str">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cell>
          <cell r="M3098">
            <v>0.99990000000000001</v>
          </cell>
          <cell r="N3098">
            <v>-1E-4</v>
          </cell>
          <cell r="O3098">
            <v>0</v>
          </cell>
          <cell r="P3098" t="str">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cell>
          <cell r="M3099">
            <v>1</v>
          </cell>
          <cell r="N3099">
            <v>0</v>
          </cell>
          <cell r="O3099">
            <v>0</v>
          </cell>
          <cell r="P3099" t="str">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cell>
          <cell r="M3100">
            <v>1</v>
          </cell>
          <cell r="N3100">
            <v>0</v>
          </cell>
          <cell r="O3100">
            <v>0</v>
          </cell>
          <cell r="P3100" t="str">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cell>
          <cell r="M3101">
            <v>1</v>
          </cell>
          <cell r="N3101">
            <v>0</v>
          </cell>
          <cell r="O3101">
            <v>0</v>
          </cell>
          <cell r="P3101" t="str">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cell>
          <cell r="M3102">
            <v>1</v>
          </cell>
          <cell r="N3102">
            <v>0</v>
          </cell>
          <cell r="O3102">
            <v>0</v>
          </cell>
          <cell r="P3102" t="str">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cell>
          <cell r="M3103">
            <v>1</v>
          </cell>
          <cell r="N3103">
            <v>0</v>
          </cell>
          <cell r="O3103">
            <v>0</v>
          </cell>
          <cell r="P3103" t="str">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cell>
          <cell r="M3104">
            <v>1</v>
          </cell>
          <cell r="N3104">
            <v>0</v>
          </cell>
          <cell r="O3104">
            <v>0</v>
          </cell>
          <cell r="P3104" t="str">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cell>
          <cell r="M3105">
            <v>1</v>
          </cell>
          <cell r="N3105">
            <v>0</v>
          </cell>
          <cell r="O3105">
            <v>0</v>
          </cell>
          <cell r="P3105" t="str">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cell>
          <cell r="M3106">
            <v>1</v>
          </cell>
          <cell r="N3106">
            <v>0</v>
          </cell>
          <cell r="O3106">
            <v>0</v>
          </cell>
          <cell r="P3106" t="str">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cell>
          <cell r="M3107">
            <v>1</v>
          </cell>
          <cell r="N3107">
            <v>0</v>
          </cell>
          <cell r="O3107">
            <v>0</v>
          </cell>
          <cell r="P3107" t="str">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cell>
          <cell r="M3108">
            <v>1</v>
          </cell>
          <cell r="N3108">
            <v>0</v>
          </cell>
          <cell r="O3108">
            <v>0</v>
          </cell>
          <cell r="P3108" t="str">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cell>
          <cell r="M3109">
            <v>1</v>
          </cell>
          <cell r="N3109">
            <v>0</v>
          </cell>
          <cell r="O3109">
            <v>0</v>
          </cell>
          <cell r="P3109" t="str">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cell>
          <cell r="M3113">
            <v>0.99939999999999996</v>
          </cell>
          <cell r="N3113">
            <v>-5.9999999999999995E-4</v>
          </cell>
          <cell r="O3113">
            <v>0</v>
          </cell>
          <cell r="P3113" t="str">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cell>
          <cell r="M3114">
            <v>0.99939999999999996</v>
          </cell>
          <cell r="N3114">
            <v>-5.9999999999999995E-4</v>
          </cell>
          <cell r="O3114">
            <v>0</v>
          </cell>
          <cell r="P3114" t="str">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cell>
          <cell r="M3115">
            <v>0.99939999999999996</v>
          </cell>
          <cell r="N3115">
            <v>-5.9999999999999995E-4</v>
          </cell>
          <cell r="O3115">
            <v>0</v>
          </cell>
          <cell r="P3115" t="str">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cell>
          <cell r="M3116">
            <v>0.99939999999999996</v>
          </cell>
          <cell r="N3116">
            <v>-5.9999999999999995E-4</v>
          </cell>
          <cell r="O3116">
            <v>0</v>
          </cell>
          <cell r="P3116" t="str">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cell>
          <cell r="M3117">
            <v>0.99939999999999996</v>
          </cell>
          <cell r="N3117">
            <v>-5.9999999999999995E-4</v>
          </cell>
          <cell r="O3117">
            <v>0</v>
          </cell>
          <cell r="P3117" t="str">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cell>
          <cell r="M3118">
            <v>0.99939999999999996</v>
          </cell>
          <cell r="N3118">
            <v>-5.9999999999999995E-4</v>
          </cell>
          <cell r="O3118">
            <v>0</v>
          </cell>
          <cell r="P3118" t="str">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cell>
          <cell r="M3119">
            <v>0.99990000000000001</v>
          </cell>
          <cell r="N3119">
            <v>-1E-4</v>
          </cell>
          <cell r="O3119">
            <v>0</v>
          </cell>
          <cell r="P3119" t="str">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cell>
          <cell r="M3120">
            <v>0.99990000000000001</v>
          </cell>
          <cell r="N3120">
            <v>-1E-4</v>
          </cell>
          <cell r="O3120">
            <v>0</v>
          </cell>
          <cell r="P3120" t="str">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cell>
          <cell r="M3121">
            <v>0.99990000000000001</v>
          </cell>
          <cell r="N3121">
            <v>-1E-4</v>
          </cell>
          <cell r="O3121">
            <v>0</v>
          </cell>
          <cell r="P3121" t="str">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cell>
          <cell r="M3122">
            <v>0.99990000000000001</v>
          </cell>
          <cell r="N3122">
            <v>-1E-4</v>
          </cell>
          <cell r="O3122">
            <v>0</v>
          </cell>
          <cell r="P3122" t="str">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cell>
          <cell r="M3123">
            <v>0.99990000000000001</v>
          </cell>
          <cell r="N3123">
            <v>-1E-4</v>
          </cell>
          <cell r="O3123">
            <v>0</v>
          </cell>
          <cell r="P3123" t="str">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cell>
          <cell r="M3124">
            <v>0.99990000000000001</v>
          </cell>
          <cell r="N3124">
            <v>-1E-4</v>
          </cell>
          <cell r="O3124">
            <v>0</v>
          </cell>
          <cell r="P3124" t="str">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cell>
          <cell r="M3125">
            <v>0.99990000000000001</v>
          </cell>
          <cell r="N3125">
            <v>-1E-4</v>
          </cell>
          <cell r="O3125">
            <v>0</v>
          </cell>
          <cell r="P3125" t="str">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cell>
          <cell r="M3126">
            <v>0.99990000000000001</v>
          </cell>
          <cell r="N3126">
            <v>-1E-4</v>
          </cell>
          <cell r="O3126">
            <v>0</v>
          </cell>
          <cell r="P3126" t="str">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cell>
          <cell r="M3127">
            <v>0.99990000000000001</v>
          </cell>
          <cell r="N3127">
            <v>-1E-4</v>
          </cell>
          <cell r="O3127">
            <v>0</v>
          </cell>
          <cell r="P3127" t="str">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cell>
          <cell r="M3128">
            <v>0.99990000000000001</v>
          </cell>
          <cell r="N3128">
            <v>-1E-4</v>
          </cell>
          <cell r="O3128">
            <v>0</v>
          </cell>
          <cell r="P3128" t="str">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cell>
          <cell r="M3129">
            <v>0.99990000000000001</v>
          </cell>
          <cell r="N3129">
            <v>-1E-4</v>
          </cell>
          <cell r="O3129">
            <v>0</v>
          </cell>
          <cell r="P3129" t="str">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cell>
          <cell r="M3130">
            <v>1</v>
          </cell>
          <cell r="N3130">
            <v>0</v>
          </cell>
          <cell r="O3130">
            <v>0</v>
          </cell>
          <cell r="P3130" t="str">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cell>
          <cell r="M3131">
            <v>1</v>
          </cell>
          <cell r="N3131">
            <v>0</v>
          </cell>
          <cell r="O3131">
            <v>0</v>
          </cell>
          <cell r="P3131" t="str">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cell>
          <cell r="M3132">
            <v>1</v>
          </cell>
          <cell r="N3132">
            <v>0</v>
          </cell>
          <cell r="O3132">
            <v>0</v>
          </cell>
          <cell r="P3132" t="str">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cell>
          <cell r="M3133">
            <v>1</v>
          </cell>
          <cell r="N3133">
            <v>0</v>
          </cell>
          <cell r="O3133">
            <v>0</v>
          </cell>
          <cell r="P3133" t="str">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cell>
          <cell r="M3134">
            <v>1</v>
          </cell>
          <cell r="N3134">
            <v>0</v>
          </cell>
          <cell r="O3134">
            <v>0</v>
          </cell>
          <cell r="P3134" t="str">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cell>
          <cell r="M3135">
            <v>1</v>
          </cell>
          <cell r="N3135">
            <v>0</v>
          </cell>
          <cell r="O3135">
            <v>0</v>
          </cell>
          <cell r="P3135" t="str">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cell>
          <cell r="M3136">
            <v>1</v>
          </cell>
          <cell r="N3136">
            <v>0</v>
          </cell>
          <cell r="O3136">
            <v>0</v>
          </cell>
          <cell r="P3136" t="str">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cell>
          <cell r="M3137">
            <v>1</v>
          </cell>
          <cell r="N3137">
            <v>0</v>
          </cell>
          <cell r="O3137">
            <v>0</v>
          </cell>
          <cell r="P3137" t="str">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cell>
          <cell r="M3138">
            <v>0.99939999999999996</v>
          </cell>
          <cell r="N3138">
            <v>-5.9999999999999995E-4</v>
          </cell>
          <cell r="O3138">
            <v>0</v>
          </cell>
          <cell r="P3138" t="str">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cell>
          <cell r="M3139">
            <v>0.99939999999999996</v>
          </cell>
          <cell r="N3139">
            <v>-5.9999999999999995E-4</v>
          </cell>
          <cell r="O3139">
            <v>0</v>
          </cell>
          <cell r="P3139" t="str">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cell>
          <cell r="M3140">
            <v>0.99939999999999996</v>
          </cell>
          <cell r="N3140">
            <v>-5.9999999999999995E-4</v>
          </cell>
          <cell r="O3140">
            <v>0</v>
          </cell>
          <cell r="P3140" t="str">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cell>
          <cell r="M3141">
            <v>0.99939999999999996</v>
          </cell>
          <cell r="N3141">
            <v>-5.9999999999999995E-4</v>
          </cell>
          <cell r="O3141">
            <v>0</v>
          </cell>
          <cell r="P3141" t="str">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cell>
          <cell r="M3142">
            <v>0.99939999999999996</v>
          </cell>
          <cell r="N3142">
            <v>-5.9999999999999995E-4</v>
          </cell>
          <cell r="O3142">
            <v>0</v>
          </cell>
          <cell r="P3142" t="str">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cell>
          <cell r="M3143">
            <v>0.99939999999999996</v>
          </cell>
          <cell r="N3143">
            <v>-5.9999999999999995E-4</v>
          </cell>
          <cell r="O3143">
            <v>0</v>
          </cell>
          <cell r="P3143" t="str">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cell>
          <cell r="M3144">
            <v>0.99939999999999996</v>
          </cell>
          <cell r="N3144">
            <v>-5.9999999999999995E-4</v>
          </cell>
          <cell r="O3144">
            <v>0</v>
          </cell>
          <cell r="P3144" t="str">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cell>
          <cell r="M3145">
            <v>0.99990000000000001</v>
          </cell>
          <cell r="N3145">
            <v>-1E-4</v>
          </cell>
          <cell r="O3145">
            <v>0</v>
          </cell>
          <cell r="P3145" t="str">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cell>
          <cell r="M3146">
            <v>0.99990000000000001</v>
          </cell>
          <cell r="N3146">
            <v>-1E-4</v>
          </cell>
          <cell r="O3146">
            <v>0</v>
          </cell>
          <cell r="P3146" t="str">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cell>
          <cell r="M3147">
            <v>0.99990000000000001</v>
          </cell>
          <cell r="N3147">
            <v>-1E-4</v>
          </cell>
          <cell r="O3147">
            <v>0</v>
          </cell>
          <cell r="P3147" t="str">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cell>
          <cell r="M3148">
            <v>0.99990000000000001</v>
          </cell>
          <cell r="N3148">
            <v>-1E-4</v>
          </cell>
          <cell r="O3148">
            <v>0</v>
          </cell>
          <cell r="P3148" t="str">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cell>
          <cell r="M3149">
            <v>0.99990000000000001</v>
          </cell>
          <cell r="N3149">
            <v>-1E-4</v>
          </cell>
          <cell r="O3149">
            <v>0</v>
          </cell>
          <cell r="P3149" t="str">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cell>
          <cell r="M3150">
            <v>0.99990000000000001</v>
          </cell>
          <cell r="N3150">
            <v>-1E-4</v>
          </cell>
          <cell r="O3150">
            <v>0</v>
          </cell>
          <cell r="P3150" t="str">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cell>
          <cell r="M3151">
            <v>1</v>
          </cell>
          <cell r="N3151">
            <v>0</v>
          </cell>
          <cell r="O3151">
            <v>0</v>
          </cell>
          <cell r="P3151" t="str">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cell>
          <cell r="M3152">
            <v>1</v>
          </cell>
          <cell r="N3152">
            <v>0</v>
          </cell>
          <cell r="O3152">
            <v>0</v>
          </cell>
          <cell r="P3152" t="str">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cell>
          <cell r="M3153">
            <v>1</v>
          </cell>
          <cell r="N3153">
            <v>0</v>
          </cell>
          <cell r="O3153">
            <v>0</v>
          </cell>
          <cell r="P3153" t="str">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cell>
          <cell r="M3154">
            <v>1</v>
          </cell>
          <cell r="N3154">
            <v>0</v>
          </cell>
          <cell r="O3154">
            <v>0</v>
          </cell>
          <cell r="P3154" t="str">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cell>
          <cell r="M3155">
            <v>1</v>
          </cell>
          <cell r="N3155">
            <v>0</v>
          </cell>
          <cell r="O3155">
            <v>0</v>
          </cell>
          <cell r="P3155" t="str">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cell>
          <cell r="M3156">
            <v>1</v>
          </cell>
          <cell r="N3156">
            <v>0</v>
          </cell>
          <cell r="O3156">
            <v>0</v>
          </cell>
          <cell r="P3156" t="str">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cell>
          <cell r="M3157">
            <v>0.99960000000000004</v>
          </cell>
          <cell r="N3157">
            <v>-4.0000000000000002E-4</v>
          </cell>
          <cell r="O3157">
            <v>0</v>
          </cell>
          <cell r="P3157" t="str">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cell>
          <cell r="M3158">
            <v>0.99960000000000004</v>
          </cell>
          <cell r="N3158">
            <v>-4.0000000000000002E-4</v>
          </cell>
          <cell r="O3158">
            <v>0</v>
          </cell>
          <cell r="P3158" t="str">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cell>
          <cell r="M3159">
            <v>0.99960000000000004</v>
          </cell>
          <cell r="N3159">
            <v>-4.0000000000000002E-4</v>
          </cell>
          <cell r="O3159">
            <v>0</v>
          </cell>
          <cell r="P3159" t="str">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cell>
          <cell r="M3160">
            <v>0.99960000000000004</v>
          </cell>
          <cell r="N3160">
            <v>-4.0000000000000002E-4</v>
          </cell>
          <cell r="O3160">
            <v>0</v>
          </cell>
          <cell r="P3160" t="str">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cell>
          <cell r="M3161">
            <v>0.99960000000000004</v>
          </cell>
          <cell r="N3161">
            <v>-4.0000000000000002E-4</v>
          </cell>
          <cell r="O3161">
            <v>0</v>
          </cell>
          <cell r="P3161" t="str">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cell>
          <cell r="M3162">
            <v>0.99960000000000004</v>
          </cell>
          <cell r="N3162">
            <v>-4.0000000000000002E-4</v>
          </cell>
          <cell r="O3162">
            <v>0</v>
          </cell>
          <cell r="P3162" t="str">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cell>
          <cell r="M3163">
            <v>1</v>
          </cell>
          <cell r="N3163">
            <v>0</v>
          </cell>
          <cell r="O3163">
            <v>0</v>
          </cell>
          <cell r="P3163" t="str">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cell>
          <cell r="M3164">
            <v>1</v>
          </cell>
          <cell r="N3164">
            <v>0</v>
          </cell>
          <cell r="O3164">
            <v>0</v>
          </cell>
          <cell r="P3164" t="str">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cell>
          <cell r="M3165">
            <v>1</v>
          </cell>
          <cell r="N3165">
            <v>0</v>
          </cell>
          <cell r="O3165">
            <v>0</v>
          </cell>
          <cell r="P3165" t="str">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cell>
          <cell r="M3166">
            <v>1</v>
          </cell>
          <cell r="N3166">
            <v>0</v>
          </cell>
          <cell r="O3166">
            <v>0</v>
          </cell>
          <cell r="P3166" t="str">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cell>
          <cell r="M3167">
            <v>1</v>
          </cell>
          <cell r="N3167">
            <v>0</v>
          </cell>
          <cell r="O3167">
            <v>0</v>
          </cell>
          <cell r="P3167" t="str">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cell>
          <cell r="M3168">
            <v>1</v>
          </cell>
          <cell r="N3168">
            <v>0</v>
          </cell>
          <cell r="O3168">
            <v>0</v>
          </cell>
          <cell r="P3168" t="str">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cell>
          <cell r="M3169">
            <v>1</v>
          </cell>
          <cell r="N3169">
            <v>0</v>
          </cell>
          <cell r="O3169">
            <v>0</v>
          </cell>
          <cell r="P3169" t="str">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cell>
          <cell r="M3170">
            <v>1</v>
          </cell>
          <cell r="N3170">
            <v>0</v>
          </cell>
          <cell r="O3170">
            <v>0</v>
          </cell>
          <cell r="P3170" t="str">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cell>
          <cell r="M3171">
            <v>1</v>
          </cell>
          <cell r="N3171">
            <v>0</v>
          </cell>
          <cell r="O3171">
            <v>0</v>
          </cell>
          <cell r="P3171" t="str">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cell>
          <cell r="M3172">
            <v>1</v>
          </cell>
          <cell r="N3172">
            <v>0</v>
          </cell>
          <cell r="O3172">
            <v>0</v>
          </cell>
          <cell r="P3172" t="str">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cell>
          <cell r="M3173">
            <v>1</v>
          </cell>
          <cell r="N3173">
            <v>0</v>
          </cell>
          <cell r="O3173">
            <v>0</v>
          </cell>
          <cell r="P3173" t="str">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cell>
          <cell r="M3174">
            <v>1</v>
          </cell>
          <cell r="N3174">
            <v>0</v>
          </cell>
          <cell r="O3174">
            <v>0</v>
          </cell>
          <cell r="P3174" t="str">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cell>
          <cell r="M3175">
            <v>1</v>
          </cell>
          <cell r="N3175">
            <v>0</v>
          </cell>
          <cell r="O3175">
            <v>0</v>
          </cell>
          <cell r="P3175" t="str">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cell>
          <cell r="M3176">
            <v>1</v>
          </cell>
          <cell r="N3176">
            <v>0</v>
          </cell>
          <cell r="O3176">
            <v>0</v>
          </cell>
          <cell r="P3176" t="str">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cell>
          <cell r="M3177">
            <v>1</v>
          </cell>
          <cell r="N3177">
            <v>0</v>
          </cell>
          <cell r="O3177">
            <v>0</v>
          </cell>
          <cell r="P3177" t="str">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cell>
          <cell r="M3178">
            <v>1</v>
          </cell>
          <cell r="N3178">
            <v>0</v>
          </cell>
          <cell r="O3178">
            <v>0</v>
          </cell>
          <cell r="P3178" t="str">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cell>
          <cell r="M3179">
            <v>1</v>
          </cell>
          <cell r="N3179">
            <v>0</v>
          </cell>
          <cell r="O3179">
            <v>0</v>
          </cell>
          <cell r="P3179" t="str">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cell>
          <cell r="M3180">
            <v>1</v>
          </cell>
          <cell r="N3180">
            <v>0</v>
          </cell>
          <cell r="O3180">
            <v>0</v>
          </cell>
          <cell r="P3180" t="str">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cell>
          <cell r="M3181">
            <v>1</v>
          </cell>
          <cell r="N3181">
            <v>0</v>
          </cell>
          <cell r="O3181">
            <v>0</v>
          </cell>
          <cell r="P3181" t="str">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cell>
          <cell r="M3182">
            <v>0.99929999999999997</v>
          </cell>
          <cell r="N3182">
            <v>-6.9999999999999999E-4</v>
          </cell>
          <cell r="O3182">
            <v>0</v>
          </cell>
          <cell r="P3182" t="str">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cell>
          <cell r="M3183">
            <v>0.99929999999999997</v>
          </cell>
          <cell r="N3183">
            <v>-6.9999999999999999E-4</v>
          </cell>
          <cell r="O3183">
            <v>0</v>
          </cell>
          <cell r="P3183" t="str">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cell>
          <cell r="M3184">
            <v>0.99929999999999997</v>
          </cell>
          <cell r="N3184">
            <v>-6.9999999999999999E-4</v>
          </cell>
          <cell r="O3184">
            <v>0</v>
          </cell>
          <cell r="P3184" t="str">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cell>
          <cell r="M3185">
            <v>0.99929999999999997</v>
          </cell>
          <cell r="N3185">
            <v>-6.9999999999999999E-4</v>
          </cell>
          <cell r="O3185">
            <v>0</v>
          </cell>
          <cell r="P3185" t="str">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cell>
          <cell r="M3186">
            <v>0.99929999999999997</v>
          </cell>
          <cell r="N3186">
            <v>-6.9999999999999999E-4</v>
          </cell>
          <cell r="O3186">
            <v>0</v>
          </cell>
          <cell r="P3186" t="str">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cell>
          <cell r="M3187">
            <v>0.99929999999999997</v>
          </cell>
          <cell r="N3187">
            <v>-6.9999999999999999E-4</v>
          </cell>
          <cell r="O3187">
            <v>0</v>
          </cell>
          <cell r="P3187" t="str">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cell>
          <cell r="M3188">
            <v>0.99929999999999997</v>
          </cell>
          <cell r="N3188">
            <v>-6.9999999999999999E-4</v>
          </cell>
          <cell r="O3188">
            <v>0</v>
          </cell>
          <cell r="P3188" t="str">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cell>
          <cell r="M3189">
            <v>0.99929999999999997</v>
          </cell>
          <cell r="N3189">
            <v>-6.9999999999999999E-4</v>
          </cell>
          <cell r="O3189">
            <v>0</v>
          </cell>
          <cell r="P3189" t="str">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cell>
          <cell r="M3198">
            <v>0.996</v>
          </cell>
          <cell r="N3198">
            <v>-4.0000000000000001E-3</v>
          </cell>
          <cell r="O3198">
            <v>0</v>
          </cell>
          <cell r="P3198" t="str">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cell>
          <cell r="M3199">
            <v>0.996</v>
          </cell>
          <cell r="N3199">
            <v>-4.0000000000000001E-3</v>
          </cell>
          <cell r="O3199">
            <v>0</v>
          </cell>
          <cell r="P3199" t="str">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cell>
          <cell r="M3200">
            <v>0.996</v>
          </cell>
          <cell r="N3200">
            <v>-4.0000000000000001E-3</v>
          </cell>
          <cell r="O3200">
            <v>0</v>
          </cell>
          <cell r="P3200" t="str">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cell>
          <cell r="M3201">
            <v>0.996</v>
          </cell>
          <cell r="N3201">
            <v>-4.0000000000000001E-3</v>
          </cell>
          <cell r="O3201">
            <v>0</v>
          </cell>
          <cell r="P3201" t="str">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cell>
          <cell r="M3202">
            <v>0.996</v>
          </cell>
          <cell r="N3202">
            <v>-4.0000000000000001E-3</v>
          </cell>
          <cell r="O3202">
            <v>0</v>
          </cell>
          <cell r="P3202" t="str">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cell>
          <cell r="M3203">
            <v>0.996</v>
          </cell>
          <cell r="N3203">
            <v>-4.0000000000000001E-3</v>
          </cell>
          <cell r="O3203">
            <v>0</v>
          </cell>
          <cell r="P3203" t="str">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cell>
          <cell r="M3204">
            <v>0.996</v>
          </cell>
          <cell r="N3204">
            <v>-4.0000000000000001E-3</v>
          </cell>
          <cell r="O3204">
            <v>0</v>
          </cell>
          <cell r="P3204" t="str">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cell>
          <cell r="M3205">
            <v>0.996</v>
          </cell>
          <cell r="N3205">
            <v>-4.0000000000000001E-3</v>
          </cell>
          <cell r="O3205">
            <v>0</v>
          </cell>
          <cell r="P3205" t="str">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cell>
          <cell r="M3206">
            <v>0.99990000000000001</v>
          </cell>
          <cell r="N3206">
            <v>-1E-4</v>
          </cell>
          <cell r="O3206">
            <v>0</v>
          </cell>
          <cell r="P3206" t="str">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cell>
          <cell r="M3207">
            <v>1</v>
          </cell>
          <cell r="N3207">
            <v>0</v>
          </cell>
          <cell r="O3207">
            <v>0</v>
          </cell>
          <cell r="P3207" t="str">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cell>
          <cell r="M3208">
            <v>1</v>
          </cell>
          <cell r="N3208">
            <v>0</v>
          </cell>
          <cell r="O3208">
            <v>0</v>
          </cell>
          <cell r="P3208" t="str">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cell>
          <cell r="M3209">
            <v>1</v>
          </cell>
          <cell r="N3209">
            <v>0</v>
          </cell>
          <cell r="O3209">
            <v>0</v>
          </cell>
          <cell r="P3209" t="str">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cell>
          <cell r="M3210">
            <v>1</v>
          </cell>
          <cell r="N3210">
            <v>0</v>
          </cell>
          <cell r="O3210">
            <v>0</v>
          </cell>
          <cell r="P3210" t="str">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cell>
          <cell r="M3211">
            <v>1</v>
          </cell>
          <cell r="N3211">
            <v>0</v>
          </cell>
          <cell r="O3211">
            <v>0</v>
          </cell>
          <cell r="P3211" t="str">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cell>
          <cell r="M3212">
            <v>1</v>
          </cell>
          <cell r="N3212">
            <v>0</v>
          </cell>
          <cell r="O3212">
            <v>0</v>
          </cell>
          <cell r="P3212" t="str">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cell>
          <cell r="M3213">
            <v>1</v>
          </cell>
          <cell r="N3213">
            <v>0</v>
          </cell>
          <cell r="O3213">
            <v>0</v>
          </cell>
          <cell r="P3213" t="str">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cell>
          <cell r="M3214">
            <v>1</v>
          </cell>
          <cell r="N3214">
            <v>0</v>
          </cell>
          <cell r="O3214">
            <v>0</v>
          </cell>
          <cell r="P3214" t="str">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cell>
          <cell r="M3215">
            <v>1</v>
          </cell>
          <cell r="N3215">
            <v>0</v>
          </cell>
          <cell r="O3215">
            <v>0</v>
          </cell>
          <cell r="P3215" t="str">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cell>
          <cell r="M3222">
            <v>1</v>
          </cell>
          <cell r="N3222">
            <v>0</v>
          </cell>
          <cell r="O3222">
            <v>0</v>
          </cell>
          <cell r="P3222" t="str">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cell>
          <cell r="M3223">
            <v>1</v>
          </cell>
          <cell r="N3223">
            <v>0</v>
          </cell>
          <cell r="O3223">
            <v>0</v>
          </cell>
          <cell r="P3223" t="str">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cell>
          <cell r="M3224">
            <v>1</v>
          </cell>
          <cell r="N3224">
            <v>0</v>
          </cell>
          <cell r="O3224">
            <v>0</v>
          </cell>
          <cell r="P3224" t="str">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cell>
          <cell r="M3225">
            <v>1</v>
          </cell>
          <cell r="N3225">
            <v>0</v>
          </cell>
          <cell r="O3225">
            <v>0</v>
          </cell>
          <cell r="P3225" t="str">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cell>
          <cell r="M3226">
            <v>1</v>
          </cell>
          <cell r="N3226">
            <v>0</v>
          </cell>
          <cell r="O3226">
            <v>0</v>
          </cell>
          <cell r="P3226" t="str">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cell>
          <cell r="M3227">
            <v>1</v>
          </cell>
          <cell r="N3227">
            <v>0</v>
          </cell>
          <cell r="O3227">
            <v>0</v>
          </cell>
          <cell r="P3227" t="str">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cell>
          <cell r="M3234">
            <v>1</v>
          </cell>
          <cell r="N3234">
            <v>0</v>
          </cell>
          <cell r="O3234">
            <v>0</v>
          </cell>
          <cell r="P3234" t="str">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cell>
          <cell r="M3235">
            <v>1</v>
          </cell>
          <cell r="N3235">
            <v>0</v>
          </cell>
          <cell r="O3235">
            <v>0</v>
          </cell>
          <cell r="P3235" t="str">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cell>
          <cell r="M3236">
            <v>1</v>
          </cell>
          <cell r="N3236">
            <v>0</v>
          </cell>
          <cell r="O3236">
            <v>0</v>
          </cell>
          <cell r="P3236" t="str">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cell>
          <cell r="M3237">
            <v>1</v>
          </cell>
          <cell r="N3237">
            <v>0</v>
          </cell>
          <cell r="O3237">
            <v>0</v>
          </cell>
          <cell r="P3237" t="str">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cell>
          <cell r="M3240">
            <v>1</v>
          </cell>
          <cell r="N3240">
            <v>0</v>
          </cell>
          <cell r="O3240">
            <v>0</v>
          </cell>
          <cell r="P3240" t="str">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cell>
          <cell r="M3241">
            <v>1</v>
          </cell>
          <cell r="N3241">
            <v>0</v>
          </cell>
          <cell r="O3241">
            <v>0</v>
          </cell>
          <cell r="P3241" t="str">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cell>
          <cell r="M3242">
            <v>1</v>
          </cell>
          <cell r="N3242">
            <v>0</v>
          </cell>
          <cell r="O3242">
            <v>0</v>
          </cell>
          <cell r="P3242" t="str">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cell>
          <cell r="M3246">
            <v>1</v>
          </cell>
          <cell r="N3246">
            <v>0</v>
          </cell>
          <cell r="O3246">
            <v>0</v>
          </cell>
          <cell r="P3246" t="str">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cell>
          <cell r="M3247">
            <v>1</v>
          </cell>
          <cell r="N3247">
            <v>0</v>
          </cell>
          <cell r="O3247">
            <v>0</v>
          </cell>
          <cell r="P3247" t="str">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cell>
          <cell r="M3248">
            <v>1</v>
          </cell>
          <cell r="N3248">
            <v>0</v>
          </cell>
          <cell r="O3248">
            <v>0</v>
          </cell>
          <cell r="P3248" t="str">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cell>
          <cell r="M3249">
            <v>1</v>
          </cell>
          <cell r="N3249">
            <v>0</v>
          </cell>
          <cell r="O3249">
            <v>0</v>
          </cell>
          <cell r="P3249" t="str">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cell>
          <cell r="M3250">
            <v>1</v>
          </cell>
          <cell r="N3250">
            <v>0</v>
          </cell>
          <cell r="O3250">
            <v>0</v>
          </cell>
          <cell r="P3250" t="str">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cell>
          <cell r="M3251">
            <v>1</v>
          </cell>
          <cell r="N3251">
            <v>0</v>
          </cell>
          <cell r="O3251">
            <v>0</v>
          </cell>
          <cell r="P3251" t="str">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cell>
          <cell r="M3252">
            <v>1</v>
          </cell>
          <cell r="N3252">
            <v>0</v>
          </cell>
          <cell r="O3252">
            <v>0</v>
          </cell>
          <cell r="P3252" t="str">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cell>
          <cell r="M3253">
            <v>1</v>
          </cell>
          <cell r="N3253">
            <v>0</v>
          </cell>
          <cell r="O3253">
            <v>0</v>
          </cell>
          <cell r="P3253" t="str">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cell>
          <cell r="M3254">
            <v>1</v>
          </cell>
          <cell r="N3254">
            <v>0</v>
          </cell>
          <cell r="O3254">
            <v>0</v>
          </cell>
          <cell r="P3254" t="str">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cell>
          <cell r="M3269">
            <v>0.99570000000000003</v>
          </cell>
          <cell r="N3269">
            <v>-4.3E-3</v>
          </cell>
          <cell r="O3269">
            <v>0</v>
          </cell>
          <cell r="P3269" t="str">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cell>
          <cell r="M3270">
            <v>0.99570000000000003</v>
          </cell>
          <cell r="N3270">
            <v>-4.3E-3</v>
          </cell>
          <cell r="O3270">
            <v>0</v>
          </cell>
          <cell r="P3270" t="str">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cell>
          <cell r="M3271">
            <v>0.99570000000000003</v>
          </cell>
          <cell r="N3271">
            <v>-4.3E-3</v>
          </cell>
          <cell r="O3271">
            <v>0</v>
          </cell>
          <cell r="P3271" t="str">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cell>
          <cell r="M3272">
            <v>0.99570000000000003</v>
          </cell>
          <cell r="N3272">
            <v>-4.3E-3</v>
          </cell>
          <cell r="O3272">
            <v>0</v>
          </cell>
          <cell r="P3272" t="str">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cell>
          <cell r="M3273">
            <v>0.99570000000000003</v>
          </cell>
          <cell r="N3273">
            <v>-4.3E-3</v>
          </cell>
          <cell r="O3273">
            <v>0</v>
          </cell>
          <cell r="P3273" t="str">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cell>
          <cell r="M3274">
            <v>0.99570000000000003</v>
          </cell>
          <cell r="N3274">
            <v>-4.3E-3</v>
          </cell>
          <cell r="O3274">
            <v>0</v>
          </cell>
          <cell r="P3274" t="str">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cell>
          <cell r="M3275">
            <v>0.99570000000000003</v>
          </cell>
          <cell r="N3275">
            <v>-4.3E-3</v>
          </cell>
          <cell r="O3275">
            <v>0</v>
          </cell>
          <cell r="P3275" t="str">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cell>
          <cell r="M3276">
            <v>1</v>
          </cell>
          <cell r="N3276">
            <v>0</v>
          </cell>
          <cell r="O3276">
            <v>0</v>
          </cell>
          <cell r="P3276" t="str">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cell>
          <cell r="M3277">
            <v>1</v>
          </cell>
          <cell r="N3277">
            <v>0</v>
          </cell>
          <cell r="O3277">
            <v>0</v>
          </cell>
          <cell r="P3277" t="str">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cell>
          <cell r="M3278">
            <v>1</v>
          </cell>
          <cell r="N3278">
            <v>0</v>
          </cell>
          <cell r="O3278">
            <v>0</v>
          </cell>
          <cell r="P3278" t="str">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cell>
          <cell r="M3279">
            <v>1</v>
          </cell>
          <cell r="N3279">
            <v>0</v>
          </cell>
          <cell r="O3279">
            <v>0</v>
          </cell>
          <cell r="P3279" t="str">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cell>
          <cell r="M3280">
            <v>1</v>
          </cell>
          <cell r="N3280">
            <v>0</v>
          </cell>
          <cell r="O3280">
            <v>0</v>
          </cell>
          <cell r="P3280" t="str">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cell>
          <cell r="M3281">
            <v>1</v>
          </cell>
          <cell r="N3281">
            <v>0</v>
          </cell>
          <cell r="O3281">
            <v>0</v>
          </cell>
          <cell r="P3281" t="str">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cell>
          <cell r="M3282">
            <v>1</v>
          </cell>
          <cell r="N3282">
            <v>0</v>
          </cell>
          <cell r="O3282">
            <v>0</v>
          </cell>
          <cell r="P3282" t="str">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cell>
          <cell r="M3283">
            <v>1</v>
          </cell>
          <cell r="N3283">
            <v>0</v>
          </cell>
          <cell r="O3283">
            <v>0</v>
          </cell>
          <cell r="P3283" t="str">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cell>
          <cell r="M3305">
            <v>1</v>
          </cell>
          <cell r="N3305">
            <v>0</v>
          </cell>
          <cell r="O3305">
            <v>0</v>
          </cell>
          <cell r="P3305" t="str">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cell>
          <cell r="M3306">
            <v>1</v>
          </cell>
          <cell r="N3306">
            <v>0</v>
          </cell>
          <cell r="O3306">
            <v>0</v>
          </cell>
          <cell r="P3306" t="str">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cell>
          <cell r="M3307">
            <v>1</v>
          </cell>
          <cell r="N3307">
            <v>0</v>
          </cell>
          <cell r="O3307">
            <v>0</v>
          </cell>
          <cell r="P3307" t="str">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cell>
          <cell r="M3319">
            <v>1</v>
          </cell>
          <cell r="N3319">
            <v>0</v>
          </cell>
          <cell r="O3319">
            <v>0</v>
          </cell>
          <cell r="P3319" t="str">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cell>
          <cell r="M3320">
            <v>1</v>
          </cell>
          <cell r="N3320">
            <v>0</v>
          </cell>
          <cell r="O3320">
            <v>0</v>
          </cell>
          <cell r="P3320" t="str">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cell>
          <cell r="M3321">
            <v>1</v>
          </cell>
          <cell r="N3321">
            <v>0</v>
          </cell>
          <cell r="O3321">
            <v>0</v>
          </cell>
          <cell r="P3321" t="str">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cell>
          <cell r="M3322">
            <v>1</v>
          </cell>
          <cell r="N3322">
            <v>0</v>
          </cell>
          <cell r="O3322">
            <v>0</v>
          </cell>
          <cell r="P3322" t="str">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cell>
          <cell r="M3323">
            <v>1</v>
          </cell>
          <cell r="N3323">
            <v>0</v>
          </cell>
          <cell r="O3323">
            <v>0</v>
          </cell>
          <cell r="P3323" t="str">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cell>
          <cell r="M3324">
            <v>1</v>
          </cell>
          <cell r="N3324">
            <v>0</v>
          </cell>
          <cell r="O3324">
            <v>0</v>
          </cell>
          <cell r="P3324" t="str">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cell>
          <cell r="M3325">
            <v>1</v>
          </cell>
          <cell r="N3325">
            <v>0</v>
          </cell>
          <cell r="O3325">
            <v>0</v>
          </cell>
          <cell r="P3325" t="str">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cell>
          <cell r="M3326">
            <v>1</v>
          </cell>
          <cell r="N3326">
            <v>0</v>
          </cell>
          <cell r="O3326">
            <v>0</v>
          </cell>
          <cell r="P3326" t="str">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cell>
          <cell r="M3327">
            <v>1</v>
          </cell>
          <cell r="N3327">
            <v>0</v>
          </cell>
          <cell r="O3327">
            <v>0</v>
          </cell>
          <cell r="P3327" t="str">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cell>
          <cell r="M3328">
            <v>1</v>
          </cell>
          <cell r="N3328">
            <v>0</v>
          </cell>
          <cell r="O3328">
            <v>0</v>
          </cell>
          <cell r="P3328" t="str">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cell>
          <cell r="M3329">
            <v>1</v>
          </cell>
          <cell r="N3329">
            <v>0</v>
          </cell>
          <cell r="O3329">
            <v>0</v>
          </cell>
          <cell r="P3329" t="str">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cell>
          <cell r="M3330">
            <v>1</v>
          </cell>
          <cell r="N3330">
            <v>0</v>
          </cell>
          <cell r="O3330">
            <v>0</v>
          </cell>
          <cell r="P3330" t="str">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cell>
          <cell r="M3331">
            <v>1</v>
          </cell>
          <cell r="N3331">
            <v>0</v>
          </cell>
          <cell r="O3331">
            <v>0</v>
          </cell>
          <cell r="P3331" t="str">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cell>
          <cell r="M3332">
            <v>1</v>
          </cell>
          <cell r="N3332">
            <v>0</v>
          </cell>
          <cell r="O3332">
            <v>0</v>
          </cell>
          <cell r="P3332" t="str">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cell>
          <cell r="M3333">
            <v>1</v>
          </cell>
          <cell r="N3333">
            <v>0</v>
          </cell>
          <cell r="O3333">
            <v>0</v>
          </cell>
          <cell r="P3333" t="str">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cell>
          <cell r="M3334">
            <v>1</v>
          </cell>
          <cell r="N3334">
            <v>0</v>
          </cell>
          <cell r="O3334">
            <v>0</v>
          </cell>
          <cell r="P3334" t="str">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cell>
          <cell r="M3335">
            <v>1</v>
          </cell>
          <cell r="N3335">
            <v>0</v>
          </cell>
          <cell r="O3335">
            <v>0</v>
          </cell>
          <cell r="P3335" t="str">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cell>
          <cell r="M3336">
            <v>0.99850000000000005</v>
          </cell>
          <cell r="N3336">
            <v>-1.5E-3</v>
          </cell>
          <cell r="O3336">
            <v>0</v>
          </cell>
          <cell r="P3336" t="str">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cell>
          <cell r="M3337">
            <v>0.99850000000000005</v>
          </cell>
          <cell r="N3337">
            <v>-1.5E-3</v>
          </cell>
          <cell r="O3337">
            <v>0</v>
          </cell>
          <cell r="P3337" t="str">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cell>
          <cell r="M3338">
            <v>0.99850000000000005</v>
          </cell>
          <cell r="N3338">
            <v>-1.5E-3</v>
          </cell>
          <cell r="O3338">
            <v>0</v>
          </cell>
          <cell r="P3338" t="str">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cell>
          <cell r="M3339">
            <v>0.99939999999999996</v>
          </cell>
          <cell r="N3339">
            <v>-5.9999999999999995E-4</v>
          </cell>
          <cell r="O3339">
            <v>0</v>
          </cell>
          <cell r="P3339" t="str">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cell>
          <cell r="M3340">
            <v>0.99939999999999996</v>
          </cell>
          <cell r="N3340">
            <v>-5.9999999999999995E-4</v>
          </cell>
          <cell r="O3340">
            <v>0</v>
          </cell>
          <cell r="P3340" t="str">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cell>
          <cell r="M3341">
            <v>0.99939999999999996</v>
          </cell>
          <cell r="N3341">
            <v>-5.9999999999999995E-4</v>
          </cell>
          <cell r="O3341">
            <v>0</v>
          </cell>
          <cell r="P3341" t="str">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cell>
          <cell r="M3342">
            <v>0.99939999999999996</v>
          </cell>
          <cell r="N3342">
            <v>-5.9999999999999995E-4</v>
          </cell>
          <cell r="O3342">
            <v>0</v>
          </cell>
          <cell r="P3342" t="str">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cell>
          <cell r="M3343">
            <v>0.99939999999999996</v>
          </cell>
          <cell r="N3343">
            <v>-5.9999999999999995E-4</v>
          </cell>
          <cell r="O3343">
            <v>0</v>
          </cell>
          <cell r="P3343" t="str">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cell>
          <cell r="M3344">
            <v>0.99939999999999996</v>
          </cell>
          <cell r="N3344">
            <v>-5.9999999999999995E-4</v>
          </cell>
          <cell r="O3344">
            <v>0</v>
          </cell>
          <cell r="P3344" t="str">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cell>
          <cell r="M3345">
            <v>0.99939999999999996</v>
          </cell>
          <cell r="N3345">
            <v>-5.9999999999999995E-4</v>
          </cell>
          <cell r="O3345">
            <v>0</v>
          </cell>
          <cell r="P3345" t="str">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cell>
          <cell r="M3346">
            <v>0.99939999999999996</v>
          </cell>
          <cell r="N3346">
            <v>-5.9999999999999995E-4</v>
          </cell>
          <cell r="O3346">
            <v>0</v>
          </cell>
          <cell r="P3346" t="str">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cell>
          <cell r="M3347">
            <v>0.99939999999999996</v>
          </cell>
          <cell r="N3347">
            <v>-5.9999999999999995E-4</v>
          </cell>
          <cell r="O3347">
            <v>0</v>
          </cell>
          <cell r="P3347" t="str">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cell>
          <cell r="M3348">
            <v>0.99939999999999996</v>
          </cell>
          <cell r="N3348">
            <v>-5.9999999999999995E-4</v>
          </cell>
          <cell r="O3348">
            <v>0</v>
          </cell>
          <cell r="P3348" t="str">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cell>
          <cell r="M3349">
            <v>0.99939999999999996</v>
          </cell>
          <cell r="N3349">
            <v>-5.9999999999999995E-4</v>
          </cell>
          <cell r="O3349">
            <v>0</v>
          </cell>
          <cell r="P3349" t="str">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cell>
          <cell r="M3350">
            <v>0.99939999999999996</v>
          </cell>
          <cell r="N3350">
            <v>-5.9999999999999995E-4</v>
          </cell>
          <cell r="O3350">
            <v>0</v>
          </cell>
          <cell r="P3350" t="str">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cell>
          <cell r="M3351">
            <v>0.99939999999999996</v>
          </cell>
          <cell r="N3351">
            <v>-5.9999999999999995E-4</v>
          </cell>
          <cell r="O3351">
            <v>0</v>
          </cell>
          <cell r="P3351" t="str">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cell>
          <cell r="M3352">
            <v>0.99939999999999996</v>
          </cell>
          <cell r="N3352">
            <v>-5.9999999999999995E-4</v>
          </cell>
          <cell r="O3352">
            <v>0</v>
          </cell>
          <cell r="P3352" t="str">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cell>
          <cell r="M3353">
            <v>0.99939999999999996</v>
          </cell>
          <cell r="N3353">
            <v>-5.9999999999999995E-4</v>
          </cell>
          <cell r="O3353">
            <v>0</v>
          </cell>
          <cell r="P3353" t="str">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cell>
          <cell r="M3354">
            <v>0.99939999999999996</v>
          </cell>
          <cell r="N3354">
            <v>-5.9999999999999995E-4</v>
          </cell>
          <cell r="O3354">
            <v>0</v>
          </cell>
          <cell r="P3354" t="str">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cell>
          <cell r="M3355">
            <v>0.99939999999999996</v>
          </cell>
          <cell r="N3355">
            <v>-5.9999999999999995E-4</v>
          </cell>
          <cell r="O3355">
            <v>0</v>
          </cell>
          <cell r="P3355" t="str">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cell>
          <cell r="M3356">
            <v>0.99939999999999996</v>
          </cell>
          <cell r="N3356">
            <v>-5.9999999999999995E-4</v>
          </cell>
          <cell r="O3356">
            <v>0</v>
          </cell>
          <cell r="P3356" t="str">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cell>
          <cell r="M3357">
            <v>0.99099999999999999</v>
          </cell>
          <cell r="N3357">
            <v>-8.9999999999999993E-3</v>
          </cell>
          <cell r="O3357">
            <v>0</v>
          </cell>
          <cell r="P3357" t="str">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cell>
          <cell r="M3358">
            <v>0.99099999999999999</v>
          </cell>
          <cell r="N3358">
            <v>-8.9999999999999993E-3</v>
          </cell>
          <cell r="O3358">
            <v>0</v>
          </cell>
          <cell r="P3358" t="str">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cell>
          <cell r="M3359">
            <v>0.99099999999999999</v>
          </cell>
          <cell r="N3359">
            <v>-8.9999999999999993E-3</v>
          </cell>
          <cell r="O3359">
            <v>0</v>
          </cell>
          <cell r="P3359" t="str">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cell>
          <cell r="M3360">
            <v>0.99099999999999999</v>
          </cell>
          <cell r="N3360">
            <v>-8.9999999999999993E-3</v>
          </cell>
          <cell r="O3360">
            <v>0</v>
          </cell>
          <cell r="P3360" t="str">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cell>
          <cell r="M3361">
            <v>0.99099999999999999</v>
          </cell>
          <cell r="N3361">
            <v>-8.9999999999999993E-3</v>
          </cell>
          <cell r="O3361">
            <v>0</v>
          </cell>
          <cell r="P3361" t="str">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cell>
          <cell r="M3362">
            <v>0.99099999999999999</v>
          </cell>
          <cell r="N3362">
            <v>-8.9999999999999993E-3</v>
          </cell>
          <cell r="O3362">
            <v>0</v>
          </cell>
          <cell r="P3362" t="str">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cell>
          <cell r="M3363">
            <v>0.99099999999999999</v>
          </cell>
          <cell r="N3363">
            <v>-8.9999999999999993E-3</v>
          </cell>
          <cell r="O3363">
            <v>0</v>
          </cell>
          <cell r="P3363" t="str">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cell>
          <cell r="M3364">
            <v>0.99099999999999999</v>
          </cell>
          <cell r="N3364">
            <v>-8.9999999999999993E-3</v>
          </cell>
          <cell r="O3364">
            <v>0</v>
          </cell>
          <cell r="P3364" t="str">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cell>
          <cell r="M3365">
            <v>0.99099999999999999</v>
          </cell>
          <cell r="N3365">
            <v>-8.9999999999999993E-3</v>
          </cell>
          <cell r="O3365">
            <v>0</v>
          </cell>
          <cell r="P3365" t="str">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cell>
          <cell r="M3366">
            <v>0.99099999999999999</v>
          </cell>
          <cell r="N3366">
            <v>-8.9999999999999993E-3</v>
          </cell>
          <cell r="O3366">
            <v>0</v>
          </cell>
          <cell r="P3366" t="str">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cell>
          <cell r="M3367">
            <v>0.99099999999999999</v>
          </cell>
          <cell r="N3367">
            <v>-8.9999999999999993E-3</v>
          </cell>
          <cell r="O3367">
            <v>0</v>
          </cell>
          <cell r="P3367" t="str">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cell>
          <cell r="M3368">
            <v>0.99099999999999999</v>
          </cell>
          <cell r="N3368">
            <v>-8.9999999999999993E-3</v>
          </cell>
          <cell r="O3368">
            <v>0</v>
          </cell>
          <cell r="P3368" t="str">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cell>
          <cell r="M3369">
            <v>0.99099999999999999</v>
          </cell>
          <cell r="N3369">
            <v>-8.9999999999999993E-3</v>
          </cell>
          <cell r="O3369">
            <v>0</v>
          </cell>
          <cell r="P3369" t="str">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cell>
          <cell r="M3370">
            <v>0.99099999999999999</v>
          </cell>
          <cell r="N3370">
            <v>-8.9999999999999993E-3</v>
          </cell>
          <cell r="O3370">
            <v>0</v>
          </cell>
          <cell r="P3370" t="str">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cell>
          <cell r="M3371">
            <v>0.99099999999999999</v>
          </cell>
          <cell r="N3371">
            <v>-8.9999999999999993E-3</v>
          </cell>
          <cell r="O3371">
            <v>0</v>
          </cell>
          <cell r="P3371" t="str">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cell>
          <cell r="M3372">
            <v>0.99099999999999999</v>
          </cell>
          <cell r="N3372">
            <v>-8.9999999999999993E-3</v>
          </cell>
          <cell r="O3372">
            <v>0</v>
          </cell>
          <cell r="P3372" t="str">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cell>
          <cell r="M3373">
            <v>0.99099999999999999</v>
          </cell>
          <cell r="N3373">
            <v>-8.9999999999999993E-3</v>
          </cell>
          <cell r="O3373">
            <v>0</v>
          </cell>
          <cell r="P3373" t="str">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cell>
          <cell r="M3374">
            <v>0.99099999999999999</v>
          </cell>
          <cell r="N3374">
            <v>-8.9999999999999993E-3</v>
          </cell>
          <cell r="O3374">
            <v>0</v>
          </cell>
          <cell r="P3374" t="str">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cell>
          <cell r="M3375">
            <v>0.99099999999999999</v>
          </cell>
          <cell r="N3375">
            <v>-8.9999999999999993E-3</v>
          </cell>
          <cell r="O3375">
            <v>0</v>
          </cell>
          <cell r="P3375" t="str">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cell>
          <cell r="M3376">
            <v>0.99099999999999999</v>
          </cell>
          <cell r="N3376">
            <v>-8.9999999999999993E-3</v>
          </cell>
          <cell r="O3376">
            <v>0</v>
          </cell>
          <cell r="P3376" t="str">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cell>
          <cell r="M3377">
            <v>0.99099999999999999</v>
          </cell>
          <cell r="N3377">
            <v>-8.9999999999999993E-3</v>
          </cell>
          <cell r="O3377">
            <v>0</v>
          </cell>
          <cell r="P3377" t="str">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cell>
          <cell r="M3378">
            <v>0.99099999999999999</v>
          </cell>
          <cell r="N3378">
            <v>-8.9999999999999993E-3</v>
          </cell>
          <cell r="O3378">
            <v>0</v>
          </cell>
          <cell r="P3378" t="str">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cell>
          <cell r="M3379">
            <v>0.99099999999999999</v>
          </cell>
          <cell r="N3379">
            <v>-8.9999999999999993E-3</v>
          </cell>
          <cell r="O3379">
            <v>0</v>
          </cell>
          <cell r="P3379" t="str">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cell>
          <cell r="M3380">
            <v>0.99099999999999999</v>
          </cell>
          <cell r="N3380">
            <v>-8.9999999999999993E-3</v>
          </cell>
          <cell r="O3380">
            <v>0</v>
          </cell>
          <cell r="P3380" t="str">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cell>
          <cell r="M3381">
            <v>0.99099999999999999</v>
          </cell>
          <cell r="N3381">
            <v>-8.9999999999999993E-3</v>
          </cell>
          <cell r="O3381">
            <v>0</v>
          </cell>
          <cell r="P3381" t="str">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cell>
          <cell r="M3382">
            <v>0.99099999999999999</v>
          </cell>
          <cell r="N3382">
            <v>-8.9999999999999993E-3</v>
          </cell>
          <cell r="O3382">
            <v>0</v>
          </cell>
          <cell r="P3382" t="str">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cell>
          <cell r="M3383">
            <v>0.99709999999999999</v>
          </cell>
          <cell r="N3383">
            <v>-2.8999999999999998E-3</v>
          </cell>
          <cell r="O3383">
            <v>0</v>
          </cell>
          <cell r="P3383" t="str">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cell>
          <cell r="M3384">
            <v>0.99709999999999999</v>
          </cell>
          <cell r="N3384">
            <v>-2.8999999999999998E-3</v>
          </cell>
          <cell r="O3384">
            <v>0</v>
          </cell>
          <cell r="P3384" t="str">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cell>
          <cell r="M3385">
            <v>0.99709999999999999</v>
          </cell>
          <cell r="N3385">
            <v>-2.8999999999999998E-3</v>
          </cell>
          <cell r="O3385">
            <v>0</v>
          </cell>
          <cell r="P3385" t="str">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cell>
          <cell r="M3386">
            <v>0.9879</v>
          </cell>
          <cell r="N3386">
            <v>-1.21E-2</v>
          </cell>
          <cell r="O3386">
            <v>0</v>
          </cell>
          <cell r="P3386" t="str">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cell>
          <cell r="M3387">
            <v>0.9879</v>
          </cell>
          <cell r="N3387">
            <v>-1.21E-2</v>
          </cell>
          <cell r="O3387">
            <v>0</v>
          </cell>
          <cell r="P3387" t="str">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cell>
          <cell r="M3388">
            <v>0.9879</v>
          </cell>
          <cell r="N3388">
            <v>-1.21E-2</v>
          </cell>
          <cell r="O3388">
            <v>0</v>
          </cell>
          <cell r="P3388" t="str">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cell>
          <cell r="M3389">
            <v>0.9879</v>
          </cell>
          <cell r="N3389">
            <v>-1.21E-2</v>
          </cell>
          <cell r="O3389">
            <v>0</v>
          </cell>
          <cell r="P3389" t="str">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cell>
          <cell r="M3390">
            <v>0.9879</v>
          </cell>
          <cell r="N3390">
            <v>-1.21E-2</v>
          </cell>
          <cell r="O3390">
            <v>0</v>
          </cell>
          <cell r="P3390" t="str">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cell>
          <cell r="M3391">
            <v>0.9879</v>
          </cell>
          <cell r="N3391">
            <v>-1.21E-2</v>
          </cell>
          <cell r="O3391">
            <v>0</v>
          </cell>
          <cell r="P3391" t="str">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cell>
          <cell r="M3392">
            <v>0.9879</v>
          </cell>
          <cell r="N3392">
            <v>-1.21E-2</v>
          </cell>
          <cell r="O3392">
            <v>0</v>
          </cell>
          <cell r="P3392" t="str">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cell>
          <cell r="M3393">
            <v>0.9879</v>
          </cell>
          <cell r="N3393">
            <v>-1.21E-2</v>
          </cell>
          <cell r="O3393">
            <v>0</v>
          </cell>
          <cell r="P3393" t="str">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cell>
          <cell r="M3394">
            <v>0.9879</v>
          </cell>
          <cell r="N3394">
            <v>-1.21E-2</v>
          </cell>
          <cell r="O3394">
            <v>0</v>
          </cell>
          <cell r="P3394" t="str">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cell>
          <cell r="M3399">
            <v>0.99880000000000002</v>
          </cell>
          <cell r="N3399">
            <v>-1.1999999999999999E-3</v>
          </cell>
          <cell r="O3399">
            <v>0</v>
          </cell>
          <cell r="P3399" t="str">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cell>
          <cell r="M3400">
            <v>0.99880000000000002</v>
          </cell>
          <cell r="N3400">
            <v>-1.1999999999999999E-3</v>
          </cell>
          <cell r="O3400">
            <v>0</v>
          </cell>
          <cell r="P3400" t="str">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cell>
          <cell r="M3401">
            <v>0.99880000000000002</v>
          </cell>
          <cell r="N3401">
            <v>-1.1999999999999999E-3</v>
          </cell>
          <cell r="O3401">
            <v>0</v>
          </cell>
          <cell r="P3401" t="str">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cell>
          <cell r="M3402">
            <v>0.99880000000000002</v>
          </cell>
          <cell r="N3402">
            <v>-1.1999999999999999E-3</v>
          </cell>
          <cell r="O3402">
            <v>0</v>
          </cell>
          <cell r="P3402" t="str">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cell>
          <cell r="M3403">
            <v>0.99880000000000002</v>
          </cell>
          <cell r="N3403">
            <v>-1.1999999999999999E-3</v>
          </cell>
          <cell r="O3403">
            <v>0</v>
          </cell>
          <cell r="P3403" t="str">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cell>
          <cell r="M3404">
            <v>0.99880000000000002</v>
          </cell>
          <cell r="N3404">
            <v>-1.1999999999999999E-3</v>
          </cell>
          <cell r="O3404">
            <v>0</v>
          </cell>
          <cell r="P3404" t="str">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cell>
          <cell r="M3405">
            <v>0.99880000000000002</v>
          </cell>
          <cell r="N3405">
            <v>-1.1999999999999999E-3</v>
          </cell>
          <cell r="O3405">
            <v>0</v>
          </cell>
          <cell r="P3405" t="str">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cell>
          <cell r="M3406">
            <v>0.99880000000000002</v>
          </cell>
          <cell r="N3406">
            <v>-1.1999999999999999E-3</v>
          </cell>
          <cell r="O3406">
            <v>0</v>
          </cell>
          <cell r="P3406" t="str">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cell>
          <cell r="M3407">
            <v>0.99880000000000002</v>
          </cell>
          <cell r="N3407">
            <v>-1.1999999999999999E-3</v>
          </cell>
          <cell r="O3407">
            <v>0</v>
          </cell>
          <cell r="P3407" t="str">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cell>
          <cell r="M3408">
            <v>0.99880000000000002</v>
          </cell>
          <cell r="N3408">
            <v>-1.1999999999999999E-3</v>
          </cell>
          <cell r="O3408">
            <v>0</v>
          </cell>
          <cell r="P3408" t="str">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cell>
          <cell r="M3409">
            <v>0.99880000000000002</v>
          </cell>
          <cell r="N3409">
            <v>-1.1999999999999999E-3</v>
          </cell>
          <cell r="O3409">
            <v>0</v>
          </cell>
          <cell r="P3409" t="str">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cell>
          <cell r="M3410">
            <v>0.99880000000000002</v>
          </cell>
          <cell r="N3410">
            <v>-1.1999999999999999E-3</v>
          </cell>
          <cell r="O3410">
            <v>0</v>
          </cell>
          <cell r="P3410" t="str">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cell>
          <cell r="M3411">
            <v>0.99880000000000002</v>
          </cell>
          <cell r="N3411">
            <v>-1.1999999999999999E-3</v>
          </cell>
          <cell r="O3411">
            <v>0</v>
          </cell>
          <cell r="P3411" t="str">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cell>
          <cell r="M3412">
            <v>0.99880000000000002</v>
          </cell>
          <cell r="N3412">
            <v>-1.1999999999999999E-3</v>
          </cell>
          <cell r="O3412">
            <v>0</v>
          </cell>
          <cell r="P3412" t="str">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cell>
          <cell r="M3424">
            <v>0.99880000000000002</v>
          </cell>
          <cell r="N3424">
            <v>-1.1999999999999999E-3</v>
          </cell>
          <cell r="O3424">
            <v>0</v>
          </cell>
          <cell r="P3424" t="str">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cell>
          <cell r="M3425">
            <v>0.99880000000000002</v>
          </cell>
          <cell r="N3425">
            <v>-1.1999999999999999E-3</v>
          </cell>
          <cell r="O3425">
            <v>0</v>
          </cell>
          <cell r="P3425" t="str">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cell>
          <cell r="M3426">
            <v>0.99880000000000002</v>
          </cell>
          <cell r="N3426">
            <v>-1.1999999999999999E-3</v>
          </cell>
          <cell r="O3426">
            <v>0</v>
          </cell>
          <cell r="P3426" t="str">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cell>
          <cell r="M3427">
            <v>0.99880000000000002</v>
          </cell>
          <cell r="N3427">
            <v>-1.1999999999999999E-3</v>
          </cell>
          <cell r="O3427">
            <v>0</v>
          </cell>
          <cell r="P3427" t="str">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cell>
          <cell r="M3428">
            <v>0.99880000000000002</v>
          </cell>
          <cell r="N3428">
            <v>-1.1999999999999999E-3</v>
          </cell>
          <cell r="O3428">
            <v>0</v>
          </cell>
          <cell r="P3428" t="str">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cell>
          <cell r="M3429">
            <v>0.99880000000000002</v>
          </cell>
          <cell r="N3429">
            <v>-1.1999999999999999E-3</v>
          </cell>
          <cell r="O3429">
            <v>0</v>
          </cell>
          <cell r="P3429" t="str">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cell>
          <cell r="M3430">
            <v>0.99880000000000002</v>
          </cell>
          <cell r="N3430">
            <v>-1.1999999999999999E-3</v>
          </cell>
          <cell r="O3430">
            <v>0</v>
          </cell>
          <cell r="P3430" t="str">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cell>
          <cell r="M3431">
            <v>0.99880000000000002</v>
          </cell>
          <cell r="N3431">
            <v>-1.1999999999999999E-3</v>
          </cell>
          <cell r="O3431">
            <v>0</v>
          </cell>
          <cell r="P3431" t="str">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cell>
          <cell r="M3432">
            <v>0.99880000000000002</v>
          </cell>
          <cell r="N3432">
            <v>-1.1999999999999999E-3</v>
          </cell>
          <cell r="O3432">
            <v>0</v>
          </cell>
          <cell r="P3432" t="str">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cell>
          <cell r="M3433">
            <v>0.99880000000000002</v>
          </cell>
          <cell r="N3433">
            <v>-1.1999999999999999E-3</v>
          </cell>
          <cell r="O3433">
            <v>0</v>
          </cell>
          <cell r="P3433" t="str">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cell>
          <cell r="M3434">
            <v>0.99880000000000002</v>
          </cell>
          <cell r="N3434">
            <v>-1.1999999999999999E-3</v>
          </cell>
          <cell r="O3434">
            <v>0</v>
          </cell>
          <cell r="P3434" t="str">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cell>
          <cell r="M3435">
            <v>0.99880000000000002</v>
          </cell>
          <cell r="N3435">
            <v>-1.1999999999999999E-3</v>
          </cell>
          <cell r="O3435">
            <v>0</v>
          </cell>
          <cell r="P3435" t="str">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cell>
          <cell r="M3436">
            <v>0.99880000000000002</v>
          </cell>
          <cell r="N3436">
            <v>-1.1999999999999999E-3</v>
          </cell>
          <cell r="O3436">
            <v>0</v>
          </cell>
          <cell r="P3436" t="str">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cell>
          <cell r="M3437">
            <v>0.99880000000000002</v>
          </cell>
          <cell r="N3437">
            <v>-1.1999999999999999E-3</v>
          </cell>
          <cell r="O3437">
            <v>0</v>
          </cell>
          <cell r="P3437" t="str">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cell>
          <cell r="M3438">
            <v>0.99880000000000002</v>
          </cell>
          <cell r="N3438">
            <v>-1.1999999999999999E-3</v>
          </cell>
          <cell r="O3438">
            <v>0</v>
          </cell>
          <cell r="P3438" t="str">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cell>
          <cell r="M3439">
            <v>0.99880000000000002</v>
          </cell>
          <cell r="N3439">
            <v>-1.1999999999999999E-3</v>
          </cell>
          <cell r="O3439">
            <v>0</v>
          </cell>
          <cell r="P3439" t="str">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cell>
          <cell r="M3440">
            <v>0.99880000000000002</v>
          </cell>
          <cell r="N3440">
            <v>-1.1999999999999999E-3</v>
          </cell>
          <cell r="O3440">
            <v>0</v>
          </cell>
          <cell r="P3440" t="str">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cell>
          <cell r="M3441">
            <v>0.99880000000000002</v>
          </cell>
          <cell r="N3441">
            <v>-1.1999999999999999E-3</v>
          </cell>
          <cell r="O3441">
            <v>0</v>
          </cell>
          <cell r="P3441" t="str">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cell>
          <cell r="M3442">
            <v>0.99880000000000002</v>
          </cell>
          <cell r="N3442">
            <v>-1.1999999999999999E-3</v>
          </cell>
          <cell r="O3442">
            <v>0</v>
          </cell>
          <cell r="P3442" t="str">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cell>
          <cell r="M3443">
            <v>0.99880000000000002</v>
          </cell>
          <cell r="N3443">
            <v>-1.1999999999999999E-3</v>
          </cell>
          <cell r="O3443">
            <v>0</v>
          </cell>
          <cell r="P3443" t="str">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cell>
          <cell r="M3444">
            <v>0.99880000000000002</v>
          </cell>
          <cell r="N3444">
            <v>-1.1999999999999999E-3</v>
          </cell>
          <cell r="O3444">
            <v>0</v>
          </cell>
          <cell r="P3444" t="str">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cell>
          <cell r="M3459">
            <v>0.99880000000000002</v>
          </cell>
          <cell r="N3459">
            <v>-1.1999999999999999E-3</v>
          </cell>
          <cell r="O3459">
            <v>0</v>
          </cell>
          <cell r="P3459" t="str">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cell>
          <cell r="M3460">
            <v>0.99880000000000002</v>
          </cell>
          <cell r="N3460">
            <v>-1.1999999999999999E-3</v>
          </cell>
          <cell r="O3460">
            <v>0</v>
          </cell>
          <cell r="P3460" t="str">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cell>
          <cell r="M3461">
            <v>0.99880000000000002</v>
          </cell>
          <cell r="N3461">
            <v>-1.1999999999999999E-3</v>
          </cell>
          <cell r="O3461">
            <v>0</v>
          </cell>
          <cell r="P3461" t="str">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cell>
          <cell r="M3462">
            <v>0.99880000000000002</v>
          </cell>
          <cell r="N3462">
            <v>-1.1999999999999999E-3</v>
          </cell>
          <cell r="O3462">
            <v>0</v>
          </cell>
          <cell r="P3462" t="str">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cell>
          <cell r="M3463">
            <v>0.99880000000000002</v>
          </cell>
          <cell r="N3463">
            <v>-1.1999999999999999E-3</v>
          </cell>
          <cell r="O3463">
            <v>0</v>
          </cell>
          <cell r="P3463" t="str">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cell>
          <cell r="M3464">
            <v>0.99880000000000002</v>
          </cell>
          <cell r="N3464">
            <v>-1.1999999999999999E-3</v>
          </cell>
          <cell r="O3464">
            <v>0</v>
          </cell>
          <cell r="P3464" t="str">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cell>
          <cell r="M3465">
            <v>0.99880000000000002</v>
          </cell>
          <cell r="N3465">
            <v>-1.1999999999999999E-3</v>
          </cell>
          <cell r="O3465">
            <v>0</v>
          </cell>
          <cell r="P3465" t="str">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cell>
          <cell r="M3466">
            <v>0.99880000000000002</v>
          </cell>
          <cell r="N3466">
            <v>-1.1999999999999999E-3</v>
          </cell>
          <cell r="O3466">
            <v>0</v>
          </cell>
          <cell r="P3466" t="str">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cell>
          <cell r="M3467">
            <v>0.99880000000000002</v>
          </cell>
          <cell r="N3467">
            <v>-1.1999999999999999E-3</v>
          </cell>
          <cell r="O3467">
            <v>0</v>
          </cell>
          <cell r="P3467" t="str">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cell>
          <cell r="M3468">
            <v>0.99880000000000002</v>
          </cell>
          <cell r="N3468">
            <v>-1.1999999999999999E-3</v>
          </cell>
          <cell r="O3468">
            <v>0</v>
          </cell>
          <cell r="P3468" t="str">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cell>
          <cell r="M3469">
            <v>0.99880000000000002</v>
          </cell>
          <cell r="N3469">
            <v>-1.1999999999999999E-3</v>
          </cell>
          <cell r="O3469">
            <v>0</v>
          </cell>
          <cell r="P3469" t="str">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cell>
          <cell r="M3470">
            <v>0.99880000000000002</v>
          </cell>
          <cell r="N3470">
            <v>-1.1999999999999999E-3</v>
          </cell>
          <cell r="O3470">
            <v>0</v>
          </cell>
          <cell r="P3470" t="str">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cell>
          <cell r="M3471">
            <v>0.99880000000000002</v>
          </cell>
          <cell r="N3471">
            <v>-1.1999999999999999E-3</v>
          </cell>
          <cell r="O3471">
            <v>0</v>
          </cell>
          <cell r="P3471" t="str">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cell>
          <cell r="M3472">
            <v>0.99880000000000002</v>
          </cell>
          <cell r="N3472">
            <v>-1.1999999999999999E-3</v>
          </cell>
          <cell r="O3472">
            <v>0</v>
          </cell>
          <cell r="P3472" t="str">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cell>
          <cell r="M3473">
            <v>0.99760000000000004</v>
          </cell>
          <cell r="N3473">
            <v>-2.3999999999999998E-3</v>
          </cell>
          <cell r="O3473">
            <v>0</v>
          </cell>
          <cell r="P3473" t="str">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cell>
          <cell r="M3474">
            <v>0.99760000000000004</v>
          </cell>
          <cell r="N3474">
            <v>-2.3999999999999998E-3</v>
          </cell>
          <cell r="O3474">
            <v>0</v>
          </cell>
          <cell r="P3474" t="str">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cell>
          <cell r="M3475">
            <v>0.99760000000000004</v>
          </cell>
          <cell r="N3475">
            <v>-2.3999999999999998E-3</v>
          </cell>
          <cell r="O3475">
            <v>0</v>
          </cell>
          <cell r="P3475" t="str">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cell>
          <cell r="M3476">
            <v>0.99760000000000004</v>
          </cell>
          <cell r="N3476">
            <v>-2.3999999999999998E-3</v>
          </cell>
          <cell r="O3476">
            <v>0</v>
          </cell>
          <cell r="P3476" t="str">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cell>
          <cell r="M3477">
            <v>0.99760000000000004</v>
          </cell>
          <cell r="N3477">
            <v>-2.3999999999999998E-3</v>
          </cell>
          <cell r="O3477">
            <v>0</v>
          </cell>
          <cell r="P3477" t="str">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cell>
          <cell r="M3478">
            <v>0.99760000000000004</v>
          </cell>
          <cell r="N3478">
            <v>-2.3999999999999998E-3</v>
          </cell>
          <cell r="O3478">
            <v>0</v>
          </cell>
          <cell r="P3478" t="str">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cell>
          <cell r="M3479">
            <v>0.99760000000000004</v>
          </cell>
          <cell r="N3479">
            <v>-2.3999999999999998E-3</v>
          </cell>
          <cell r="O3479">
            <v>0</v>
          </cell>
          <cell r="P3479" t="str">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cell>
          <cell r="M3480">
            <v>0.99760000000000004</v>
          </cell>
          <cell r="N3480">
            <v>-2.3999999999999998E-3</v>
          </cell>
          <cell r="O3480">
            <v>0</v>
          </cell>
          <cell r="P3480" t="str">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cell>
          <cell r="M3481">
            <v>0.99880000000000002</v>
          </cell>
          <cell r="N3481">
            <v>-1.1999999999999999E-3</v>
          </cell>
          <cell r="O3481">
            <v>0</v>
          </cell>
          <cell r="P3481" t="str">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cell>
          <cell r="M3482">
            <v>0.99880000000000002</v>
          </cell>
          <cell r="N3482">
            <v>-1.1999999999999999E-3</v>
          </cell>
          <cell r="O3482">
            <v>0</v>
          </cell>
          <cell r="P3482" t="str">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cell>
          <cell r="M3483">
            <v>0.99880000000000002</v>
          </cell>
          <cell r="N3483">
            <v>-1.1999999999999999E-3</v>
          </cell>
          <cell r="O3483">
            <v>0</v>
          </cell>
          <cell r="P3483" t="str">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cell>
          <cell r="M3484">
            <v>0.98760000000000003</v>
          </cell>
          <cell r="N3484">
            <v>-1.24E-2</v>
          </cell>
          <cell r="O3484">
            <v>0</v>
          </cell>
          <cell r="P3484" t="str">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cell>
          <cell r="M3485">
            <v>0.98760000000000003</v>
          </cell>
          <cell r="N3485">
            <v>-1.24E-2</v>
          </cell>
          <cell r="O3485">
            <v>0</v>
          </cell>
          <cell r="P3485" t="str">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cell>
          <cell r="M3486">
            <v>0.98760000000000003</v>
          </cell>
          <cell r="N3486">
            <v>-1.24E-2</v>
          </cell>
          <cell r="O3486">
            <v>0</v>
          </cell>
          <cell r="P3486" t="str">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cell>
          <cell r="M3487">
            <v>0.98760000000000003</v>
          </cell>
          <cell r="N3487">
            <v>-1.24E-2</v>
          </cell>
          <cell r="O3487">
            <v>0</v>
          </cell>
          <cell r="P3487" t="str">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cell>
          <cell r="M3488">
            <v>0.98760000000000003</v>
          </cell>
          <cell r="N3488">
            <v>-1.24E-2</v>
          </cell>
          <cell r="O3488">
            <v>0</v>
          </cell>
          <cell r="P3488" t="str">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cell>
          <cell r="M3489">
            <v>0.98760000000000003</v>
          </cell>
          <cell r="N3489">
            <v>-1.24E-2</v>
          </cell>
          <cell r="O3489">
            <v>0</v>
          </cell>
          <cell r="P3489" t="str">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cell>
          <cell r="M3491">
            <v>0.99760000000000004</v>
          </cell>
          <cell r="N3491">
            <v>-2.3999999999999998E-3</v>
          </cell>
          <cell r="O3491">
            <v>0</v>
          </cell>
          <cell r="P3491" t="str">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cell>
          <cell r="M3492">
            <v>0.99760000000000004</v>
          </cell>
          <cell r="N3492">
            <v>-2.3999999999999998E-3</v>
          </cell>
          <cell r="O3492">
            <v>0</v>
          </cell>
          <cell r="P3492" t="str">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cell>
          <cell r="M3500">
            <v>0.99760000000000004</v>
          </cell>
          <cell r="N3500">
            <v>-2.3999999999999998E-3</v>
          </cell>
          <cell r="O3500">
            <v>0</v>
          </cell>
          <cell r="P3500" t="str">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cell>
          <cell r="M3501">
            <v>0.99760000000000004</v>
          </cell>
          <cell r="N3501">
            <v>-2.3999999999999998E-3</v>
          </cell>
          <cell r="O3501">
            <v>0</v>
          </cell>
          <cell r="P3501" t="str">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cell>
          <cell r="M3502">
            <v>0.99760000000000004</v>
          </cell>
          <cell r="N3502">
            <v>-2.3999999999999998E-3</v>
          </cell>
          <cell r="O3502">
            <v>0</v>
          </cell>
          <cell r="P3502" t="str">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cell>
          <cell r="M3510">
            <v>0.99990000000000001</v>
          </cell>
          <cell r="N3510">
            <v>-1E-4</v>
          </cell>
          <cell r="O3510">
            <v>0</v>
          </cell>
          <cell r="P3510" t="str">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cell>
          <cell r="M3511">
            <v>0.99970000000000003</v>
          </cell>
          <cell r="N3511">
            <v>-2.9999999999999997E-4</v>
          </cell>
          <cell r="O3511">
            <v>0</v>
          </cell>
          <cell r="P3511" t="str">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cell>
          <cell r="M3512">
            <v>0.99880000000000002</v>
          </cell>
          <cell r="N3512">
            <v>-1.1999999999999999E-3</v>
          </cell>
          <cell r="O3512">
            <v>0</v>
          </cell>
          <cell r="P3512" t="str">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cell>
          <cell r="M3513">
            <v>0.99880000000000002</v>
          </cell>
          <cell r="N3513">
            <v>-1.1999999999999999E-3</v>
          </cell>
          <cell r="O3513">
            <v>0</v>
          </cell>
          <cell r="P3513" t="str">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cell>
          <cell r="M3514">
            <v>0.99760000000000004</v>
          </cell>
          <cell r="N3514">
            <v>-2.3999999999999998E-3</v>
          </cell>
          <cell r="O3514">
            <v>0</v>
          </cell>
          <cell r="P3514" t="str">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cell>
          <cell r="M3515">
            <v>0.99760000000000004</v>
          </cell>
          <cell r="N3515">
            <v>-2.3999999999999998E-3</v>
          </cell>
          <cell r="O3515">
            <v>0</v>
          </cell>
          <cell r="P3515" t="str">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cell>
          <cell r="M3516">
            <v>0.99760000000000004</v>
          </cell>
          <cell r="N3516">
            <v>-2.3999999999999998E-3</v>
          </cell>
          <cell r="O3516">
            <v>0</v>
          </cell>
          <cell r="P3516" t="str">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cell>
          <cell r="M3517">
            <v>0.99760000000000004</v>
          </cell>
          <cell r="N3517">
            <v>-2.3999999999999998E-3</v>
          </cell>
          <cell r="O3517">
            <v>0</v>
          </cell>
          <cell r="P3517" t="str">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cell>
          <cell r="M3518">
            <v>0.99760000000000004</v>
          </cell>
          <cell r="N3518">
            <v>-2.3999999999999998E-3</v>
          </cell>
          <cell r="O3518">
            <v>0</v>
          </cell>
          <cell r="P3518" t="str">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cell>
          <cell r="M3519">
            <v>0.99760000000000004</v>
          </cell>
          <cell r="N3519">
            <v>-2.3999999999999998E-3</v>
          </cell>
          <cell r="O3519">
            <v>0</v>
          </cell>
          <cell r="P3519" t="str">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cell>
          <cell r="M3520">
            <v>0.99760000000000004</v>
          </cell>
          <cell r="N3520">
            <v>-2.3999999999999998E-3</v>
          </cell>
          <cell r="O3520">
            <v>0</v>
          </cell>
          <cell r="P3520" t="str">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cell>
          <cell r="M3521">
            <v>0.99760000000000004</v>
          </cell>
          <cell r="N3521">
            <v>-2.3999999999999998E-3</v>
          </cell>
          <cell r="O3521">
            <v>0</v>
          </cell>
          <cell r="P3521" t="str">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cell>
          <cell r="M3522">
            <v>0.99929999999999997</v>
          </cell>
          <cell r="N3522">
            <v>-6.9999999999999999E-4</v>
          </cell>
          <cell r="O3522">
            <v>0</v>
          </cell>
          <cell r="P3522" t="str">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cell>
          <cell r="M3523">
            <v>0.99960000000000004</v>
          </cell>
          <cell r="N3523">
            <v>-4.0000000000000002E-4</v>
          </cell>
          <cell r="O3523">
            <v>0</v>
          </cell>
          <cell r="P3523" t="str">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cell>
          <cell r="M3524">
            <v>1</v>
          </cell>
          <cell r="N3524">
            <v>0</v>
          </cell>
          <cell r="O3524">
            <v>0</v>
          </cell>
          <cell r="P3524" t="str">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cell>
          <cell r="M3525">
            <v>0.99980000000000002</v>
          </cell>
          <cell r="N3525">
            <v>-2.0000000000000001E-4</v>
          </cell>
          <cell r="O3525">
            <v>0</v>
          </cell>
          <cell r="P3525" t="str">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cell>
          <cell r="M3526">
            <v>1</v>
          </cell>
          <cell r="N3526">
            <v>0</v>
          </cell>
          <cell r="O3526">
            <v>0</v>
          </cell>
          <cell r="P3526" t="str">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cell>
          <cell r="M3527">
            <v>0.99990000000000001</v>
          </cell>
          <cell r="N3527">
            <v>-1E-4</v>
          </cell>
          <cell r="O3527">
            <v>0</v>
          </cell>
          <cell r="P3527" t="str">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cell>
          <cell r="M3528">
            <v>0.99990000000000001</v>
          </cell>
          <cell r="N3528">
            <v>-1E-4</v>
          </cell>
          <cell r="O3528">
            <v>0</v>
          </cell>
          <cell r="P3528" t="str">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cell>
          <cell r="M3529">
            <v>0.99990000000000001</v>
          </cell>
          <cell r="N3529">
            <v>-1E-4</v>
          </cell>
          <cell r="O3529">
            <v>0</v>
          </cell>
          <cell r="P3529" t="str">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cell>
          <cell r="M3530">
            <v>0.99990000000000001</v>
          </cell>
          <cell r="N3530">
            <v>-1E-4</v>
          </cell>
          <cell r="O3530">
            <v>0</v>
          </cell>
          <cell r="P3530" t="str">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cell>
          <cell r="M3531">
            <v>0.99990000000000001</v>
          </cell>
          <cell r="N3531">
            <v>-1E-4</v>
          </cell>
          <cell r="O3531">
            <v>0</v>
          </cell>
          <cell r="P3531" t="str">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cell>
          <cell r="M3532">
            <v>0.99990000000000001</v>
          </cell>
          <cell r="N3532">
            <v>-1E-4</v>
          </cell>
          <cell r="O3532">
            <v>0</v>
          </cell>
          <cell r="P3532" t="str">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cell>
          <cell r="M3533">
            <v>1</v>
          </cell>
          <cell r="N3533">
            <v>0</v>
          </cell>
          <cell r="O3533">
            <v>0</v>
          </cell>
          <cell r="P3533" t="str">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cell>
          <cell r="M3534">
            <v>1</v>
          </cell>
          <cell r="N3534">
            <v>0</v>
          </cell>
          <cell r="O3534">
            <v>0</v>
          </cell>
          <cell r="P3534" t="str">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cell>
          <cell r="M3535">
            <v>1</v>
          </cell>
          <cell r="N3535">
            <v>0</v>
          </cell>
          <cell r="O3535">
            <v>0</v>
          </cell>
          <cell r="P3535" t="str">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cell>
          <cell r="M3536">
            <v>1</v>
          </cell>
          <cell r="N3536">
            <v>0</v>
          </cell>
          <cell r="O3536">
            <v>0</v>
          </cell>
          <cell r="P3536" t="str">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cell>
          <cell r="M3537">
            <v>1</v>
          </cell>
          <cell r="N3537">
            <v>0</v>
          </cell>
          <cell r="O3537">
            <v>0</v>
          </cell>
          <cell r="P3537" t="str">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cell>
          <cell r="M3538">
            <v>1</v>
          </cell>
          <cell r="N3538">
            <v>0</v>
          </cell>
          <cell r="O3538">
            <v>0</v>
          </cell>
          <cell r="P3538" t="str">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cell>
          <cell r="M3539">
            <v>0.99960000000000004</v>
          </cell>
          <cell r="N3539">
            <v>-4.0000000000000002E-4</v>
          </cell>
          <cell r="O3539">
            <v>0</v>
          </cell>
          <cell r="P3539" t="str">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cell>
          <cell r="M3540">
            <v>0.99960000000000004</v>
          </cell>
          <cell r="N3540">
            <v>-4.0000000000000002E-4</v>
          </cell>
          <cell r="O3540">
            <v>0</v>
          </cell>
          <cell r="P3540" t="str">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cell>
          <cell r="M3541">
            <v>0.99960000000000004</v>
          </cell>
          <cell r="N3541">
            <v>-4.0000000000000002E-4</v>
          </cell>
          <cell r="O3541">
            <v>0</v>
          </cell>
          <cell r="P3541" t="str">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cell>
          <cell r="M3542">
            <v>0.99960000000000004</v>
          </cell>
          <cell r="N3542">
            <v>-4.0000000000000002E-4</v>
          </cell>
          <cell r="O3542">
            <v>0</v>
          </cell>
          <cell r="P3542" t="str">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cell>
          <cell r="M3543">
            <v>0.99960000000000004</v>
          </cell>
          <cell r="N3543">
            <v>-4.0000000000000002E-4</v>
          </cell>
          <cell r="O3543">
            <v>0</v>
          </cell>
          <cell r="P3543" t="str">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cell>
          <cell r="M3544">
            <v>0.99960000000000004</v>
          </cell>
          <cell r="N3544">
            <v>-4.0000000000000002E-4</v>
          </cell>
          <cell r="O3544">
            <v>0</v>
          </cell>
          <cell r="P3544" t="str">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cell>
          <cell r="M3545">
            <v>0.99960000000000004</v>
          </cell>
          <cell r="N3545">
            <v>-4.0000000000000002E-4</v>
          </cell>
          <cell r="O3545">
            <v>0</v>
          </cell>
          <cell r="P3545" t="str">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cell>
          <cell r="M3546">
            <v>0.99880000000000002</v>
          </cell>
          <cell r="N3546">
            <v>-1.1999999999999999E-3</v>
          </cell>
          <cell r="O3546">
            <v>0</v>
          </cell>
          <cell r="P3546" t="str">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cell>
          <cell r="M3547">
            <v>0.99880000000000002</v>
          </cell>
          <cell r="N3547">
            <v>-1.1999999999999999E-3</v>
          </cell>
          <cell r="O3547">
            <v>0</v>
          </cell>
          <cell r="P3547" t="str">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cell>
          <cell r="M3548">
            <v>0.99880000000000002</v>
          </cell>
          <cell r="N3548">
            <v>-1.1999999999999999E-3</v>
          </cell>
          <cell r="O3548">
            <v>0</v>
          </cell>
          <cell r="P3548" t="str">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cell>
          <cell r="M3549">
            <v>0.99880000000000002</v>
          </cell>
          <cell r="N3549">
            <v>-1.1999999999999999E-3</v>
          </cell>
          <cell r="O3549">
            <v>0</v>
          </cell>
          <cell r="P3549" t="str">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cell>
          <cell r="M3550">
            <v>0.99880000000000002</v>
          </cell>
          <cell r="N3550">
            <v>-1.1999999999999999E-3</v>
          </cell>
          <cell r="O3550">
            <v>0</v>
          </cell>
          <cell r="P3550" t="str">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cell>
          <cell r="M3551">
            <v>0.99880000000000002</v>
          </cell>
          <cell r="N3551">
            <v>-1.1999999999999999E-3</v>
          </cell>
          <cell r="O3551">
            <v>0</v>
          </cell>
          <cell r="P3551" t="str">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cell>
          <cell r="M3552">
            <v>0.99880000000000002</v>
          </cell>
          <cell r="N3552">
            <v>-1.1999999999999999E-3</v>
          </cell>
          <cell r="O3552">
            <v>0</v>
          </cell>
          <cell r="P3552" t="str">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cell>
          <cell r="M3553">
            <v>0.99880000000000002</v>
          </cell>
          <cell r="N3553">
            <v>-1.1999999999999999E-3</v>
          </cell>
          <cell r="O3553">
            <v>0</v>
          </cell>
          <cell r="P3553" t="str">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cell>
          <cell r="M3554">
            <v>0.99819999999999998</v>
          </cell>
          <cell r="N3554">
            <v>-1.8E-3</v>
          </cell>
          <cell r="O3554">
            <v>0</v>
          </cell>
          <cell r="P3554" t="str">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cell>
          <cell r="M3555">
            <v>0.99819999999999998</v>
          </cell>
          <cell r="N3555">
            <v>-1.8E-3</v>
          </cell>
          <cell r="O3555">
            <v>0</v>
          </cell>
          <cell r="P3555" t="str">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cell>
          <cell r="M3556">
            <v>0.99819999999999998</v>
          </cell>
          <cell r="N3556">
            <v>-1.8E-3</v>
          </cell>
          <cell r="O3556">
            <v>0</v>
          </cell>
          <cell r="P3556" t="str">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cell>
          <cell r="M3557">
            <v>0.99819999999999998</v>
          </cell>
          <cell r="N3557">
            <v>-1.8E-3</v>
          </cell>
          <cell r="O3557">
            <v>0</v>
          </cell>
          <cell r="P3557" t="str">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cell>
          <cell r="M3558">
            <v>0.99819999999999998</v>
          </cell>
          <cell r="N3558">
            <v>-1.8E-3</v>
          </cell>
          <cell r="O3558">
            <v>0</v>
          </cell>
          <cell r="P3558" t="str">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cell>
          <cell r="M3559">
            <v>0.99819999999999998</v>
          </cell>
          <cell r="N3559">
            <v>-1.8E-3</v>
          </cell>
          <cell r="O3559">
            <v>0</v>
          </cell>
          <cell r="P3559" t="str">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cell>
          <cell r="M3560">
            <v>0.99819999999999998</v>
          </cell>
          <cell r="N3560">
            <v>-1.8E-3</v>
          </cell>
          <cell r="O3560">
            <v>0</v>
          </cell>
          <cell r="P3560" t="str">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cell>
          <cell r="M3561">
            <v>0.99819999999999998</v>
          </cell>
          <cell r="N3561">
            <v>-1.8E-3</v>
          </cell>
          <cell r="O3561">
            <v>0</v>
          </cell>
          <cell r="P3561" t="str">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cell>
          <cell r="M3562">
            <v>0.99909999999999999</v>
          </cell>
          <cell r="N3562">
            <v>-8.9999999999999998E-4</v>
          </cell>
          <cell r="O3562">
            <v>0</v>
          </cell>
          <cell r="P3562" t="str">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cell>
          <cell r="M3563">
            <v>0.99970000000000003</v>
          </cell>
          <cell r="N3563">
            <v>-2.9999999999999997E-4</v>
          </cell>
          <cell r="O3563">
            <v>0</v>
          </cell>
          <cell r="P3563" t="str">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cell>
          <cell r="M3564">
            <v>0.99970000000000003</v>
          </cell>
          <cell r="N3564">
            <v>-2.9999999999999997E-4</v>
          </cell>
          <cell r="O3564">
            <v>0</v>
          </cell>
          <cell r="P3564" t="str">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cell>
          <cell r="M3565">
            <v>0.99970000000000003</v>
          </cell>
          <cell r="N3565">
            <v>-2.9999999999999997E-4</v>
          </cell>
          <cell r="O3565">
            <v>0</v>
          </cell>
          <cell r="P3565" t="str">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cell>
          <cell r="M3566">
            <v>0.99970000000000003</v>
          </cell>
          <cell r="N3566">
            <v>-2.9999999999999997E-4</v>
          </cell>
          <cell r="O3566">
            <v>0</v>
          </cell>
          <cell r="P3566" t="str">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cell>
          <cell r="M3567">
            <v>0.99970000000000003</v>
          </cell>
          <cell r="N3567">
            <v>-2.9999999999999997E-4</v>
          </cell>
          <cell r="O3567">
            <v>0</v>
          </cell>
          <cell r="P3567" t="str">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cell>
          <cell r="M3568">
            <v>0.99970000000000003</v>
          </cell>
          <cell r="N3568">
            <v>-2.9999999999999997E-4</v>
          </cell>
          <cell r="O3568">
            <v>0</v>
          </cell>
          <cell r="P3568" t="str">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cell>
          <cell r="M3569">
            <v>0.99960000000000004</v>
          </cell>
          <cell r="N3569">
            <v>-4.0000000000000002E-4</v>
          </cell>
          <cell r="O3569">
            <v>0</v>
          </cell>
          <cell r="P3569" t="str">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cell>
          <cell r="M3570">
            <v>1</v>
          </cell>
          <cell r="N3570">
            <v>0</v>
          </cell>
          <cell r="O3570">
            <v>0</v>
          </cell>
          <cell r="P3570" t="str">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cell>
          <cell r="M3573">
            <v>0.99439999999999995</v>
          </cell>
          <cell r="N3573">
            <v>-5.5999999999999999E-3</v>
          </cell>
          <cell r="O3573">
            <v>0</v>
          </cell>
          <cell r="P3573" t="str">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cell>
          <cell r="M3574">
            <v>0.99439999999999995</v>
          </cell>
          <cell r="N3574">
            <v>-5.5999999999999999E-3</v>
          </cell>
          <cell r="O3574">
            <v>0</v>
          </cell>
          <cell r="P3574" t="str">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cell>
          <cell r="M3575">
            <v>0.99439999999999995</v>
          </cell>
          <cell r="N3575">
            <v>-5.5999999999999999E-3</v>
          </cell>
          <cell r="O3575">
            <v>0</v>
          </cell>
          <cell r="P3575" t="str">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cell>
          <cell r="M3576">
            <v>0.99439999999999995</v>
          </cell>
          <cell r="N3576">
            <v>-5.5999999999999999E-3</v>
          </cell>
          <cell r="O3576">
            <v>0</v>
          </cell>
          <cell r="P3576" t="str">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cell>
          <cell r="M3577">
            <v>0.99439999999999995</v>
          </cell>
          <cell r="N3577">
            <v>-5.5999999999999999E-3</v>
          </cell>
          <cell r="O3577">
            <v>0</v>
          </cell>
          <cell r="P3577" t="str">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cell>
          <cell r="M3578">
            <v>0.99439999999999995</v>
          </cell>
          <cell r="N3578">
            <v>-5.5999999999999999E-3</v>
          </cell>
          <cell r="O3578">
            <v>0</v>
          </cell>
          <cell r="P3578" t="str">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cell>
          <cell r="M3587">
            <v>0.99880000000000002</v>
          </cell>
          <cell r="N3587">
            <v>-1.1999999999999999E-3</v>
          </cell>
          <cell r="O3587">
            <v>0</v>
          </cell>
          <cell r="P3587" t="str">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cell>
          <cell r="M3588">
            <v>0.99760000000000004</v>
          </cell>
          <cell r="N3588">
            <v>-2.3999999999999998E-3</v>
          </cell>
          <cell r="O3588">
            <v>0</v>
          </cell>
          <cell r="P3588" t="str">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cell>
          <cell r="M3589">
            <v>0.99629999999999996</v>
          </cell>
          <cell r="N3589">
            <v>-3.7000000000000002E-3</v>
          </cell>
          <cell r="O3589">
            <v>0</v>
          </cell>
          <cell r="P3589" t="str">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cell>
          <cell r="M3590">
            <v>0.99629999999999996</v>
          </cell>
          <cell r="N3590">
            <v>-3.7000000000000002E-3</v>
          </cell>
          <cell r="O3590">
            <v>0</v>
          </cell>
          <cell r="P3590" t="str">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cell>
          <cell r="M3591">
            <v>0.99629999999999996</v>
          </cell>
          <cell r="N3591">
            <v>-3.7000000000000002E-3</v>
          </cell>
          <cell r="O3591">
            <v>0</v>
          </cell>
          <cell r="P3591" t="str">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cell>
          <cell r="M3592">
            <v>0.99629999999999996</v>
          </cell>
          <cell r="N3592">
            <v>-3.7000000000000002E-3</v>
          </cell>
          <cell r="O3592">
            <v>0</v>
          </cell>
          <cell r="P3592" t="str">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cell>
          <cell r="M3593">
            <v>0.99629999999999996</v>
          </cell>
          <cell r="N3593">
            <v>-3.7000000000000002E-3</v>
          </cell>
          <cell r="O3593">
            <v>0</v>
          </cell>
          <cell r="P3593" t="str">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cell>
          <cell r="M3594">
            <v>0.99629999999999996</v>
          </cell>
          <cell r="N3594">
            <v>-3.7000000000000002E-3</v>
          </cell>
          <cell r="O3594">
            <v>0</v>
          </cell>
          <cell r="P3594" t="str">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cell>
          <cell r="M3595">
            <v>0.99950000000000006</v>
          </cell>
          <cell r="N3595">
            <v>-5.0000000000000001E-4</v>
          </cell>
          <cell r="O3595">
            <v>0</v>
          </cell>
          <cell r="P3595" t="str">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cell>
          <cell r="M3596">
            <v>0.99119999999999997</v>
          </cell>
          <cell r="N3596">
            <v>-8.8000000000000005E-3</v>
          </cell>
          <cell r="O3596">
            <v>0</v>
          </cell>
          <cell r="P3596" t="str">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cell>
          <cell r="M3599">
            <v>0.99909999999999999</v>
          </cell>
          <cell r="N3599">
            <v>-8.9999999999999998E-4</v>
          </cell>
          <cell r="O3599">
            <v>0</v>
          </cell>
          <cell r="P3599" t="str">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cell>
          <cell r="M3600">
            <v>0.99119999999999997</v>
          </cell>
          <cell r="N3600">
            <v>-8.8000000000000005E-3</v>
          </cell>
          <cell r="O3600">
            <v>0</v>
          </cell>
          <cell r="P3600" t="str">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cell>
          <cell r="M3601">
            <v>0.97699999999999998</v>
          </cell>
          <cell r="N3601">
            <v>-2.3E-2</v>
          </cell>
          <cell r="O3601">
            <v>0</v>
          </cell>
          <cell r="P3601" t="str">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cell>
          <cell r="M3602">
            <v>0.98970000000000002</v>
          </cell>
          <cell r="N3602">
            <v>-1.03E-2</v>
          </cell>
          <cell r="O3602">
            <v>0</v>
          </cell>
          <cell r="P3602" t="str">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cell>
          <cell r="M3603">
            <v>1</v>
          </cell>
          <cell r="N3603">
            <v>0</v>
          </cell>
          <cell r="O3603">
            <v>0</v>
          </cell>
          <cell r="P3603" t="str">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cell>
          <cell r="M3604">
            <v>1</v>
          </cell>
          <cell r="N3604">
            <v>0</v>
          </cell>
          <cell r="O3604">
            <v>0</v>
          </cell>
          <cell r="P3604" t="str">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cell>
          <cell r="M3605">
            <v>1</v>
          </cell>
          <cell r="N3605">
            <v>0</v>
          </cell>
          <cell r="O3605">
            <v>0</v>
          </cell>
          <cell r="P3605" t="str">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cell>
          <cell r="M3606">
            <v>1</v>
          </cell>
          <cell r="N3606">
            <v>0</v>
          </cell>
          <cell r="O3606">
            <v>0</v>
          </cell>
          <cell r="P3606" t="str">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cell>
          <cell r="M3607">
            <v>1</v>
          </cell>
          <cell r="N3607">
            <v>0</v>
          </cell>
          <cell r="O3607">
            <v>0</v>
          </cell>
          <cell r="P3607" t="str">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cell>
          <cell r="M3608">
            <v>1</v>
          </cell>
          <cell r="N3608">
            <v>0</v>
          </cell>
          <cell r="O3608">
            <v>0</v>
          </cell>
          <cell r="P3608" t="str">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cell>
          <cell r="M3609">
            <v>0.97560000000000002</v>
          </cell>
          <cell r="N3609">
            <v>-2.4400000000000002E-2</v>
          </cell>
          <cell r="O3609">
            <v>0</v>
          </cell>
          <cell r="P3609" t="str">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cell>
          <cell r="M3610">
            <v>0.97560000000000002</v>
          </cell>
          <cell r="N3610">
            <v>-2.4400000000000002E-2</v>
          </cell>
          <cell r="O3610">
            <v>0</v>
          </cell>
          <cell r="P3610" t="str">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cell>
          <cell r="M3611">
            <v>0.97560000000000002</v>
          </cell>
          <cell r="N3611">
            <v>-2.4400000000000002E-2</v>
          </cell>
          <cell r="O3611">
            <v>0</v>
          </cell>
          <cell r="P3611" t="str">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cell>
          <cell r="M3612">
            <v>0.97560000000000002</v>
          </cell>
          <cell r="N3612">
            <v>-2.4400000000000002E-2</v>
          </cell>
          <cell r="O3612">
            <v>0</v>
          </cell>
          <cell r="P3612" t="str">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cell>
          <cell r="M3613">
            <v>0.97560000000000002</v>
          </cell>
          <cell r="N3613">
            <v>-2.4400000000000002E-2</v>
          </cell>
          <cell r="O3613">
            <v>0</v>
          </cell>
          <cell r="P3613" t="str">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cell>
          <cell r="M3614">
            <v>0.97560000000000002</v>
          </cell>
          <cell r="N3614">
            <v>-2.4400000000000002E-2</v>
          </cell>
          <cell r="O3614">
            <v>0</v>
          </cell>
          <cell r="P3614" t="str">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cell>
          <cell r="M3615">
            <v>0.97560000000000002</v>
          </cell>
          <cell r="N3615">
            <v>-2.4400000000000002E-2</v>
          </cell>
          <cell r="O3615">
            <v>0</v>
          </cell>
          <cell r="P3615" t="str">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cell>
          <cell r="M3616">
            <v>0.97560000000000002</v>
          </cell>
          <cell r="N3616">
            <v>-2.4400000000000002E-2</v>
          </cell>
          <cell r="O3616">
            <v>0</v>
          </cell>
          <cell r="P3616" t="str">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cell>
          <cell r="M3617">
            <v>0.97560000000000002</v>
          </cell>
          <cell r="N3617">
            <v>-2.4400000000000002E-2</v>
          </cell>
          <cell r="O3617">
            <v>0</v>
          </cell>
          <cell r="P3617" t="str">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cell>
          <cell r="M3618">
            <v>0.97560000000000002</v>
          </cell>
          <cell r="N3618">
            <v>-2.4400000000000002E-2</v>
          </cell>
          <cell r="O3618">
            <v>0</v>
          </cell>
          <cell r="P3618" t="str">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cell>
          <cell r="M3619">
            <v>0.97560000000000002</v>
          </cell>
          <cell r="N3619">
            <v>-2.4400000000000002E-2</v>
          </cell>
          <cell r="O3619">
            <v>0</v>
          </cell>
          <cell r="P3619" t="str">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cell>
          <cell r="M3620">
            <v>0.97560000000000002</v>
          </cell>
          <cell r="N3620">
            <v>-2.4400000000000002E-2</v>
          </cell>
          <cell r="O3620">
            <v>0</v>
          </cell>
          <cell r="P3620" t="str">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cell>
          <cell r="M3621">
            <v>0.97560000000000002</v>
          </cell>
          <cell r="N3621">
            <v>-2.4400000000000002E-2</v>
          </cell>
          <cell r="O3621">
            <v>0</v>
          </cell>
          <cell r="P3621" t="str">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cell>
          <cell r="M3622">
            <v>0.97560000000000002</v>
          </cell>
          <cell r="N3622">
            <v>-2.4400000000000002E-2</v>
          </cell>
          <cell r="O3622">
            <v>0</v>
          </cell>
          <cell r="P3622" t="str">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cell>
          <cell r="M3623">
            <v>0.97560000000000002</v>
          </cell>
          <cell r="N3623">
            <v>-2.4400000000000002E-2</v>
          </cell>
          <cell r="O3623">
            <v>0</v>
          </cell>
          <cell r="P3623" t="str">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cell>
          <cell r="M3624">
            <v>0.97560000000000002</v>
          </cell>
          <cell r="N3624">
            <v>-2.4400000000000002E-2</v>
          </cell>
          <cell r="O3624">
            <v>0</v>
          </cell>
          <cell r="P3624" t="str">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cell>
          <cell r="M3625">
            <v>0.97560000000000002</v>
          </cell>
          <cell r="N3625">
            <v>-2.4400000000000002E-2</v>
          </cell>
          <cell r="O3625">
            <v>0</v>
          </cell>
          <cell r="P3625" t="str">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cell>
          <cell r="M3626">
            <v>0.97560000000000002</v>
          </cell>
          <cell r="N3626">
            <v>-2.4400000000000002E-2</v>
          </cell>
          <cell r="O3626">
            <v>0</v>
          </cell>
          <cell r="P3626" t="str">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cell>
          <cell r="M3627">
            <v>0.97560000000000002</v>
          </cell>
          <cell r="N3627">
            <v>-2.4400000000000002E-2</v>
          </cell>
          <cell r="O3627">
            <v>0</v>
          </cell>
          <cell r="P3627" t="str">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cell>
          <cell r="M3628">
            <v>0.97560000000000002</v>
          </cell>
          <cell r="N3628">
            <v>-2.4400000000000002E-2</v>
          </cell>
          <cell r="O3628">
            <v>0</v>
          </cell>
          <cell r="P3628" t="str">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cell>
          <cell r="M3629">
            <v>0.97560000000000002</v>
          </cell>
          <cell r="N3629">
            <v>-2.4400000000000002E-2</v>
          </cell>
          <cell r="O3629">
            <v>0</v>
          </cell>
          <cell r="P3629" t="str">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cell>
          <cell r="M3630">
            <v>0.97560000000000002</v>
          </cell>
          <cell r="N3630">
            <v>-2.4400000000000002E-2</v>
          </cell>
          <cell r="O3630">
            <v>0</v>
          </cell>
          <cell r="P3630" t="str">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cell>
          <cell r="M3631">
            <v>0.97560000000000002</v>
          </cell>
          <cell r="N3631">
            <v>-2.4400000000000002E-2</v>
          </cell>
          <cell r="O3631">
            <v>0</v>
          </cell>
          <cell r="P3631" t="str">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cell>
          <cell r="M3632">
            <v>1</v>
          </cell>
          <cell r="N3632">
            <v>0</v>
          </cell>
          <cell r="O3632">
            <v>0</v>
          </cell>
          <cell r="P3632" t="str">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cell>
          <cell r="M3633">
            <v>1</v>
          </cell>
          <cell r="N3633">
            <v>0</v>
          </cell>
          <cell r="O3633">
            <v>0</v>
          </cell>
          <cell r="P3633" t="str">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cell>
          <cell r="M3672">
            <v>0.99650000000000005</v>
          </cell>
          <cell r="N3672">
            <v>-3.5000000000000001E-3</v>
          </cell>
          <cell r="O3672">
            <v>0</v>
          </cell>
          <cell r="P3672" t="str">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cell>
          <cell r="M3673">
            <v>0.99650000000000005</v>
          </cell>
          <cell r="N3673">
            <v>-3.5000000000000001E-3</v>
          </cell>
          <cell r="O3673">
            <v>0</v>
          </cell>
          <cell r="P3673" t="str">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cell>
          <cell r="M3674">
            <v>0.99650000000000005</v>
          </cell>
          <cell r="N3674">
            <v>-3.5000000000000001E-3</v>
          </cell>
          <cell r="O3674">
            <v>0</v>
          </cell>
          <cell r="P3674" t="str">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cell>
          <cell r="M3675">
            <v>0.99650000000000005</v>
          </cell>
          <cell r="N3675">
            <v>-3.5000000000000001E-3</v>
          </cell>
          <cell r="O3675">
            <v>0</v>
          </cell>
          <cell r="P3675" t="str">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cell>
          <cell r="M3676">
            <v>0.99829999999999997</v>
          </cell>
          <cell r="N3676">
            <v>-1.6999999999999999E-3</v>
          </cell>
          <cell r="O3676">
            <v>0</v>
          </cell>
          <cell r="P3676" t="str">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cell>
          <cell r="M3683">
            <v>0.99609999999999999</v>
          </cell>
          <cell r="N3683">
            <v>-3.8999999999999998E-3</v>
          </cell>
          <cell r="O3683">
            <v>0</v>
          </cell>
          <cell r="P3683" t="str">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cell>
          <cell r="M3684">
            <v>0.99609999999999999</v>
          </cell>
          <cell r="N3684">
            <v>-3.8999999999999998E-3</v>
          </cell>
          <cell r="O3684">
            <v>0</v>
          </cell>
          <cell r="P3684" t="str">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cell>
          <cell r="M3685">
            <v>0.99609999999999999</v>
          </cell>
          <cell r="N3685">
            <v>-3.8999999999999998E-3</v>
          </cell>
          <cell r="O3685">
            <v>0</v>
          </cell>
          <cell r="P3685" t="str">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cell>
          <cell r="M3686">
            <v>0.99609999999999999</v>
          </cell>
          <cell r="N3686">
            <v>-3.8999999999999998E-3</v>
          </cell>
          <cell r="O3686">
            <v>0</v>
          </cell>
          <cell r="P3686" t="str">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cell>
          <cell r="M3687">
            <v>0.99609999999999999</v>
          </cell>
          <cell r="N3687">
            <v>-3.8999999999999998E-3</v>
          </cell>
          <cell r="O3687">
            <v>0</v>
          </cell>
          <cell r="P3687" t="str">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cell>
          <cell r="M3688">
            <v>0.99609999999999999</v>
          </cell>
          <cell r="N3688">
            <v>-3.8999999999999998E-3</v>
          </cell>
          <cell r="O3688">
            <v>0</v>
          </cell>
          <cell r="P3688" t="str">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cell>
          <cell r="M3689">
            <v>0.99609999999999999</v>
          </cell>
          <cell r="N3689">
            <v>-3.8999999999999998E-3</v>
          </cell>
          <cell r="O3689">
            <v>0</v>
          </cell>
          <cell r="P3689" t="str">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cell>
          <cell r="M3690">
            <v>0.99609999999999999</v>
          </cell>
          <cell r="N3690">
            <v>-3.8999999999999998E-3</v>
          </cell>
          <cell r="O3690">
            <v>0</v>
          </cell>
          <cell r="P3690" t="str">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cell>
          <cell r="M3691">
            <v>0.99609999999999999</v>
          </cell>
          <cell r="N3691">
            <v>-3.8999999999999998E-3</v>
          </cell>
          <cell r="O3691">
            <v>0</v>
          </cell>
          <cell r="P3691" t="str">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cell>
          <cell r="M3692">
            <v>0.99609999999999999</v>
          </cell>
          <cell r="N3692">
            <v>-3.8999999999999998E-3</v>
          </cell>
          <cell r="O3692">
            <v>0</v>
          </cell>
          <cell r="P3692" t="str">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cell>
          <cell r="M3693">
            <v>0.99609999999999999</v>
          </cell>
          <cell r="N3693">
            <v>-3.8999999999999998E-3</v>
          </cell>
          <cell r="O3693">
            <v>0</v>
          </cell>
          <cell r="P3693" t="str">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cell>
          <cell r="M3694">
            <v>0.99609999999999999</v>
          </cell>
          <cell r="N3694">
            <v>-3.8999999999999998E-3</v>
          </cell>
          <cell r="O3694">
            <v>0</v>
          </cell>
          <cell r="P3694" t="str">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cell>
          <cell r="M3697">
            <v>1</v>
          </cell>
          <cell r="N3697">
            <v>0</v>
          </cell>
          <cell r="O3697">
            <v>0</v>
          </cell>
          <cell r="P3697" t="str">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cell>
          <cell r="M3698">
            <v>1</v>
          </cell>
          <cell r="N3698">
            <v>0</v>
          </cell>
          <cell r="O3698">
            <v>0</v>
          </cell>
          <cell r="P3698" t="str">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cell>
          <cell r="M3699">
            <v>1</v>
          </cell>
          <cell r="N3699">
            <v>0</v>
          </cell>
          <cell r="O3699">
            <v>0</v>
          </cell>
          <cell r="P3699" t="str">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cell>
          <cell r="M3700">
            <v>1</v>
          </cell>
          <cell r="N3700">
            <v>0</v>
          </cell>
          <cell r="O3700">
            <v>0</v>
          </cell>
          <cell r="P3700" t="str">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cell>
          <cell r="M3701">
            <v>1</v>
          </cell>
          <cell r="N3701">
            <v>0</v>
          </cell>
          <cell r="O3701">
            <v>0</v>
          </cell>
          <cell r="P3701" t="str">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cell>
          <cell r="M3702">
            <v>1</v>
          </cell>
          <cell r="N3702">
            <v>0</v>
          </cell>
          <cell r="O3702">
            <v>0</v>
          </cell>
          <cell r="P3702" t="str">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cell>
          <cell r="M3703">
            <v>1</v>
          </cell>
          <cell r="N3703">
            <v>0</v>
          </cell>
          <cell r="O3703">
            <v>0</v>
          </cell>
          <cell r="P3703" t="str">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cell>
          <cell r="M3704">
            <v>1</v>
          </cell>
          <cell r="N3704">
            <v>0</v>
          </cell>
          <cell r="O3704">
            <v>0</v>
          </cell>
          <cell r="P3704" t="str">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cell>
          <cell r="M3705">
            <v>1</v>
          </cell>
          <cell r="N3705">
            <v>0</v>
          </cell>
          <cell r="O3705">
            <v>0</v>
          </cell>
          <cell r="P3705" t="str">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cell>
          <cell r="M3706">
            <v>1</v>
          </cell>
          <cell r="N3706">
            <v>0</v>
          </cell>
          <cell r="O3706">
            <v>0</v>
          </cell>
          <cell r="P3706" t="str">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cell>
          <cell r="M3707">
            <v>1</v>
          </cell>
          <cell r="N3707">
            <v>0</v>
          </cell>
          <cell r="O3707">
            <v>0</v>
          </cell>
          <cell r="P3707" t="str">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cell>
          <cell r="M3708">
            <v>1</v>
          </cell>
          <cell r="N3708">
            <v>0</v>
          </cell>
          <cell r="O3708">
            <v>0</v>
          </cell>
          <cell r="P3708" t="str">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cell>
          <cell r="M3709">
            <v>1</v>
          </cell>
          <cell r="N3709">
            <v>0</v>
          </cell>
          <cell r="O3709">
            <v>0</v>
          </cell>
          <cell r="P3709" t="str">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cell>
          <cell r="M3710">
            <v>1</v>
          </cell>
          <cell r="N3710">
            <v>0</v>
          </cell>
          <cell r="O3710">
            <v>0</v>
          </cell>
          <cell r="P3710" t="str">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cell>
          <cell r="M3711">
            <v>1</v>
          </cell>
          <cell r="N3711">
            <v>0</v>
          </cell>
          <cell r="O3711">
            <v>0</v>
          </cell>
          <cell r="P3711" t="str">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cell>
          <cell r="M3712">
            <v>1</v>
          </cell>
          <cell r="N3712">
            <v>0</v>
          </cell>
          <cell r="O3712">
            <v>0</v>
          </cell>
          <cell r="P3712" t="str">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cell>
          <cell r="M3713">
            <v>1</v>
          </cell>
          <cell r="N3713">
            <v>0</v>
          </cell>
          <cell r="O3713">
            <v>0</v>
          </cell>
          <cell r="P3713" t="str">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cell>
          <cell r="M3714">
            <v>1</v>
          </cell>
          <cell r="N3714">
            <v>0</v>
          </cell>
          <cell r="O3714">
            <v>0</v>
          </cell>
          <cell r="P3714" t="str">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cell>
          <cell r="M3715">
            <v>1</v>
          </cell>
          <cell r="N3715">
            <v>0</v>
          </cell>
          <cell r="O3715">
            <v>0</v>
          </cell>
          <cell r="P3715" t="str">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cell>
          <cell r="M3716">
            <v>1</v>
          </cell>
          <cell r="N3716">
            <v>0</v>
          </cell>
          <cell r="O3716">
            <v>0</v>
          </cell>
          <cell r="P3716" t="str">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cell>
          <cell r="M3717">
            <v>1</v>
          </cell>
          <cell r="N3717">
            <v>0</v>
          </cell>
          <cell r="O3717">
            <v>0</v>
          </cell>
          <cell r="P3717" t="str">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cell>
          <cell r="M3718">
            <v>1</v>
          </cell>
          <cell r="N3718">
            <v>0</v>
          </cell>
          <cell r="O3718">
            <v>0</v>
          </cell>
          <cell r="P3718" t="str">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cell>
          <cell r="M3719">
            <v>1</v>
          </cell>
          <cell r="N3719">
            <v>0</v>
          </cell>
          <cell r="O3719">
            <v>0</v>
          </cell>
          <cell r="P3719" t="str">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cell>
          <cell r="M3720">
            <v>1</v>
          </cell>
          <cell r="N3720">
            <v>0</v>
          </cell>
          <cell r="O3720">
            <v>0</v>
          </cell>
          <cell r="P3720" t="str">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cell>
          <cell r="M3721">
            <v>1</v>
          </cell>
          <cell r="N3721">
            <v>0</v>
          </cell>
          <cell r="O3721">
            <v>0</v>
          </cell>
          <cell r="P3721" t="str">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cell>
          <cell r="M3722">
            <v>1</v>
          </cell>
          <cell r="N3722">
            <v>0</v>
          </cell>
          <cell r="O3722">
            <v>0</v>
          </cell>
          <cell r="P3722" t="str">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cell>
          <cell r="M3723">
            <v>1</v>
          </cell>
          <cell r="N3723">
            <v>0</v>
          </cell>
          <cell r="O3723">
            <v>0</v>
          </cell>
          <cell r="P3723" t="str">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cell>
          <cell r="M3724">
            <v>1</v>
          </cell>
          <cell r="N3724">
            <v>0</v>
          </cell>
          <cell r="O3724">
            <v>0</v>
          </cell>
          <cell r="P3724" t="str">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cell>
          <cell r="M3725">
            <v>1</v>
          </cell>
          <cell r="N3725">
            <v>0</v>
          </cell>
          <cell r="O3725">
            <v>0</v>
          </cell>
          <cell r="P3725" t="str">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cell>
          <cell r="M3726">
            <v>1</v>
          </cell>
          <cell r="N3726">
            <v>0</v>
          </cell>
          <cell r="O3726">
            <v>0</v>
          </cell>
          <cell r="P3726" t="str">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cell>
          <cell r="M3727">
            <v>1</v>
          </cell>
          <cell r="N3727">
            <v>0</v>
          </cell>
          <cell r="O3727">
            <v>0</v>
          </cell>
          <cell r="P3727" t="str">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cell>
          <cell r="M3728">
            <v>1</v>
          </cell>
          <cell r="N3728">
            <v>0</v>
          </cell>
          <cell r="O3728">
            <v>0</v>
          </cell>
          <cell r="P3728" t="str">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cell>
          <cell r="M3729">
            <v>1</v>
          </cell>
          <cell r="N3729">
            <v>0</v>
          </cell>
          <cell r="O3729">
            <v>0</v>
          </cell>
          <cell r="P3729" t="str">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cell>
          <cell r="M3730">
            <v>1</v>
          </cell>
          <cell r="N3730">
            <v>0</v>
          </cell>
          <cell r="O3730">
            <v>0</v>
          </cell>
          <cell r="P3730" t="str">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cell>
          <cell r="M3731">
            <v>1</v>
          </cell>
          <cell r="N3731">
            <v>0</v>
          </cell>
          <cell r="O3731">
            <v>0</v>
          </cell>
          <cell r="P3731" t="str">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cell>
          <cell r="M3732">
            <v>1</v>
          </cell>
          <cell r="N3732">
            <v>0</v>
          </cell>
          <cell r="O3732">
            <v>0</v>
          </cell>
          <cell r="P3732" t="str">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cell>
          <cell r="M3733">
            <v>1</v>
          </cell>
          <cell r="N3733">
            <v>0</v>
          </cell>
          <cell r="O3733">
            <v>0</v>
          </cell>
          <cell r="P3733" t="str">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cell>
          <cell r="M3734">
            <v>1</v>
          </cell>
          <cell r="N3734">
            <v>0</v>
          </cell>
          <cell r="O3734">
            <v>0</v>
          </cell>
          <cell r="P3734" t="str">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cell>
          <cell r="M3735">
            <v>1</v>
          </cell>
          <cell r="N3735">
            <v>0</v>
          </cell>
          <cell r="O3735">
            <v>0</v>
          </cell>
          <cell r="P3735" t="str">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cell>
          <cell r="M3736">
            <v>1</v>
          </cell>
          <cell r="N3736">
            <v>0</v>
          </cell>
          <cell r="O3736">
            <v>0</v>
          </cell>
          <cell r="P3736" t="str">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cell>
          <cell r="M3737">
            <v>1</v>
          </cell>
          <cell r="N3737">
            <v>0</v>
          </cell>
          <cell r="O3737">
            <v>0</v>
          </cell>
          <cell r="P3737" t="str">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cell>
          <cell r="M3738">
            <v>1</v>
          </cell>
          <cell r="N3738">
            <v>0</v>
          </cell>
          <cell r="O3738">
            <v>0</v>
          </cell>
          <cell r="P3738" t="str">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cell>
          <cell r="M3739">
            <v>1</v>
          </cell>
          <cell r="N3739">
            <v>0</v>
          </cell>
          <cell r="O3739">
            <v>0</v>
          </cell>
          <cell r="P3739" t="str">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cell>
          <cell r="M3740">
            <v>1</v>
          </cell>
          <cell r="N3740">
            <v>0</v>
          </cell>
          <cell r="O3740">
            <v>0</v>
          </cell>
          <cell r="P3740" t="str">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cell>
          <cell r="M3741">
            <v>1</v>
          </cell>
          <cell r="N3741">
            <v>0</v>
          </cell>
          <cell r="O3741">
            <v>0</v>
          </cell>
          <cell r="P3741" t="str">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cell>
          <cell r="M3742">
            <v>1</v>
          </cell>
          <cell r="N3742">
            <v>0</v>
          </cell>
          <cell r="O3742">
            <v>0</v>
          </cell>
          <cell r="P3742" t="str">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cell>
          <cell r="M3743">
            <v>1</v>
          </cell>
          <cell r="N3743">
            <v>0</v>
          </cell>
          <cell r="O3743">
            <v>0</v>
          </cell>
          <cell r="P3743" t="str">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cell>
          <cell r="M3744">
            <v>1</v>
          </cell>
          <cell r="N3744">
            <v>0</v>
          </cell>
          <cell r="O3744">
            <v>0</v>
          </cell>
          <cell r="P3744" t="str">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cell>
          <cell r="M3745">
            <v>1</v>
          </cell>
          <cell r="N3745">
            <v>0</v>
          </cell>
          <cell r="O3745">
            <v>0</v>
          </cell>
          <cell r="P3745" t="str">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cell>
          <cell r="M3771">
            <v>0.99609999999999999</v>
          </cell>
          <cell r="N3771">
            <v>-3.8999999999999998E-3</v>
          </cell>
          <cell r="O3771">
            <v>0</v>
          </cell>
          <cell r="P3771" t="str">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cell>
          <cell r="M3772">
            <v>0.99609999999999999</v>
          </cell>
          <cell r="N3772">
            <v>-3.8999999999999998E-3</v>
          </cell>
          <cell r="O3772">
            <v>0</v>
          </cell>
          <cell r="P3772" t="str">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cell>
          <cell r="M3773">
            <v>0.99609999999999999</v>
          </cell>
          <cell r="N3773">
            <v>-3.8999999999999998E-3</v>
          </cell>
          <cell r="O3773">
            <v>0</v>
          </cell>
          <cell r="P3773" t="str">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cell>
          <cell r="M3774">
            <v>0.99609999999999999</v>
          </cell>
          <cell r="N3774">
            <v>-3.8999999999999998E-3</v>
          </cell>
          <cell r="O3774">
            <v>0</v>
          </cell>
          <cell r="P3774" t="str">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cell>
          <cell r="M3775">
            <v>0.99609999999999999</v>
          </cell>
          <cell r="N3775">
            <v>-3.8999999999999998E-3</v>
          </cell>
          <cell r="O3775">
            <v>0</v>
          </cell>
          <cell r="P3775" t="str">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cell>
          <cell r="M3776">
            <v>0.99609999999999999</v>
          </cell>
          <cell r="N3776">
            <v>-3.8999999999999998E-3</v>
          </cell>
          <cell r="O3776">
            <v>0</v>
          </cell>
          <cell r="P3776" t="str">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cell>
          <cell r="M3777">
            <v>0.99609999999999999</v>
          </cell>
          <cell r="N3777">
            <v>-3.8999999999999998E-3</v>
          </cell>
          <cell r="O3777">
            <v>0</v>
          </cell>
          <cell r="P3777" t="str">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cell>
          <cell r="M3778">
            <v>0.99609999999999999</v>
          </cell>
          <cell r="N3778">
            <v>-3.8999999999999998E-3</v>
          </cell>
          <cell r="O3778">
            <v>0</v>
          </cell>
          <cell r="P3778" t="str">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cell>
          <cell r="M3779">
            <v>0.99609999999999999</v>
          </cell>
          <cell r="N3779">
            <v>-3.8999999999999998E-3</v>
          </cell>
          <cell r="O3779">
            <v>0</v>
          </cell>
          <cell r="P3779" t="str">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cell>
          <cell r="M3780">
            <v>0.99609999999999999</v>
          </cell>
          <cell r="N3780">
            <v>-3.8999999999999998E-3</v>
          </cell>
          <cell r="O3780">
            <v>0</v>
          </cell>
          <cell r="P3780" t="str">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cell>
          <cell r="M3781">
            <v>0.99609999999999999</v>
          </cell>
          <cell r="N3781">
            <v>-3.8999999999999998E-3</v>
          </cell>
          <cell r="O3781">
            <v>0</v>
          </cell>
          <cell r="P3781" t="str">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cell>
          <cell r="M3782">
            <v>0.99609999999999999</v>
          </cell>
          <cell r="N3782">
            <v>-3.8999999999999998E-3</v>
          </cell>
          <cell r="O3782">
            <v>0</v>
          </cell>
          <cell r="P3782" t="str">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cell>
          <cell r="M3783">
            <v>0.99609999999999999</v>
          </cell>
          <cell r="N3783">
            <v>-3.8999999999999998E-3</v>
          </cell>
          <cell r="O3783">
            <v>0</v>
          </cell>
          <cell r="P3783" t="str">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cell>
          <cell r="M3784">
            <v>0.99609999999999999</v>
          </cell>
          <cell r="N3784">
            <v>-3.8999999999999998E-3</v>
          </cell>
          <cell r="O3784">
            <v>0</v>
          </cell>
          <cell r="P3784" t="str">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cell>
          <cell r="M3785">
            <v>0.99609999999999999</v>
          </cell>
          <cell r="N3785">
            <v>-3.8999999999999998E-3</v>
          </cell>
          <cell r="O3785">
            <v>0</v>
          </cell>
          <cell r="P3785" t="str">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cell>
          <cell r="M3786">
            <v>0.99609999999999999</v>
          </cell>
          <cell r="N3786">
            <v>-3.8999999999999998E-3</v>
          </cell>
          <cell r="O3786">
            <v>0</v>
          </cell>
          <cell r="P3786" t="str">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cell>
          <cell r="M3793">
            <v>0.99709999999999999</v>
          </cell>
          <cell r="N3793">
            <v>-2.8999999999999998E-3</v>
          </cell>
          <cell r="O3793">
            <v>0</v>
          </cell>
          <cell r="P3793" t="str">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cell>
          <cell r="M3794">
            <v>0.99890000000000001</v>
          </cell>
          <cell r="N3794">
            <v>-1.1000000000000001E-3</v>
          </cell>
          <cell r="O3794">
            <v>0</v>
          </cell>
          <cell r="P3794" t="str">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cell>
          <cell r="M3795">
            <v>0.99890000000000001</v>
          </cell>
          <cell r="N3795">
            <v>-1.1000000000000001E-3</v>
          </cell>
          <cell r="O3795">
            <v>0</v>
          </cell>
          <cell r="P3795" t="str">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cell>
          <cell r="M3796">
            <v>0.99890000000000001</v>
          </cell>
          <cell r="N3796">
            <v>-1.1000000000000001E-3</v>
          </cell>
          <cell r="O3796">
            <v>0</v>
          </cell>
          <cell r="P3796" t="str">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cell>
          <cell r="M3797">
            <v>0.99890000000000001</v>
          </cell>
          <cell r="N3797">
            <v>-1.1000000000000001E-3</v>
          </cell>
          <cell r="O3797">
            <v>0</v>
          </cell>
          <cell r="P3797" t="str">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cell>
          <cell r="M3798">
            <v>0.99890000000000001</v>
          </cell>
          <cell r="N3798">
            <v>-1.1000000000000001E-3</v>
          </cell>
          <cell r="O3798">
            <v>0</v>
          </cell>
          <cell r="P3798" t="str">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cell>
          <cell r="M3799">
            <v>0.99890000000000001</v>
          </cell>
          <cell r="N3799">
            <v>-1.1000000000000001E-3</v>
          </cell>
          <cell r="O3799">
            <v>0</v>
          </cell>
          <cell r="P3799" t="str">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cell>
          <cell r="M3800">
            <v>0.99890000000000001</v>
          </cell>
          <cell r="N3800">
            <v>-1.1000000000000001E-3</v>
          </cell>
          <cell r="O3800">
            <v>0</v>
          </cell>
          <cell r="P3800" t="str">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cell>
          <cell r="M3801">
            <v>0.99890000000000001</v>
          </cell>
          <cell r="N3801">
            <v>-1.1000000000000001E-3</v>
          </cell>
          <cell r="O3801">
            <v>0</v>
          </cell>
          <cell r="P3801" t="str">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cell>
          <cell r="M3802">
            <v>0.99519999999999997</v>
          </cell>
          <cell r="N3802">
            <v>-4.7999999999999996E-3</v>
          </cell>
          <cell r="O3802">
            <v>0</v>
          </cell>
          <cell r="P3802" t="str">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cell>
          <cell r="M3803">
            <v>0.99519999999999997</v>
          </cell>
          <cell r="N3803">
            <v>-4.7999999999999996E-3</v>
          </cell>
          <cell r="O3803">
            <v>0</v>
          </cell>
          <cell r="P3803" t="str">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cell>
          <cell r="M3804">
            <v>0.99519999999999997</v>
          </cell>
          <cell r="N3804">
            <v>-4.7999999999999996E-3</v>
          </cell>
          <cell r="O3804">
            <v>0</v>
          </cell>
          <cell r="P3804" t="str">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cell>
          <cell r="M3805">
            <v>0.99519999999999997</v>
          </cell>
          <cell r="N3805">
            <v>-4.7999999999999996E-3</v>
          </cell>
          <cell r="O3805">
            <v>0</v>
          </cell>
          <cell r="P3805" t="str">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cell>
          <cell r="M3806">
            <v>0.99519999999999997</v>
          </cell>
          <cell r="N3806">
            <v>-4.7999999999999996E-3</v>
          </cell>
          <cell r="O3806">
            <v>0</v>
          </cell>
          <cell r="P3806" t="str">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cell>
          <cell r="M3807">
            <v>0.99519999999999997</v>
          </cell>
          <cell r="N3807">
            <v>-4.7999999999999996E-3</v>
          </cell>
          <cell r="O3807">
            <v>0</v>
          </cell>
          <cell r="P3807" t="str">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cell>
          <cell r="M3808">
            <v>0.99519999999999997</v>
          </cell>
          <cell r="N3808">
            <v>-4.7999999999999996E-3</v>
          </cell>
          <cell r="O3808">
            <v>0</v>
          </cell>
          <cell r="P3808" t="str">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cell>
          <cell r="M3809">
            <v>1</v>
          </cell>
          <cell r="N3809">
            <v>0</v>
          </cell>
          <cell r="O3809">
            <v>0</v>
          </cell>
          <cell r="P3809" t="str">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cell>
          <cell r="M3810">
            <v>1</v>
          </cell>
          <cell r="N3810">
            <v>0</v>
          </cell>
          <cell r="O3810">
            <v>0</v>
          </cell>
          <cell r="P3810" t="str">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cell>
          <cell r="M3811">
            <v>1</v>
          </cell>
          <cell r="N3811">
            <v>0</v>
          </cell>
          <cell r="O3811">
            <v>0</v>
          </cell>
          <cell r="P3811" t="str">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cell>
          <cell r="M3852">
            <v>0.99829999999999997</v>
          </cell>
          <cell r="N3852">
            <v>-1.6999999999999999E-3</v>
          </cell>
          <cell r="O3852">
            <v>0</v>
          </cell>
          <cell r="P3852" t="str">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cell>
          <cell r="M3863">
            <v>0.997</v>
          </cell>
          <cell r="N3863">
            <v>-3.0000000000000001E-3</v>
          </cell>
          <cell r="O3863">
            <v>0</v>
          </cell>
          <cell r="P3863" t="str">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cell>
          <cell r="M3864">
            <v>1</v>
          </cell>
          <cell r="N3864">
            <v>0</v>
          </cell>
          <cell r="O3864">
            <v>0</v>
          </cell>
          <cell r="P3864" t="str">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cell>
          <cell r="M3865">
            <v>1</v>
          </cell>
          <cell r="N3865">
            <v>0</v>
          </cell>
          <cell r="O3865">
            <v>0</v>
          </cell>
          <cell r="P3865" t="str">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cell>
          <cell r="M3866">
            <v>1</v>
          </cell>
          <cell r="N3866">
            <v>0</v>
          </cell>
          <cell r="O3866">
            <v>0</v>
          </cell>
          <cell r="P3866" t="str">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cell>
          <cell r="M3867">
            <v>1</v>
          </cell>
          <cell r="N3867">
            <v>0</v>
          </cell>
          <cell r="O3867">
            <v>0</v>
          </cell>
          <cell r="P3867" t="str">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cell>
          <cell r="M3868">
            <v>1</v>
          </cell>
          <cell r="N3868">
            <v>0</v>
          </cell>
          <cell r="O3868">
            <v>0</v>
          </cell>
          <cell r="P3868" t="str">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cell>
          <cell r="M3869">
            <v>1</v>
          </cell>
          <cell r="N3869">
            <v>0</v>
          </cell>
          <cell r="O3869">
            <v>0</v>
          </cell>
          <cell r="P3869" t="str">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cell>
          <cell r="M3870">
            <v>1</v>
          </cell>
          <cell r="N3870">
            <v>0</v>
          </cell>
          <cell r="O3870">
            <v>0</v>
          </cell>
          <cell r="P3870" t="str">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cell>
          <cell r="M3898">
            <v>0.99719999999999998</v>
          </cell>
          <cell r="N3898">
            <v>-2.8E-3</v>
          </cell>
          <cell r="O3898">
            <v>0</v>
          </cell>
          <cell r="P3898" t="str">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cell>
          <cell r="M3905">
            <v>0.99609999999999999</v>
          </cell>
          <cell r="N3905">
            <v>-3.8999999999999998E-3</v>
          </cell>
          <cell r="O3905">
            <v>0</v>
          </cell>
          <cell r="P3905" t="str">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cell>
          <cell r="M3907">
            <v>0.99680000000000002</v>
          </cell>
          <cell r="N3907">
            <v>-3.2000000000000002E-3</v>
          </cell>
          <cell r="O3907">
            <v>0</v>
          </cell>
          <cell r="P3907" t="str">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cell>
          <cell r="M3908">
            <v>0.99680000000000002</v>
          </cell>
          <cell r="N3908">
            <v>-3.2000000000000002E-3</v>
          </cell>
          <cell r="O3908">
            <v>0</v>
          </cell>
          <cell r="P3908" t="str">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cell>
          <cell r="M3909">
            <v>0.99680000000000002</v>
          </cell>
          <cell r="N3909">
            <v>-3.2000000000000002E-3</v>
          </cell>
          <cell r="O3909">
            <v>0</v>
          </cell>
          <cell r="P3909" t="str">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cell>
          <cell r="M3910">
            <v>0.99680000000000002</v>
          </cell>
          <cell r="N3910">
            <v>-3.2000000000000002E-3</v>
          </cell>
          <cell r="O3910">
            <v>0</v>
          </cell>
          <cell r="P3910" t="str">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cell>
          <cell r="M3911">
            <v>0.99680000000000002</v>
          </cell>
          <cell r="N3911">
            <v>-3.2000000000000002E-3</v>
          </cell>
          <cell r="O3911">
            <v>0</v>
          </cell>
          <cell r="P3911" t="str">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cell>
          <cell r="M3912">
            <v>0.99680000000000002</v>
          </cell>
          <cell r="N3912">
            <v>-3.2000000000000002E-3</v>
          </cell>
          <cell r="O3912">
            <v>0</v>
          </cell>
          <cell r="P3912" t="str">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cell>
          <cell r="M3913">
            <v>0.99680000000000002</v>
          </cell>
          <cell r="N3913">
            <v>-3.2000000000000002E-3</v>
          </cell>
          <cell r="O3913">
            <v>0</v>
          </cell>
          <cell r="P3913" t="str">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cell>
          <cell r="M3914">
            <v>0.99680000000000002</v>
          </cell>
          <cell r="N3914">
            <v>-3.2000000000000002E-3</v>
          </cell>
          <cell r="O3914">
            <v>0</v>
          </cell>
          <cell r="P3914" t="str">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cell>
          <cell r="M3915">
            <v>0.99990000000000001</v>
          </cell>
          <cell r="N3915">
            <v>-1E-4</v>
          </cell>
          <cell r="O3915">
            <v>0</v>
          </cell>
          <cell r="P3915" t="str">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cell>
          <cell r="M3916">
            <v>0.99990000000000001</v>
          </cell>
          <cell r="N3916">
            <v>-1E-4</v>
          </cell>
          <cell r="O3916">
            <v>0</v>
          </cell>
          <cell r="P3916" t="str">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cell>
          <cell r="M3917">
            <v>0.99990000000000001</v>
          </cell>
          <cell r="N3917">
            <v>-1E-4</v>
          </cell>
          <cell r="O3917">
            <v>0</v>
          </cell>
          <cell r="P3917" t="str">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cell>
          <cell r="M3918">
            <v>0.99990000000000001</v>
          </cell>
          <cell r="N3918">
            <v>-1E-4</v>
          </cell>
          <cell r="O3918">
            <v>0</v>
          </cell>
          <cell r="P3918" t="str">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cell>
          <cell r="M3919">
            <v>0.99990000000000001</v>
          </cell>
          <cell r="N3919">
            <v>-1E-4</v>
          </cell>
          <cell r="O3919">
            <v>0</v>
          </cell>
          <cell r="P3919" t="str">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cell>
          <cell r="M3920">
            <v>0.99990000000000001</v>
          </cell>
          <cell r="N3920">
            <v>-1E-4</v>
          </cell>
          <cell r="O3920">
            <v>0</v>
          </cell>
          <cell r="P3920" t="str">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cell>
          <cell r="M3921">
            <v>0.99990000000000001</v>
          </cell>
          <cell r="N3921">
            <v>-1E-4</v>
          </cell>
          <cell r="O3921">
            <v>0</v>
          </cell>
          <cell r="P3921" t="str">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cell>
          <cell r="M3922">
            <v>0.99990000000000001</v>
          </cell>
          <cell r="N3922">
            <v>-1E-4</v>
          </cell>
          <cell r="O3922">
            <v>0</v>
          </cell>
          <cell r="P3922" t="str">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cell>
          <cell r="M3923">
            <v>1</v>
          </cell>
          <cell r="N3923">
            <v>0</v>
          </cell>
          <cell r="O3923">
            <v>0</v>
          </cell>
          <cell r="P3923" t="str">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cell>
          <cell r="M3924">
            <v>1</v>
          </cell>
          <cell r="N3924">
            <v>0</v>
          </cell>
          <cell r="O3924">
            <v>0</v>
          </cell>
          <cell r="P3924" t="str">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cell>
          <cell r="M3925">
            <v>1</v>
          </cell>
          <cell r="N3925">
            <v>0</v>
          </cell>
          <cell r="O3925">
            <v>0</v>
          </cell>
          <cell r="P3925" t="str">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cell>
          <cell r="M3926">
            <v>1</v>
          </cell>
          <cell r="N3926">
            <v>0</v>
          </cell>
          <cell r="O3926">
            <v>0</v>
          </cell>
          <cell r="P3926" t="str">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cell>
          <cell r="M3927">
            <v>1</v>
          </cell>
          <cell r="N3927">
            <v>0</v>
          </cell>
          <cell r="O3927">
            <v>0</v>
          </cell>
          <cell r="P3927" t="str">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cell>
          <cell r="M3928">
            <v>1</v>
          </cell>
          <cell r="N3928">
            <v>0</v>
          </cell>
          <cell r="O3928">
            <v>0</v>
          </cell>
          <cell r="P3928" t="str">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cell>
          <cell r="M3929">
            <v>1</v>
          </cell>
          <cell r="N3929">
            <v>0</v>
          </cell>
          <cell r="O3929">
            <v>0</v>
          </cell>
          <cell r="P3929" t="str">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cell>
          <cell r="M3930">
            <v>1</v>
          </cell>
          <cell r="N3930">
            <v>0</v>
          </cell>
          <cell r="O3930">
            <v>0</v>
          </cell>
          <cell r="P3930" t="str">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cell>
          <cell r="M3934">
            <v>0.99960000000000004</v>
          </cell>
          <cell r="N3934">
            <v>-4.0000000000000002E-4</v>
          </cell>
          <cell r="O3934">
            <v>0</v>
          </cell>
          <cell r="P3934" t="str">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cell>
          <cell r="M3935">
            <v>0.99960000000000004</v>
          </cell>
          <cell r="N3935">
            <v>-4.0000000000000002E-4</v>
          </cell>
          <cell r="O3935">
            <v>0</v>
          </cell>
          <cell r="P3935" t="str">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cell>
          <cell r="M3936">
            <v>0.99960000000000004</v>
          </cell>
          <cell r="N3936">
            <v>-4.0000000000000002E-4</v>
          </cell>
          <cell r="O3936">
            <v>0</v>
          </cell>
          <cell r="P3936" t="str">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cell>
          <cell r="M3937">
            <v>0.99960000000000004</v>
          </cell>
          <cell r="N3937">
            <v>-4.0000000000000002E-4</v>
          </cell>
          <cell r="O3937">
            <v>0</v>
          </cell>
          <cell r="P3937" t="str">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cell>
          <cell r="M3938">
            <v>0.99960000000000004</v>
          </cell>
          <cell r="N3938">
            <v>-4.0000000000000002E-4</v>
          </cell>
          <cell r="O3938">
            <v>0</v>
          </cell>
          <cell r="P3938" t="str">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cell>
          <cell r="M3939">
            <v>0.99960000000000004</v>
          </cell>
          <cell r="N3939">
            <v>-4.0000000000000002E-4</v>
          </cell>
          <cell r="O3939">
            <v>0</v>
          </cell>
          <cell r="P3939" t="str">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cell>
          <cell r="M3940">
            <v>0.99960000000000004</v>
          </cell>
          <cell r="N3940">
            <v>-4.0000000000000002E-4</v>
          </cell>
          <cell r="O3940">
            <v>0</v>
          </cell>
          <cell r="P3940" t="str">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cell>
          <cell r="M3941">
            <v>0.99960000000000004</v>
          </cell>
          <cell r="N3941">
            <v>-4.0000000000000002E-4</v>
          </cell>
          <cell r="O3941">
            <v>0</v>
          </cell>
          <cell r="P3941" t="str">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cell>
          <cell r="M3942">
            <v>0.99960000000000004</v>
          </cell>
          <cell r="N3942">
            <v>-4.0000000000000002E-4</v>
          </cell>
          <cell r="O3942">
            <v>0</v>
          </cell>
          <cell r="P3942" t="str">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cell>
          <cell r="M3943">
            <v>0.99960000000000004</v>
          </cell>
          <cell r="N3943">
            <v>-4.0000000000000002E-4</v>
          </cell>
          <cell r="O3943">
            <v>0</v>
          </cell>
          <cell r="P3943" t="str">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cell>
          <cell r="M3944">
            <v>0.99960000000000004</v>
          </cell>
          <cell r="N3944">
            <v>-4.0000000000000002E-4</v>
          </cell>
          <cell r="O3944">
            <v>0</v>
          </cell>
          <cell r="P3944" t="str">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cell>
          <cell r="M3945">
            <v>0.99960000000000004</v>
          </cell>
          <cell r="N3945">
            <v>-4.0000000000000002E-4</v>
          </cell>
          <cell r="O3945">
            <v>0</v>
          </cell>
          <cell r="P3945" t="str">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cell>
          <cell r="M3946">
            <v>0.99960000000000004</v>
          </cell>
          <cell r="N3946">
            <v>-4.0000000000000002E-4</v>
          </cell>
          <cell r="O3946">
            <v>0</v>
          </cell>
          <cell r="P3946" t="str">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cell>
          <cell r="M3947">
            <v>0.99960000000000004</v>
          </cell>
          <cell r="N3947">
            <v>-4.0000000000000002E-4</v>
          </cell>
          <cell r="O3947">
            <v>0</v>
          </cell>
          <cell r="P3947" t="str">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cell>
          <cell r="M3948">
            <v>0.99960000000000004</v>
          </cell>
          <cell r="N3948">
            <v>-4.0000000000000002E-4</v>
          </cell>
          <cell r="O3948">
            <v>0</v>
          </cell>
          <cell r="P3948" t="str">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cell>
          <cell r="M3949">
            <v>0.99960000000000004</v>
          </cell>
          <cell r="N3949">
            <v>-4.0000000000000002E-4</v>
          </cell>
          <cell r="O3949">
            <v>0</v>
          </cell>
          <cell r="P3949" t="str">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cell>
          <cell r="M3950">
            <v>0.99960000000000004</v>
          </cell>
          <cell r="N3950">
            <v>-4.0000000000000002E-4</v>
          </cell>
          <cell r="O3950">
            <v>0</v>
          </cell>
          <cell r="P3950" t="str">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cell>
          <cell r="M3951">
            <v>0.99960000000000004</v>
          </cell>
          <cell r="N3951">
            <v>-4.0000000000000002E-4</v>
          </cell>
          <cell r="O3951">
            <v>0</v>
          </cell>
          <cell r="P3951" t="str">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cell>
          <cell r="M3952">
            <v>0.99960000000000004</v>
          </cell>
          <cell r="N3952">
            <v>-4.0000000000000002E-4</v>
          </cell>
          <cell r="O3952">
            <v>0</v>
          </cell>
          <cell r="P3952" t="str">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cell>
          <cell r="M3953">
            <v>0.99960000000000004</v>
          </cell>
          <cell r="N3953">
            <v>-4.0000000000000002E-4</v>
          </cell>
          <cell r="O3953">
            <v>0</v>
          </cell>
          <cell r="P3953" t="str">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cell>
          <cell r="M3954">
            <v>0.99960000000000004</v>
          </cell>
          <cell r="N3954">
            <v>-4.0000000000000002E-4</v>
          </cell>
          <cell r="O3954">
            <v>0</v>
          </cell>
          <cell r="P3954" t="str">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cell>
          <cell r="M3955">
            <v>0.99960000000000004</v>
          </cell>
          <cell r="N3955">
            <v>-4.0000000000000002E-4</v>
          </cell>
          <cell r="O3955">
            <v>0</v>
          </cell>
          <cell r="P3955" t="str">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cell>
          <cell r="M3956">
            <v>0.99960000000000004</v>
          </cell>
          <cell r="N3956">
            <v>-4.0000000000000002E-4</v>
          </cell>
          <cell r="O3956">
            <v>0</v>
          </cell>
          <cell r="P3956" t="str">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cell>
          <cell r="M3957">
            <v>0.99960000000000004</v>
          </cell>
          <cell r="N3957">
            <v>-4.0000000000000002E-4</v>
          </cell>
          <cell r="O3957">
            <v>0</v>
          </cell>
          <cell r="P3957" t="str">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cell>
          <cell r="M3958">
            <v>0.99880000000000002</v>
          </cell>
          <cell r="N3958">
            <v>-1.1999999999999999E-3</v>
          </cell>
          <cell r="O3958">
            <v>0</v>
          </cell>
          <cell r="P3958" t="str">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cell>
          <cell r="M3959">
            <v>0.99870000000000003</v>
          </cell>
          <cell r="N3959">
            <v>-1.2999999999999999E-3</v>
          </cell>
          <cell r="O3959">
            <v>0</v>
          </cell>
          <cell r="P3959" t="str">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cell>
          <cell r="M3960">
            <v>0.99870000000000003</v>
          </cell>
          <cell r="N3960">
            <v>-1.2999999999999999E-3</v>
          </cell>
          <cell r="O3960">
            <v>0</v>
          </cell>
          <cell r="P3960" t="str">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cell>
          <cell r="M3961">
            <v>0.99870000000000003</v>
          </cell>
          <cell r="N3961">
            <v>-1.2999999999999999E-3</v>
          </cell>
          <cell r="O3961">
            <v>0</v>
          </cell>
          <cell r="P3961" t="str">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cell>
          <cell r="M3962">
            <v>0.99870000000000003</v>
          </cell>
          <cell r="N3962">
            <v>-1.2999999999999999E-3</v>
          </cell>
          <cell r="O3962">
            <v>0</v>
          </cell>
          <cell r="P3962" t="str">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cell>
          <cell r="M3963">
            <v>0.99870000000000003</v>
          </cell>
          <cell r="N3963">
            <v>-1.2999999999999999E-3</v>
          </cell>
          <cell r="O3963">
            <v>0</v>
          </cell>
          <cell r="P3963" t="str">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cell>
          <cell r="M3964">
            <v>0.99870000000000003</v>
          </cell>
          <cell r="N3964">
            <v>-1.2999999999999999E-3</v>
          </cell>
          <cell r="O3964">
            <v>0</v>
          </cell>
          <cell r="P3964" t="str">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cell>
          <cell r="M3965">
            <v>0.99870000000000003</v>
          </cell>
          <cell r="N3965">
            <v>-1.2999999999999999E-3</v>
          </cell>
          <cell r="O3965">
            <v>0</v>
          </cell>
          <cell r="P3965" t="str">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cell>
          <cell r="M3966">
            <v>0.99870000000000003</v>
          </cell>
          <cell r="N3966">
            <v>-1.2999999999999999E-3</v>
          </cell>
          <cell r="O3966">
            <v>0</v>
          </cell>
          <cell r="P3966" t="str">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cell>
          <cell r="M3967">
            <v>0.99870000000000003</v>
          </cell>
          <cell r="N3967">
            <v>-1.2999999999999999E-3</v>
          </cell>
          <cell r="O3967">
            <v>0</v>
          </cell>
          <cell r="P3967" t="str">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cell>
          <cell r="M3968">
            <v>0.99870000000000003</v>
          </cell>
          <cell r="N3968">
            <v>-1.2999999999999999E-3</v>
          </cell>
          <cell r="O3968">
            <v>0</v>
          </cell>
          <cell r="P3968" t="str">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cell>
          <cell r="M3969">
            <v>0.99870000000000003</v>
          </cell>
          <cell r="N3969">
            <v>-1.2999999999999999E-3</v>
          </cell>
          <cell r="O3969">
            <v>0</v>
          </cell>
          <cell r="P3969" t="str">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cell>
          <cell r="M3970">
            <v>0.99870000000000003</v>
          </cell>
          <cell r="N3970">
            <v>-1.2999999999999999E-3</v>
          </cell>
          <cell r="O3970">
            <v>0</v>
          </cell>
          <cell r="P3970" t="str">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cell>
          <cell r="M3971">
            <v>0.99870000000000003</v>
          </cell>
          <cell r="N3971">
            <v>-1.2999999999999999E-3</v>
          </cell>
          <cell r="O3971">
            <v>0</v>
          </cell>
          <cell r="P3971" t="str">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cell>
          <cell r="M3972">
            <v>0.99870000000000003</v>
          </cell>
          <cell r="N3972">
            <v>-1.2999999999999999E-3</v>
          </cell>
          <cell r="O3972">
            <v>0</v>
          </cell>
          <cell r="P3972" t="str">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cell>
          <cell r="M3973">
            <v>0.99939999999999996</v>
          </cell>
          <cell r="N3973">
            <v>-5.9999999999999995E-4</v>
          </cell>
          <cell r="O3973">
            <v>0</v>
          </cell>
          <cell r="P3973" t="str">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cell>
          <cell r="M3974">
            <v>0.99939999999999996</v>
          </cell>
          <cell r="N3974">
            <v>-5.9999999999999995E-4</v>
          </cell>
          <cell r="O3974">
            <v>0</v>
          </cell>
          <cell r="P3974" t="str">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cell>
          <cell r="M3975">
            <v>0.99939999999999996</v>
          </cell>
          <cell r="N3975">
            <v>-5.9999999999999995E-4</v>
          </cell>
          <cell r="O3975">
            <v>0</v>
          </cell>
          <cell r="P3975" t="str">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cell>
          <cell r="M3976">
            <v>0.99939999999999996</v>
          </cell>
          <cell r="N3976">
            <v>-5.9999999999999995E-4</v>
          </cell>
          <cell r="O3976">
            <v>0</v>
          </cell>
          <cell r="P3976" t="str">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cell>
          <cell r="M3977">
            <v>0.99939999999999996</v>
          </cell>
          <cell r="N3977">
            <v>-5.9999999999999995E-4</v>
          </cell>
          <cell r="O3977">
            <v>0</v>
          </cell>
          <cell r="P3977" t="str">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cell>
          <cell r="M3978">
            <v>0.99939999999999996</v>
          </cell>
          <cell r="N3978">
            <v>-5.9999999999999995E-4</v>
          </cell>
          <cell r="O3978">
            <v>0</v>
          </cell>
          <cell r="P3978" t="str">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cell>
          <cell r="M3979">
            <v>0.99939999999999996</v>
          </cell>
          <cell r="N3979">
            <v>-5.9999999999999995E-4</v>
          </cell>
          <cell r="O3979">
            <v>0</v>
          </cell>
          <cell r="P3979" t="str">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cell>
          <cell r="M3980">
            <v>0.99939999999999996</v>
          </cell>
          <cell r="N3980">
            <v>-5.9999999999999995E-4</v>
          </cell>
          <cell r="O3980">
            <v>0</v>
          </cell>
          <cell r="P3980" t="str">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cell>
          <cell r="M3981">
            <v>0.99939999999999996</v>
          </cell>
          <cell r="N3981">
            <v>-5.9999999999999995E-4</v>
          </cell>
          <cell r="O3981">
            <v>0</v>
          </cell>
          <cell r="P3981" t="str">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cell>
          <cell r="M3982">
            <v>0.99939999999999996</v>
          </cell>
          <cell r="N3982">
            <v>-5.9999999999999995E-4</v>
          </cell>
          <cell r="O3982">
            <v>0</v>
          </cell>
          <cell r="P3982" t="str">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cell>
          <cell r="M3983">
            <v>0.99939999999999996</v>
          </cell>
          <cell r="N3983">
            <v>-5.9999999999999995E-4</v>
          </cell>
          <cell r="O3983">
            <v>0</v>
          </cell>
          <cell r="P3983" t="str">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cell>
          <cell r="M3984">
            <v>0.99939999999999996</v>
          </cell>
          <cell r="N3984">
            <v>-5.9999999999999995E-4</v>
          </cell>
          <cell r="O3984">
            <v>0</v>
          </cell>
          <cell r="P3984" t="str">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cell>
          <cell r="M4006">
            <v>0.99750000000000005</v>
          </cell>
          <cell r="N4006">
            <v>-2.5000000000000001E-3</v>
          </cell>
          <cell r="O4006">
            <v>0</v>
          </cell>
          <cell r="P4006" t="str">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cell>
          <cell r="M4007">
            <v>0.99750000000000005</v>
          </cell>
          <cell r="N4007">
            <v>-2.5000000000000001E-3</v>
          </cell>
          <cell r="O4007">
            <v>0</v>
          </cell>
          <cell r="P4007" t="str">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cell>
          <cell r="M4008">
            <v>0.99750000000000005</v>
          </cell>
          <cell r="N4008">
            <v>-2.5000000000000001E-3</v>
          </cell>
          <cell r="O4008">
            <v>0</v>
          </cell>
          <cell r="P4008" t="str">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cell>
          <cell r="M4009">
            <v>0.99750000000000005</v>
          </cell>
          <cell r="N4009">
            <v>-2.5000000000000001E-3</v>
          </cell>
          <cell r="O4009">
            <v>0</v>
          </cell>
          <cell r="P4009" t="str">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cell>
          <cell r="M4010">
            <v>0.99750000000000005</v>
          </cell>
          <cell r="N4010">
            <v>-2.5000000000000001E-3</v>
          </cell>
          <cell r="O4010">
            <v>0</v>
          </cell>
          <cell r="P4010" t="str">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cell>
          <cell r="M4011">
            <v>0.99750000000000005</v>
          </cell>
          <cell r="N4011">
            <v>-2.5000000000000001E-3</v>
          </cell>
          <cell r="O4011">
            <v>0</v>
          </cell>
          <cell r="P4011" t="str">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cell>
          <cell r="M4012">
            <v>0.99750000000000005</v>
          </cell>
          <cell r="N4012">
            <v>-2.5000000000000001E-3</v>
          </cell>
          <cell r="O4012">
            <v>0</v>
          </cell>
          <cell r="P4012" t="str">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cell>
          <cell r="M4013">
            <v>0.99750000000000005</v>
          </cell>
          <cell r="N4013">
            <v>-2.5000000000000001E-3</v>
          </cell>
          <cell r="O4013">
            <v>0</v>
          </cell>
          <cell r="P4013" t="str">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cell>
          <cell r="M4014">
            <v>0.99750000000000005</v>
          </cell>
          <cell r="N4014">
            <v>-2.5000000000000001E-3</v>
          </cell>
          <cell r="O4014">
            <v>0</v>
          </cell>
          <cell r="P4014" t="str">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cell>
          <cell r="M4015">
            <v>0.99750000000000005</v>
          </cell>
          <cell r="N4015">
            <v>-2.5000000000000001E-3</v>
          </cell>
          <cell r="O4015">
            <v>0</v>
          </cell>
          <cell r="P4015" t="str">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cell>
          <cell r="M4016">
            <v>0.99750000000000005</v>
          </cell>
          <cell r="N4016">
            <v>-2.5000000000000001E-3</v>
          </cell>
          <cell r="O4016">
            <v>0</v>
          </cell>
          <cell r="P4016" t="str">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cell>
          <cell r="M4017">
            <v>0.99860000000000004</v>
          </cell>
          <cell r="N4017">
            <v>-1.4E-3</v>
          </cell>
          <cell r="O4017">
            <v>0</v>
          </cell>
          <cell r="P4017" t="str">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cell>
          <cell r="M4018">
            <v>0.99860000000000004</v>
          </cell>
          <cell r="N4018">
            <v>-1.4E-3</v>
          </cell>
          <cell r="O4018">
            <v>0</v>
          </cell>
          <cell r="P4018" t="str">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cell>
          <cell r="M4019">
            <v>0.99860000000000004</v>
          </cell>
          <cell r="N4019">
            <v>-1.4E-3</v>
          </cell>
          <cell r="O4019">
            <v>0</v>
          </cell>
          <cell r="P4019" t="str">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cell>
          <cell r="M4020">
            <v>1</v>
          </cell>
          <cell r="N4020">
            <v>0</v>
          </cell>
          <cell r="O4020">
            <v>0</v>
          </cell>
          <cell r="P4020" t="str">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cell>
          <cell r="M4023">
            <v>0.98519999999999996</v>
          </cell>
          <cell r="N4023">
            <v>-1.4800000000000001E-2</v>
          </cell>
          <cell r="O4023">
            <v>0</v>
          </cell>
          <cell r="P4023" t="str">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cell>
          <cell r="M4024">
            <v>0.98519999999999996</v>
          </cell>
          <cell r="N4024">
            <v>-1.4800000000000001E-2</v>
          </cell>
          <cell r="O4024">
            <v>0</v>
          </cell>
          <cell r="P4024" t="str">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cell>
          <cell r="M4025">
            <v>0.99860000000000004</v>
          </cell>
          <cell r="N4025">
            <v>-1.4E-3</v>
          </cell>
          <cell r="O4025">
            <v>0</v>
          </cell>
          <cell r="P4025" t="str">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cell>
          <cell r="M4026">
            <v>0.99860000000000004</v>
          </cell>
          <cell r="N4026">
            <v>-1.4E-3</v>
          </cell>
          <cell r="O4026">
            <v>0</v>
          </cell>
          <cell r="P4026" t="str">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cell>
          <cell r="M4027">
            <v>0.99860000000000004</v>
          </cell>
          <cell r="N4027">
            <v>-1.4E-3</v>
          </cell>
          <cell r="O4027">
            <v>0</v>
          </cell>
          <cell r="P4027" t="str">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cell>
          <cell r="M4028">
            <v>0.99860000000000004</v>
          </cell>
          <cell r="N4028">
            <v>-1.4E-3</v>
          </cell>
          <cell r="O4028">
            <v>0</v>
          </cell>
          <cell r="P4028" t="str">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cell>
          <cell r="M4029">
            <v>0.99860000000000004</v>
          </cell>
          <cell r="N4029">
            <v>-1.4E-3</v>
          </cell>
          <cell r="O4029">
            <v>0</v>
          </cell>
          <cell r="P4029" t="str">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cell>
          <cell r="M4030">
            <v>0.99860000000000004</v>
          </cell>
          <cell r="N4030">
            <v>-1.4E-3</v>
          </cell>
          <cell r="O4030">
            <v>0</v>
          </cell>
          <cell r="P4030" t="str">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cell>
          <cell r="M4031">
            <v>0.99860000000000004</v>
          </cell>
          <cell r="N4031">
            <v>-1.4E-3</v>
          </cell>
          <cell r="O4031">
            <v>0</v>
          </cell>
          <cell r="P4031" t="str">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cell>
          <cell r="M4032">
            <v>0.99860000000000004</v>
          </cell>
          <cell r="N4032">
            <v>-1.4E-3</v>
          </cell>
          <cell r="O4032">
            <v>0</v>
          </cell>
          <cell r="P4032" t="str">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cell>
          <cell r="M4033">
            <v>0.99860000000000004</v>
          </cell>
          <cell r="N4033">
            <v>-1.4E-3</v>
          </cell>
          <cell r="O4033">
            <v>0</v>
          </cell>
          <cell r="P4033" t="str">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cell>
          <cell r="M4034">
            <v>0.99860000000000004</v>
          </cell>
          <cell r="N4034">
            <v>-1.4E-3</v>
          </cell>
          <cell r="O4034">
            <v>0</v>
          </cell>
          <cell r="P4034" t="str">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cell>
          <cell r="M4035">
            <v>0.99860000000000004</v>
          </cell>
          <cell r="N4035">
            <v>-1.4E-3</v>
          </cell>
          <cell r="O4035">
            <v>0</v>
          </cell>
          <cell r="P4035" t="str">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cell>
          <cell r="M4036">
            <v>0.99860000000000004</v>
          </cell>
          <cell r="N4036">
            <v>-1.4E-3</v>
          </cell>
          <cell r="O4036">
            <v>0</v>
          </cell>
          <cell r="P4036" t="str">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cell>
          <cell r="M4037">
            <v>0.99860000000000004</v>
          </cell>
          <cell r="N4037">
            <v>-1.4E-3</v>
          </cell>
          <cell r="O4037">
            <v>0</v>
          </cell>
          <cell r="P4037" t="str">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cell>
          <cell r="M4038">
            <v>0.99860000000000004</v>
          </cell>
          <cell r="N4038">
            <v>-1.4E-3</v>
          </cell>
          <cell r="O4038">
            <v>0</v>
          </cell>
          <cell r="P4038" t="str">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cell>
          <cell r="M4039">
            <v>0.99860000000000004</v>
          </cell>
          <cell r="N4039">
            <v>-1.4E-3</v>
          </cell>
          <cell r="O4039">
            <v>0</v>
          </cell>
          <cell r="P4039" t="str">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cell>
          <cell r="M4040">
            <v>0.99860000000000004</v>
          </cell>
          <cell r="N4040">
            <v>-1.4E-3</v>
          </cell>
          <cell r="O4040">
            <v>0</v>
          </cell>
          <cell r="P4040" t="str">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cell>
          <cell r="M4041">
            <v>0.99860000000000004</v>
          </cell>
          <cell r="N4041">
            <v>-1.4E-3</v>
          </cell>
          <cell r="O4041">
            <v>0</v>
          </cell>
          <cell r="P4041" t="str">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cell>
          <cell r="M4042">
            <v>0.99750000000000005</v>
          </cell>
          <cell r="N4042">
            <v>-2.5000000000000001E-3</v>
          </cell>
          <cell r="O4042">
            <v>0</v>
          </cell>
          <cell r="P4042" t="str">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cell>
          <cell r="M4043">
            <v>0.99750000000000005</v>
          </cell>
          <cell r="N4043">
            <v>-2.5000000000000001E-3</v>
          </cell>
          <cell r="O4043">
            <v>0</v>
          </cell>
          <cell r="P4043" t="str">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cell>
          <cell r="M4044">
            <v>0.99750000000000005</v>
          </cell>
          <cell r="N4044">
            <v>-2.5000000000000001E-3</v>
          </cell>
          <cell r="O4044">
            <v>0</v>
          </cell>
          <cell r="P4044" t="str">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cell>
          <cell r="M4045">
            <v>0.99750000000000005</v>
          </cell>
          <cell r="N4045">
            <v>-2.5000000000000001E-3</v>
          </cell>
          <cell r="O4045">
            <v>0</v>
          </cell>
          <cell r="P4045" t="str">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cell>
          <cell r="M4046">
            <v>0.99750000000000005</v>
          </cell>
          <cell r="N4046">
            <v>-2.5000000000000001E-3</v>
          </cell>
          <cell r="O4046">
            <v>0</v>
          </cell>
          <cell r="P4046" t="str">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cell>
          <cell r="M4047">
            <v>0.99750000000000005</v>
          </cell>
          <cell r="N4047">
            <v>-2.5000000000000001E-3</v>
          </cell>
          <cell r="O4047">
            <v>0</v>
          </cell>
          <cell r="P4047" t="str">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cell>
          <cell r="M4048">
            <v>0.99750000000000005</v>
          </cell>
          <cell r="N4048">
            <v>-2.5000000000000001E-3</v>
          </cell>
          <cell r="O4048">
            <v>0</v>
          </cell>
          <cell r="P4048" t="str">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cell>
          <cell r="M4049">
            <v>0.99750000000000005</v>
          </cell>
          <cell r="N4049">
            <v>-2.5000000000000001E-3</v>
          </cell>
          <cell r="O4049">
            <v>0</v>
          </cell>
          <cell r="P4049" t="str">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cell>
          <cell r="M4050">
            <v>0.99750000000000005</v>
          </cell>
          <cell r="N4050">
            <v>-2.5000000000000001E-3</v>
          </cell>
          <cell r="O4050">
            <v>0</v>
          </cell>
          <cell r="P4050" t="str">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cell>
          <cell r="M4051">
            <v>0.99750000000000005</v>
          </cell>
          <cell r="N4051">
            <v>-2.5000000000000001E-3</v>
          </cell>
          <cell r="O4051">
            <v>0</v>
          </cell>
          <cell r="P4051" t="str">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cell>
          <cell r="M4052">
            <v>0.99829999999999997</v>
          </cell>
          <cell r="N4052">
            <v>-1.6999999999999999E-3</v>
          </cell>
          <cell r="O4052">
            <v>0</v>
          </cell>
          <cell r="P4052" t="str">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cell>
          <cell r="M4053">
            <v>0.99829999999999997</v>
          </cell>
          <cell r="N4053">
            <v>-1.6999999999999999E-3</v>
          </cell>
          <cell r="O4053">
            <v>0</v>
          </cell>
          <cell r="P4053" t="str">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cell>
          <cell r="M4054">
            <v>0.99829999999999997</v>
          </cell>
          <cell r="N4054">
            <v>-1.6999999999999999E-3</v>
          </cell>
          <cell r="O4054">
            <v>0</v>
          </cell>
          <cell r="P4054" t="str">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cell>
          <cell r="M4055">
            <v>0.99829999999999997</v>
          </cell>
          <cell r="N4055">
            <v>-1.6999999999999999E-3</v>
          </cell>
          <cell r="O4055">
            <v>0</v>
          </cell>
          <cell r="P4055" t="str">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cell>
          <cell r="M4056">
            <v>0.99829999999999997</v>
          </cell>
          <cell r="N4056">
            <v>-1.6999999999999999E-3</v>
          </cell>
          <cell r="O4056">
            <v>0</v>
          </cell>
          <cell r="P4056" t="str">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cell>
          <cell r="M4057">
            <v>0.99829999999999997</v>
          </cell>
          <cell r="N4057">
            <v>-1.6999999999999999E-3</v>
          </cell>
          <cell r="O4057">
            <v>0</v>
          </cell>
          <cell r="P4057" t="str">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cell>
          <cell r="M4058">
            <v>0.99829999999999997</v>
          </cell>
          <cell r="N4058">
            <v>-1.6999999999999999E-3</v>
          </cell>
          <cell r="O4058">
            <v>0</v>
          </cell>
          <cell r="P4058" t="str">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cell>
          <cell r="M4059">
            <v>0.99829999999999997</v>
          </cell>
          <cell r="N4059">
            <v>-1.6999999999999999E-3</v>
          </cell>
          <cell r="O4059">
            <v>0</v>
          </cell>
          <cell r="P4059" t="str">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cell>
          <cell r="M4060">
            <v>0.99829999999999997</v>
          </cell>
          <cell r="N4060">
            <v>-1.6999999999999999E-3</v>
          </cell>
          <cell r="O4060">
            <v>0</v>
          </cell>
          <cell r="P4060" t="str">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cell>
          <cell r="M4061">
            <v>0.99829999999999997</v>
          </cell>
          <cell r="N4061">
            <v>-1.6999999999999999E-3</v>
          </cell>
          <cell r="O4061">
            <v>0</v>
          </cell>
          <cell r="P4061" t="str">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cell>
          <cell r="M4062">
            <v>0.99829999999999997</v>
          </cell>
          <cell r="N4062">
            <v>-1.6999999999999999E-3</v>
          </cell>
          <cell r="O4062">
            <v>0</v>
          </cell>
          <cell r="P4062" t="str">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cell>
          <cell r="M4063">
            <v>0.99829999999999997</v>
          </cell>
          <cell r="N4063">
            <v>-1.6999999999999999E-3</v>
          </cell>
          <cell r="O4063">
            <v>0</v>
          </cell>
          <cell r="P4063" t="str">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cell>
          <cell r="M4064">
            <v>0.99829999999999997</v>
          </cell>
          <cell r="N4064">
            <v>-1.6999999999999999E-3</v>
          </cell>
          <cell r="O4064">
            <v>0</v>
          </cell>
          <cell r="P4064" t="str">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cell>
          <cell r="M4065">
            <v>0.99829999999999997</v>
          </cell>
          <cell r="N4065">
            <v>-1.6999999999999999E-3</v>
          </cell>
          <cell r="O4065">
            <v>0</v>
          </cell>
          <cell r="P4065" t="str">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cell>
          <cell r="M4066">
            <v>0.99829999999999997</v>
          </cell>
          <cell r="N4066">
            <v>-1.6999999999999999E-3</v>
          </cell>
          <cell r="O4066">
            <v>0</v>
          </cell>
          <cell r="P4066" t="str">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cell>
          <cell r="M4067">
            <v>0.99829999999999997</v>
          </cell>
          <cell r="N4067">
            <v>-1.6999999999999999E-3</v>
          </cell>
          <cell r="O4067">
            <v>0</v>
          </cell>
          <cell r="P4067" t="str">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cell>
          <cell r="M4068">
            <v>0.99829999999999997</v>
          </cell>
          <cell r="N4068">
            <v>-1.6999999999999999E-3</v>
          </cell>
          <cell r="O4068">
            <v>0</v>
          </cell>
          <cell r="P4068" t="str">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cell>
          <cell r="M4069">
            <v>0.99829999999999997</v>
          </cell>
          <cell r="N4069">
            <v>-1.6999999999999999E-3</v>
          </cell>
          <cell r="O4069">
            <v>0</v>
          </cell>
          <cell r="P4069" t="str">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cell>
          <cell r="M4070">
            <v>0.99829999999999997</v>
          </cell>
          <cell r="N4070">
            <v>-1.6999999999999999E-3</v>
          </cell>
          <cell r="O4070">
            <v>0</v>
          </cell>
          <cell r="P4070" t="str">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cell>
          <cell r="M4071">
            <v>0.99829999999999997</v>
          </cell>
          <cell r="N4071">
            <v>-1.6999999999999999E-3</v>
          </cell>
          <cell r="O4071">
            <v>0</v>
          </cell>
          <cell r="P4071" t="str">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cell>
          <cell r="M4072">
            <v>0.99829999999999997</v>
          </cell>
          <cell r="N4072">
            <v>-1.6999999999999999E-3</v>
          </cell>
          <cell r="O4072">
            <v>0</v>
          </cell>
          <cell r="P4072" t="str">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cell>
          <cell r="M4073">
            <v>0.99829999999999997</v>
          </cell>
          <cell r="N4073">
            <v>-1.6999999999999999E-3</v>
          </cell>
          <cell r="O4073">
            <v>0</v>
          </cell>
          <cell r="P4073" t="str">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cell>
          <cell r="M4074">
            <v>0.99829999999999997</v>
          </cell>
          <cell r="N4074">
            <v>-1.6999999999999999E-3</v>
          </cell>
          <cell r="O4074">
            <v>0</v>
          </cell>
          <cell r="P4074" t="str">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cell>
          <cell r="M4075">
            <v>0.99829999999999997</v>
          </cell>
          <cell r="N4075">
            <v>-1.6999999999999999E-3</v>
          </cell>
          <cell r="O4075">
            <v>0</v>
          </cell>
          <cell r="P4075" t="str">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cell>
          <cell r="M4076">
            <v>0.99829999999999997</v>
          </cell>
          <cell r="N4076">
            <v>-1.6999999999999999E-3</v>
          </cell>
          <cell r="O4076">
            <v>0</v>
          </cell>
          <cell r="P4076" t="str">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cell>
          <cell r="M4077">
            <v>0.99829999999999997</v>
          </cell>
          <cell r="N4077">
            <v>-1.6999999999999999E-3</v>
          </cell>
          <cell r="O4077">
            <v>0</v>
          </cell>
          <cell r="P4077" t="str">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cell>
          <cell r="M4078">
            <v>0.99829999999999997</v>
          </cell>
          <cell r="N4078">
            <v>-1.6999999999999999E-3</v>
          </cell>
          <cell r="O4078">
            <v>0</v>
          </cell>
          <cell r="P4078" t="str">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cell>
          <cell r="M4079">
            <v>0.99829999999999997</v>
          </cell>
          <cell r="N4079">
            <v>-1.6999999999999999E-3</v>
          </cell>
          <cell r="O4079">
            <v>0</v>
          </cell>
          <cell r="P4079" t="str">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cell>
          <cell r="M4080">
            <v>0.99829999999999997</v>
          </cell>
          <cell r="N4080">
            <v>-1.6999999999999999E-3</v>
          </cell>
          <cell r="O4080">
            <v>0</v>
          </cell>
          <cell r="P4080" t="str">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cell>
          <cell r="M4081">
            <v>0.99829999999999997</v>
          </cell>
          <cell r="N4081">
            <v>-1.6999999999999999E-3</v>
          </cell>
          <cell r="O4081">
            <v>0</v>
          </cell>
          <cell r="P4081" t="str">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cell>
          <cell r="M4082">
            <v>0.99829999999999997</v>
          </cell>
          <cell r="N4082">
            <v>-1.6999999999999999E-3</v>
          </cell>
          <cell r="O4082">
            <v>0</v>
          </cell>
          <cell r="P4082" t="str">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cell>
          <cell r="M4090">
            <v>0.99990000000000001</v>
          </cell>
          <cell r="N4090">
            <v>-1E-4</v>
          </cell>
          <cell r="O4090">
            <v>0</v>
          </cell>
          <cell r="P4090" t="str">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cell>
          <cell r="M4104">
            <v>0.99770000000000003</v>
          </cell>
          <cell r="N4104">
            <v>-2.3E-3</v>
          </cell>
          <cell r="O4104">
            <v>0</v>
          </cell>
          <cell r="P4104" t="str">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cell>
          <cell r="M4105">
            <v>0.99770000000000003</v>
          </cell>
          <cell r="N4105">
            <v>-2.3E-3</v>
          </cell>
          <cell r="O4105">
            <v>0</v>
          </cell>
          <cell r="P4105" t="str">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cell>
          <cell r="M4106">
            <v>0.99770000000000003</v>
          </cell>
          <cell r="N4106">
            <v>-2.3E-3</v>
          </cell>
          <cell r="O4106">
            <v>0</v>
          </cell>
          <cell r="P4106" t="str">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cell>
          <cell r="M4107">
            <v>0.99770000000000003</v>
          </cell>
          <cell r="N4107">
            <v>-2.3E-3</v>
          </cell>
          <cell r="O4107">
            <v>0</v>
          </cell>
          <cell r="P4107" t="str">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cell>
          <cell r="M4108">
            <v>0.99770000000000003</v>
          </cell>
          <cell r="N4108">
            <v>-2.3E-3</v>
          </cell>
          <cell r="O4108">
            <v>0</v>
          </cell>
          <cell r="P4108" t="str">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cell>
          <cell r="M4109">
            <v>0.99770000000000003</v>
          </cell>
          <cell r="N4109">
            <v>-2.3E-3</v>
          </cell>
          <cell r="O4109">
            <v>0</v>
          </cell>
          <cell r="P4109" t="str">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cell>
          <cell r="M4110">
            <v>0.99770000000000003</v>
          </cell>
          <cell r="N4110">
            <v>-2.3E-3</v>
          </cell>
          <cell r="O4110">
            <v>0</v>
          </cell>
          <cell r="P4110" t="str">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cell>
          <cell r="M4111">
            <v>0.99770000000000003</v>
          </cell>
          <cell r="N4111">
            <v>-2.3E-3</v>
          </cell>
          <cell r="O4111">
            <v>0</v>
          </cell>
          <cell r="P4111" t="str">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cell>
          <cell r="M4114">
            <v>0.99950000000000006</v>
          </cell>
          <cell r="N4114">
            <v>-5.0000000000000001E-4</v>
          </cell>
          <cell r="O4114">
            <v>0</v>
          </cell>
          <cell r="P4114" t="str">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cell>
          <cell r="M4115">
            <v>0.99709999999999999</v>
          </cell>
          <cell r="N4115">
            <v>-2.8999999999999998E-3</v>
          </cell>
          <cell r="O4115">
            <v>0</v>
          </cell>
          <cell r="P4115" t="str">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cell>
          <cell r="M4116">
            <v>0.99709999999999999</v>
          </cell>
          <cell r="N4116">
            <v>-2.8999999999999998E-3</v>
          </cell>
          <cell r="O4116">
            <v>0</v>
          </cell>
          <cell r="P4116" t="str">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cell>
          <cell r="M4117">
            <v>0.99860000000000004</v>
          </cell>
          <cell r="N4117">
            <v>-1.4E-3</v>
          </cell>
          <cell r="O4117">
            <v>0</v>
          </cell>
          <cell r="P4117" t="str">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cell>
          <cell r="M4118">
            <v>1</v>
          </cell>
          <cell r="N4118">
            <v>0</v>
          </cell>
          <cell r="O4118">
            <v>0</v>
          </cell>
          <cell r="P4118" t="str">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cell>
          <cell r="M4119">
            <v>1</v>
          </cell>
          <cell r="N4119">
            <v>0</v>
          </cell>
          <cell r="O4119">
            <v>0</v>
          </cell>
          <cell r="P4119" t="str">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cell>
          <cell r="M4120">
            <v>0.99939999999999996</v>
          </cell>
          <cell r="N4120">
            <v>-5.9999999999999995E-4</v>
          </cell>
          <cell r="O4120">
            <v>0</v>
          </cell>
          <cell r="P4120" t="str">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cell>
          <cell r="M4121">
            <v>0.998</v>
          </cell>
          <cell r="N4121">
            <v>-2E-3</v>
          </cell>
          <cell r="O4121">
            <v>0</v>
          </cell>
          <cell r="P4121" t="str">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cell>
          <cell r="M4123">
            <v>0.99770000000000003</v>
          </cell>
          <cell r="N4123">
            <v>-2.3E-3</v>
          </cell>
          <cell r="O4123">
            <v>0</v>
          </cell>
          <cell r="P4123" t="str">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P.U.CMT</v>
          </cell>
          <cell r="H5" t="str">
            <v>PREÇO TOTAL (R$)</v>
          </cell>
          <cell r="I5" t="str">
            <v>P.U.ORÇAMENTO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V117"/>
  <sheetViews>
    <sheetView showGridLines="0" view="pageBreakPreview" topLeftCell="A19" zoomScale="70" zoomScaleSheetLayoutView="70" workbookViewId="0">
      <selection activeCell="Q31" sqref="Q31"/>
    </sheetView>
  </sheetViews>
  <sheetFormatPr defaultColWidth="9.140625" defaultRowHeight="12" outlineLevelRow="1"/>
  <cols>
    <col min="1" max="1" width="5.85546875" style="3" customWidth="1"/>
    <col min="2" max="2" width="12.28515625" style="3" customWidth="1"/>
    <col min="3" max="3" width="51.140625" style="1" customWidth="1"/>
    <col min="4" max="4" width="6.7109375" style="1" customWidth="1"/>
    <col min="5" max="5" width="9.7109375" style="6" bestFit="1" customWidth="1"/>
    <col min="6" max="6" width="5.42578125" style="6" bestFit="1" customWidth="1"/>
    <col min="7" max="7" width="11.140625" style="6" bestFit="1" customWidth="1"/>
    <col min="8" max="9" width="11" style="1" customWidth="1"/>
    <col min="10" max="10" width="20.42578125" style="8" bestFit="1" customWidth="1"/>
    <col min="11" max="11" width="9.42578125" style="8" bestFit="1" customWidth="1"/>
    <col min="12" max="12" width="20.42578125" style="9" bestFit="1" customWidth="1"/>
    <col min="13" max="13" width="10" style="6" customWidth="1"/>
    <col min="14" max="14" width="19.7109375" style="1" bestFit="1" customWidth="1"/>
    <col min="15" max="15" width="8.7109375" style="6" customWidth="1"/>
    <col min="16" max="16" width="19.42578125" style="1" bestFit="1" customWidth="1"/>
    <col min="17" max="17" width="9.85546875" style="10" bestFit="1" customWidth="1"/>
    <col min="18" max="18" width="18.42578125" style="2" bestFit="1" customWidth="1"/>
    <col min="19" max="19" width="8.7109375" style="6" customWidth="1"/>
    <col min="20" max="20" width="19.85546875" style="1" bestFit="1" customWidth="1"/>
    <col min="21" max="21" width="13.85546875" style="1" bestFit="1" customWidth="1"/>
    <col min="22" max="22" width="12.140625" style="1" bestFit="1" customWidth="1"/>
    <col min="23" max="16384" width="9.140625" style="1"/>
  </cols>
  <sheetData>
    <row r="1" spans="1:20" ht="12.75" thickBot="1"/>
    <row r="2" spans="1:20" ht="31.5" customHeight="1" thickBot="1">
      <c r="A2" s="274"/>
      <c r="B2" s="275"/>
      <c r="C2" s="278" t="s">
        <v>119</v>
      </c>
      <c r="D2" s="279"/>
      <c r="E2" s="279"/>
      <c r="F2" s="279"/>
      <c r="G2" s="280"/>
      <c r="H2" s="281" t="s">
        <v>18</v>
      </c>
      <c r="I2" s="282"/>
      <c r="J2" s="283"/>
      <c r="K2" s="284" t="s">
        <v>121</v>
      </c>
      <c r="L2" s="285"/>
      <c r="M2" s="286" t="s">
        <v>17</v>
      </c>
      <c r="N2" s="287"/>
      <c r="O2" s="287"/>
      <c r="P2" s="288"/>
      <c r="Q2" s="289" t="s">
        <v>76</v>
      </c>
      <c r="R2" s="290"/>
      <c r="S2" s="290"/>
      <c r="T2" s="293"/>
    </row>
    <row r="3" spans="1:20" ht="29.25" customHeight="1" thickBot="1">
      <c r="A3" s="276"/>
      <c r="B3" s="277"/>
      <c r="C3" s="278" t="s">
        <v>65</v>
      </c>
      <c r="D3" s="279"/>
      <c r="E3" s="279"/>
      <c r="F3" s="279"/>
      <c r="G3" s="280"/>
      <c r="H3" s="295" t="s">
        <v>118</v>
      </c>
      <c r="I3" s="296"/>
      <c r="J3" s="297"/>
      <c r="K3" s="298" t="s">
        <v>122</v>
      </c>
      <c r="L3" s="299"/>
      <c r="M3" s="300"/>
      <c r="N3" s="301"/>
      <c r="O3" s="301"/>
      <c r="P3" s="302"/>
      <c r="Q3" s="291"/>
      <c r="R3" s="292"/>
      <c r="S3" s="292"/>
      <c r="T3" s="294"/>
    </row>
    <row r="4" spans="1:20" ht="12" customHeight="1" thickBot="1">
      <c r="A4" s="11"/>
      <c r="B4" s="11"/>
      <c r="C4" s="11"/>
      <c r="D4" s="11"/>
      <c r="E4" s="11"/>
      <c r="F4" s="11"/>
      <c r="G4" s="11"/>
      <c r="H4" s="11"/>
      <c r="I4" s="11"/>
      <c r="J4" s="11"/>
      <c r="K4" s="79"/>
      <c r="L4" s="79"/>
      <c r="M4" s="4"/>
      <c r="N4" s="4"/>
      <c r="O4" s="4"/>
      <c r="P4" s="4"/>
      <c r="Q4" s="4"/>
      <c r="R4" s="4"/>
      <c r="S4" s="4"/>
      <c r="T4" s="4"/>
    </row>
    <row r="5" spans="1:20" s="13" customFormat="1" ht="22.5" customHeight="1" thickBot="1">
      <c r="A5" s="12" t="s">
        <v>27</v>
      </c>
      <c r="B5" s="15">
        <v>0.3</v>
      </c>
      <c r="C5" s="269" t="s">
        <v>32</v>
      </c>
      <c r="D5" s="269"/>
      <c r="E5" s="269"/>
      <c r="F5" s="269"/>
      <c r="G5" s="269"/>
      <c r="H5" s="269"/>
      <c r="I5" s="269"/>
      <c r="J5" s="269"/>
      <c r="K5" s="269"/>
      <c r="L5" s="270"/>
      <c r="M5" s="271" t="s">
        <v>22</v>
      </c>
      <c r="N5" s="272"/>
      <c r="O5" s="272"/>
      <c r="P5" s="272"/>
      <c r="Q5" s="272"/>
      <c r="R5" s="272"/>
      <c r="S5" s="272"/>
      <c r="T5" s="273"/>
    </row>
    <row r="6" spans="1:20" s="5" customFormat="1" ht="27.75" customHeight="1" thickBot="1">
      <c r="A6" s="251" t="s">
        <v>0</v>
      </c>
      <c r="B6" s="253" t="s">
        <v>19</v>
      </c>
      <c r="C6" s="255" t="s">
        <v>1</v>
      </c>
      <c r="D6" s="257" t="s">
        <v>2</v>
      </c>
      <c r="E6" s="259" t="s">
        <v>25</v>
      </c>
      <c r="F6" s="260"/>
      <c r="G6" s="261"/>
      <c r="H6" s="262" t="s">
        <v>23</v>
      </c>
      <c r="I6" s="264" t="s">
        <v>24</v>
      </c>
      <c r="J6" s="266" t="s">
        <v>26</v>
      </c>
      <c r="K6" s="267"/>
      <c r="L6" s="268"/>
      <c r="M6" s="249" t="s">
        <v>34</v>
      </c>
      <c r="N6" s="250"/>
      <c r="O6" s="249" t="s">
        <v>35</v>
      </c>
      <c r="P6" s="250"/>
      <c r="Q6" s="249" t="s">
        <v>15</v>
      </c>
      <c r="R6" s="250"/>
      <c r="S6" s="249" t="s">
        <v>33</v>
      </c>
      <c r="T6" s="250"/>
    </row>
    <row r="7" spans="1:20" s="5" customFormat="1" ht="21.75" customHeight="1" thickBot="1">
      <c r="A7" s="252"/>
      <c r="B7" s="254"/>
      <c r="C7" s="256"/>
      <c r="D7" s="258"/>
      <c r="E7" s="19" t="s">
        <v>3</v>
      </c>
      <c r="F7" s="19" t="s">
        <v>4</v>
      </c>
      <c r="G7" s="20" t="s">
        <v>5</v>
      </c>
      <c r="H7" s="263"/>
      <c r="I7" s="265"/>
      <c r="J7" s="21" t="s">
        <v>3</v>
      </c>
      <c r="K7" s="22" t="s">
        <v>4</v>
      </c>
      <c r="L7" s="23" t="s">
        <v>5</v>
      </c>
      <c r="M7" s="16" t="s">
        <v>20</v>
      </c>
      <c r="N7" s="17" t="s">
        <v>21</v>
      </c>
      <c r="O7" s="16" t="s">
        <v>20</v>
      </c>
      <c r="P7" s="17" t="s">
        <v>21</v>
      </c>
      <c r="Q7" s="18" t="s">
        <v>20</v>
      </c>
      <c r="R7" s="17" t="s">
        <v>21</v>
      </c>
      <c r="S7" s="18" t="s">
        <v>20</v>
      </c>
      <c r="T7" s="17" t="s">
        <v>21</v>
      </c>
    </row>
    <row r="8" spans="1:20" ht="23.25" customHeight="1">
      <c r="A8" s="32">
        <v>1</v>
      </c>
      <c r="B8" s="33"/>
      <c r="C8" s="34" t="s">
        <v>16</v>
      </c>
      <c r="D8" s="35"/>
      <c r="E8" s="36"/>
      <c r="F8" s="36"/>
      <c r="G8" s="37"/>
      <c r="H8" s="38"/>
      <c r="I8" s="39"/>
      <c r="J8" s="40">
        <f>SUM(J9:J15)</f>
        <v>11729.12</v>
      </c>
      <c r="K8" s="40">
        <f>SUM(K9:K10)</f>
        <v>0</v>
      </c>
      <c r="L8" s="40">
        <f>SUM(L9:L15)</f>
        <v>11729.12</v>
      </c>
      <c r="M8" s="41"/>
      <c r="N8" s="25" t="e">
        <f>SUM(N9:N15)</f>
        <v>#REF!</v>
      </c>
      <c r="O8" s="41"/>
      <c r="P8" s="25" t="e">
        <f>SUM(P9:P15)</f>
        <v>#REF!</v>
      </c>
      <c r="Q8" s="24"/>
      <c r="R8" s="25">
        <f>SUM(R9:R15)</f>
        <v>1572.1614999999999</v>
      </c>
      <c r="S8" s="41"/>
      <c r="T8" s="25" t="e">
        <f>SUM(T9:T15)</f>
        <v>#REF!</v>
      </c>
    </row>
    <row r="9" spans="1:20" ht="23.25" customHeight="1" outlineLevel="1">
      <c r="A9" s="42" t="s">
        <v>6</v>
      </c>
      <c r="B9" s="43" t="s">
        <v>50</v>
      </c>
      <c r="C9" s="44" t="s">
        <v>83</v>
      </c>
      <c r="D9" s="45" t="s">
        <v>45</v>
      </c>
      <c r="E9" s="46">
        <v>1</v>
      </c>
      <c r="F9" s="46"/>
      <c r="G9" s="47">
        <f t="shared" ref="G9:G15" si="0">E9+F9</f>
        <v>1</v>
      </c>
      <c r="H9" s="48">
        <v>626.29</v>
      </c>
      <c r="I9" s="49">
        <f t="shared" ref="I9:I15" si="1">H9*(1+$B$5)</f>
        <v>814.17700000000002</v>
      </c>
      <c r="J9" s="50">
        <f t="shared" ref="J9:J15" si="2">E9*I9</f>
        <v>814.17700000000002</v>
      </c>
      <c r="K9" s="51">
        <f>F9*I9</f>
        <v>0</v>
      </c>
      <c r="L9" s="52">
        <f>J9+K9</f>
        <v>814.17700000000002</v>
      </c>
      <c r="M9" s="26" t="e">
        <f>#REF!+#REF!+#REF!</f>
        <v>#REF!</v>
      </c>
      <c r="N9" s="53" t="e">
        <f t="shared" ref="N9:N15" si="3">M9*I9</f>
        <v>#REF!</v>
      </c>
      <c r="O9" s="54" t="e">
        <f>G9-M9</f>
        <v>#REF!</v>
      </c>
      <c r="P9" s="53" t="e">
        <f>O9*I9</f>
        <v>#REF!</v>
      </c>
      <c r="Q9" s="26"/>
      <c r="R9" s="27">
        <f>Q9*I9</f>
        <v>0</v>
      </c>
      <c r="S9" s="55" t="e">
        <f t="shared" ref="S9:S15" si="4">G9-(M9+Q9)</f>
        <v>#REF!</v>
      </c>
      <c r="T9" s="53" t="e">
        <f>S9*I9</f>
        <v>#REF!</v>
      </c>
    </row>
    <row r="10" spans="1:20" ht="51" outlineLevel="1">
      <c r="A10" s="42" t="s">
        <v>46</v>
      </c>
      <c r="B10" s="43" t="s">
        <v>47</v>
      </c>
      <c r="C10" s="44" t="s">
        <v>48</v>
      </c>
      <c r="D10" s="56" t="s">
        <v>45</v>
      </c>
      <c r="E10" s="57">
        <v>1</v>
      </c>
      <c r="F10" s="57"/>
      <c r="G10" s="47">
        <f t="shared" si="0"/>
        <v>1</v>
      </c>
      <c r="H10" s="58">
        <v>2317.91</v>
      </c>
      <c r="I10" s="49">
        <f t="shared" si="1"/>
        <v>3013.2829999999999</v>
      </c>
      <c r="J10" s="50">
        <f t="shared" si="2"/>
        <v>3013.2829999999999</v>
      </c>
      <c r="K10" s="51">
        <f t="shared" ref="K10:K15" si="5">F10*I10</f>
        <v>0</v>
      </c>
      <c r="L10" s="52">
        <f t="shared" ref="L10:L15" si="6">J10+K10</f>
        <v>3013.2829999999999</v>
      </c>
      <c r="M10" s="26" t="e">
        <f>#REF!+#REF!+#REF!</f>
        <v>#REF!</v>
      </c>
      <c r="N10" s="53" t="e">
        <f t="shared" si="3"/>
        <v>#REF!</v>
      </c>
      <c r="O10" s="54" t="e">
        <f t="shared" ref="O10:O40" si="7">G10-M10</f>
        <v>#REF!</v>
      </c>
      <c r="P10" s="53" t="e">
        <f t="shared" ref="P10:P40" si="8">O10*I10</f>
        <v>#REF!</v>
      </c>
      <c r="Q10" s="26">
        <v>0.5</v>
      </c>
      <c r="R10" s="27">
        <f t="shared" ref="R10:R15" si="9">Q10*I10</f>
        <v>1506.6415</v>
      </c>
      <c r="S10" s="55" t="e">
        <f t="shared" si="4"/>
        <v>#REF!</v>
      </c>
      <c r="T10" s="53" t="e">
        <f t="shared" ref="T10:T15" si="10">S10*I10</f>
        <v>#REF!</v>
      </c>
    </row>
    <row r="11" spans="1:20" ht="12.75" outlineLevel="1">
      <c r="A11" s="42" t="s">
        <v>77</v>
      </c>
      <c r="B11" s="43" t="s">
        <v>84</v>
      </c>
      <c r="C11" s="44" t="s">
        <v>85</v>
      </c>
      <c r="D11" s="56" t="s">
        <v>55</v>
      </c>
      <c r="E11" s="57">
        <v>18</v>
      </c>
      <c r="F11" s="57"/>
      <c r="G11" s="47">
        <f t="shared" si="0"/>
        <v>18</v>
      </c>
      <c r="H11" s="58">
        <v>252.02</v>
      </c>
      <c r="I11" s="49">
        <f t="shared" si="1"/>
        <v>327.62600000000003</v>
      </c>
      <c r="J11" s="50">
        <f t="shared" si="2"/>
        <v>5897.2680000000009</v>
      </c>
      <c r="K11" s="51">
        <f t="shared" si="5"/>
        <v>0</v>
      </c>
      <c r="L11" s="52">
        <f t="shared" si="6"/>
        <v>5897.2680000000009</v>
      </c>
      <c r="M11" s="26" t="e">
        <f>#REF!+#REF!+#REF!</f>
        <v>#REF!</v>
      </c>
      <c r="N11" s="53" t="e">
        <f t="shared" si="3"/>
        <v>#REF!</v>
      </c>
      <c r="O11" s="54" t="e">
        <f t="shared" si="7"/>
        <v>#REF!</v>
      </c>
      <c r="P11" s="53" t="e">
        <f t="shared" si="8"/>
        <v>#REF!</v>
      </c>
      <c r="Q11" s="26"/>
      <c r="R11" s="27">
        <f t="shared" si="9"/>
        <v>0</v>
      </c>
      <c r="S11" s="55" t="e">
        <f t="shared" si="4"/>
        <v>#REF!</v>
      </c>
      <c r="T11" s="53" t="e">
        <f t="shared" si="10"/>
        <v>#REF!</v>
      </c>
    </row>
    <row r="12" spans="1:20" ht="12.75" outlineLevel="1">
      <c r="A12" s="42" t="s">
        <v>80</v>
      </c>
      <c r="B12" s="43" t="s">
        <v>86</v>
      </c>
      <c r="C12" s="44" t="s">
        <v>87</v>
      </c>
      <c r="D12" s="56" t="s">
        <v>45</v>
      </c>
      <c r="E12" s="57">
        <v>1</v>
      </c>
      <c r="F12" s="57"/>
      <c r="G12" s="47">
        <f t="shared" si="0"/>
        <v>1</v>
      </c>
      <c r="H12" s="58">
        <v>341.79</v>
      </c>
      <c r="I12" s="49">
        <f t="shared" si="1"/>
        <v>444.32700000000006</v>
      </c>
      <c r="J12" s="50">
        <f t="shared" si="2"/>
        <v>444.32700000000006</v>
      </c>
      <c r="K12" s="51">
        <f t="shared" si="5"/>
        <v>0</v>
      </c>
      <c r="L12" s="52">
        <f t="shared" si="6"/>
        <v>444.32700000000006</v>
      </c>
      <c r="M12" s="26" t="e">
        <f>#REF!+#REF!+#REF!</f>
        <v>#REF!</v>
      </c>
      <c r="N12" s="53" t="e">
        <f t="shared" si="3"/>
        <v>#REF!</v>
      </c>
      <c r="O12" s="54" t="e">
        <f t="shared" si="7"/>
        <v>#REF!</v>
      </c>
      <c r="P12" s="53" t="e">
        <f t="shared" si="8"/>
        <v>#REF!</v>
      </c>
      <c r="Q12" s="26"/>
      <c r="R12" s="27">
        <f t="shared" si="9"/>
        <v>0</v>
      </c>
      <c r="S12" s="55" t="e">
        <f t="shared" si="4"/>
        <v>#REF!</v>
      </c>
      <c r="T12" s="53" t="e">
        <f t="shared" si="10"/>
        <v>#REF!</v>
      </c>
    </row>
    <row r="13" spans="1:20" ht="12.75" outlineLevel="1">
      <c r="A13" s="42" t="s">
        <v>88</v>
      </c>
      <c r="B13" s="43" t="s">
        <v>78</v>
      </c>
      <c r="C13" s="44" t="s">
        <v>79</v>
      </c>
      <c r="D13" s="56" t="s">
        <v>55</v>
      </c>
      <c r="E13" s="57">
        <v>100</v>
      </c>
      <c r="F13" s="57"/>
      <c r="G13" s="47">
        <f t="shared" si="0"/>
        <v>100</v>
      </c>
      <c r="H13" s="58">
        <v>7.13</v>
      </c>
      <c r="I13" s="49">
        <f t="shared" si="1"/>
        <v>9.2690000000000001</v>
      </c>
      <c r="J13" s="50">
        <f t="shared" si="2"/>
        <v>926.9</v>
      </c>
      <c r="K13" s="51">
        <f t="shared" si="5"/>
        <v>0</v>
      </c>
      <c r="L13" s="52">
        <f t="shared" si="6"/>
        <v>926.9</v>
      </c>
      <c r="M13" s="26" t="e">
        <f>#REF!+#REF!+#REF!</f>
        <v>#REF!</v>
      </c>
      <c r="N13" s="53" t="e">
        <f t="shared" si="3"/>
        <v>#REF!</v>
      </c>
      <c r="O13" s="54" t="e">
        <f t="shared" si="7"/>
        <v>#REF!</v>
      </c>
      <c r="P13" s="53" t="e">
        <f t="shared" si="8"/>
        <v>#REF!</v>
      </c>
      <c r="Q13" s="26"/>
      <c r="R13" s="27">
        <f t="shared" si="9"/>
        <v>0</v>
      </c>
      <c r="S13" s="55" t="e">
        <f t="shared" si="4"/>
        <v>#REF!</v>
      </c>
      <c r="T13" s="53" t="e">
        <f t="shared" si="10"/>
        <v>#REF!</v>
      </c>
    </row>
    <row r="14" spans="1:20" ht="38.25" outlineLevel="1">
      <c r="A14" s="42" t="s">
        <v>89</v>
      </c>
      <c r="B14" s="43" t="s">
        <v>50</v>
      </c>
      <c r="C14" s="44" t="s">
        <v>81</v>
      </c>
      <c r="D14" s="56" t="s">
        <v>45</v>
      </c>
      <c r="E14" s="57">
        <v>4</v>
      </c>
      <c r="F14" s="57"/>
      <c r="G14" s="47">
        <f t="shared" si="0"/>
        <v>4</v>
      </c>
      <c r="H14" s="58">
        <v>25.2</v>
      </c>
      <c r="I14" s="49">
        <f t="shared" si="1"/>
        <v>32.76</v>
      </c>
      <c r="J14" s="50">
        <f t="shared" si="2"/>
        <v>131.04</v>
      </c>
      <c r="K14" s="51">
        <f t="shared" si="5"/>
        <v>0</v>
      </c>
      <c r="L14" s="52">
        <f t="shared" si="6"/>
        <v>131.04</v>
      </c>
      <c r="M14" s="26" t="e">
        <f>#REF!+#REF!+#REF!</f>
        <v>#REF!</v>
      </c>
      <c r="N14" s="53" t="e">
        <f t="shared" si="3"/>
        <v>#REF!</v>
      </c>
      <c r="O14" s="54" t="e">
        <f t="shared" si="7"/>
        <v>#REF!</v>
      </c>
      <c r="P14" s="53" t="e">
        <f t="shared" si="8"/>
        <v>#REF!</v>
      </c>
      <c r="Q14" s="26">
        <v>2</v>
      </c>
      <c r="R14" s="27">
        <f t="shared" si="9"/>
        <v>65.52</v>
      </c>
      <c r="S14" s="55" t="e">
        <f t="shared" si="4"/>
        <v>#REF!</v>
      </c>
      <c r="T14" s="53" t="e">
        <f t="shared" si="10"/>
        <v>#REF!</v>
      </c>
    </row>
    <row r="15" spans="1:20" ht="38.25" outlineLevel="1">
      <c r="A15" s="42" t="s">
        <v>90</v>
      </c>
      <c r="B15" s="43" t="s">
        <v>50</v>
      </c>
      <c r="C15" s="44" t="s">
        <v>91</v>
      </c>
      <c r="D15" s="56" t="s">
        <v>45</v>
      </c>
      <c r="E15" s="57">
        <v>5</v>
      </c>
      <c r="F15" s="57"/>
      <c r="G15" s="47">
        <f t="shared" si="0"/>
        <v>5</v>
      </c>
      <c r="H15" s="58">
        <v>77.25</v>
      </c>
      <c r="I15" s="49">
        <f t="shared" si="1"/>
        <v>100.425</v>
      </c>
      <c r="J15" s="50">
        <f t="shared" si="2"/>
        <v>502.125</v>
      </c>
      <c r="K15" s="51">
        <f t="shared" si="5"/>
        <v>0</v>
      </c>
      <c r="L15" s="52">
        <f t="shared" si="6"/>
        <v>502.125</v>
      </c>
      <c r="M15" s="26" t="e">
        <f>#REF!+#REF!+#REF!</f>
        <v>#REF!</v>
      </c>
      <c r="N15" s="53" t="e">
        <f t="shared" si="3"/>
        <v>#REF!</v>
      </c>
      <c r="O15" s="54" t="e">
        <f t="shared" si="7"/>
        <v>#REF!</v>
      </c>
      <c r="P15" s="53" t="e">
        <f t="shared" si="8"/>
        <v>#REF!</v>
      </c>
      <c r="Q15" s="26"/>
      <c r="R15" s="27">
        <f t="shared" si="9"/>
        <v>0</v>
      </c>
      <c r="S15" s="55" t="e">
        <f t="shared" si="4"/>
        <v>#REF!</v>
      </c>
      <c r="T15" s="53" t="e">
        <f t="shared" si="10"/>
        <v>#REF!</v>
      </c>
    </row>
    <row r="16" spans="1:20" s="2" customFormat="1" ht="23.25" customHeight="1">
      <c r="A16" s="59">
        <v>2</v>
      </c>
      <c r="B16" s="60"/>
      <c r="C16" s="61" t="s">
        <v>49</v>
      </c>
      <c r="D16" s="62"/>
      <c r="E16" s="63"/>
      <c r="F16" s="63"/>
      <c r="G16" s="64"/>
      <c r="H16" s="65"/>
      <c r="I16" s="66"/>
      <c r="J16" s="29">
        <f>SUM(J17:J24)</f>
        <v>318150.67050000007</v>
      </c>
      <c r="K16" s="29">
        <f>SUM(K17:K24)</f>
        <v>0</v>
      </c>
      <c r="L16" s="29">
        <f>SUM(L17:L24)</f>
        <v>318150.67050000007</v>
      </c>
      <c r="M16" s="26" t="e">
        <f>#REF!+#REF!+#REF!</f>
        <v>#REF!</v>
      </c>
      <c r="N16" s="29" t="e">
        <f>SUM(N17:N24)</f>
        <v>#REF!</v>
      </c>
      <c r="O16" s="29"/>
      <c r="P16" s="29" t="e">
        <f>SUM(P17:P24)</f>
        <v>#REF!</v>
      </c>
      <c r="Q16" s="28"/>
      <c r="R16" s="29">
        <f>SUM(R17:R24)</f>
        <v>74577.841</v>
      </c>
      <c r="S16" s="28"/>
      <c r="T16" s="31" t="e">
        <f>SUM(T17:T24)</f>
        <v>#REF!</v>
      </c>
    </row>
    <row r="17" spans="1:22" ht="25.5" outlineLevel="1">
      <c r="A17" s="42" t="s">
        <v>7</v>
      </c>
      <c r="B17" s="43" t="s">
        <v>50</v>
      </c>
      <c r="C17" s="44" t="s">
        <v>92</v>
      </c>
      <c r="D17" s="45" t="s">
        <v>55</v>
      </c>
      <c r="E17" s="46">
        <v>3423.5</v>
      </c>
      <c r="F17" s="46"/>
      <c r="G17" s="47">
        <f t="shared" ref="G17:G24" si="11">E17+F17</f>
        <v>3423.5</v>
      </c>
      <c r="H17" s="48">
        <v>3.76</v>
      </c>
      <c r="I17" s="49">
        <f t="shared" ref="I17:I24" si="12">H17*(1+$B$5)</f>
        <v>4.8879999999999999</v>
      </c>
      <c r="J17" s="50">
        <f t="shared" ref="J17:J24" si="13">E17*I17</f>
        <v>16734.067999999999</v>
      </c>
      <c r="K17" s="51">
        <f>F17*I17</f>
        <v>0</v>
      </c>
      <c r="L17" s="52">
        <f>J17+K17</f>
        <v>16734.067999999999</v>
      </c>
      <c r="M17" s="26" t="e">
        <f>#REF!+#REF!+#REF!</f>
        <v>#REF!</v>
      </c>
      <c r="N17" s="53" t="e">
        <f t="shared" ref="N17:N24" si="14">M17*I17</f>
        <v>#REF!</v>
      </c>
      <c r="O17" s="54" t="e">
        <f t="shared" si="7"/>
        <v>#REF!</v>
      </c>
      <c r="P17" s="53" t="e">
        <f t="shared" si="8"/>
        <v>#REF!</v>
      </c>
      <c r="Q17" s="30">
        <f>123*5</f>
        <v>615</v>
      </c>
      <c r="R17" s="27">
        <f t="shared" ref="R17:R24" si="15">Q17*I17</f>
        <v>3006.12</v>
      </c>
      <c r="S17" s="55" t="e">
        <f t="shared" ref="S17:S24" si="16">G17-(M17+Q17)</f>
        <v>#REF!</v>
      </c>
      <c r="T17" s="53" t="e">
        <f t="shared" ref="T17:T24" si="17">S17*I17</f>
        <v>#REF!</v>
      </c>
    </row>
    <row r="18" spans="1:22" ht="23.25" customHeight="1" outlineLevel="1">
      <c r="A18" s="42" t="s">
        <v>8</v>
      </c>
      <c r="B18" s="43" t="s">
        <v>43</v>
      </c>
      <c r="C18" s="44" t="s">
        <v>42</v>
      </c>
      <c r="D18" s="45" t="s">
        <v>56</v>
      </c>
      <c r="E18" s="46">
        <v>684.6</v>
      </c>
      <c r="F18" s="46"/>
      <c r="G18" s="47">
        <f t="shared" si="11"/>
        <v>684.6</v>
      </c>
      <c r="H18" s="48">
        <v>2.06</v>
      </c>
      <c r="I18" s="49">
        <f t="shared" si="12"/>
        <v>2.6780000000000004</v>
      </c>
      <c r="J18" s="50">
        <f t="shared" si="13"/>
        <v>1833.3588000000004</v>
      </c>
      <c r="K18" s="51">
        <f t="shared" ref="K18:K24" si="18">F18*I18</f>
        <v>0</v>
      </c>
      <c r="L18" s="52">
        <f t="shared" ref="L18:L24" si="19">J18+K18</f>
        <v>1833.3588000000004</v>
      </c>
      <c r="M18" s="26" t="e">
        <f>#REF!+#REF!+#REF!</f>
        <v>#REF!</v>
      </c>
      <c r="N18" s="53" t="e">
        <f t="shared" si="14"/>
        <v>#REF!</v>
      </c>
      <c r="O18" s="54" t="e">
        <f t="shared" si="7"/>
        <v>#REF!</v>
      </c>
      <c r="P18" s="53" t="e">
        <f t="shared" si="8"/>
        <v>#REF!</v>
      </c>
      <c r="Q18" s="30"/>
      <c r="R18" s="27">
        <f t="shared" si="15"/>
        <v>0</v>
      </c>
      <c r="S18" s="55" t="e">
        <f t="shared" si="16"/>
        <v>#REF!</v>
      </c>
      <c r="T18" s="53" t="e">
        <f t="shared" si="17"/>
        <v>#REF!</v>
      </c>
    </row>
    <row r="19" spans="1:22" ht="25.5" outlineLevel="1">
      <c r="A19" s="42" t="s">
        <v>9</v>
      </c>
      <c r="B19" s="43" t="s">
        <v>93</v>
      </c>
      <c r="C19" s="44" t="s">
        <v>94</v>
      </c>
      <c r="D19" s="45" t="s">
        <v>55</v>
      </c>
      <c r="E19" s="46">
        <v>3423.5</v>
      </c>
      <c r="F19" s="46"/>
      <c r="G19" s="47">
        <f t="shared" si="11"/>
        <v>3423.5</v>
      </c>
      <c r="H19" s="48">
        <v>0.89</v>
      </c>
      <c r="I19" s="49">
        <f t="shared" si="12"/>
        <v>1.157</v>
      </c>
      <c r="J19" s="50">
        <f t="shared" si="13"/>
        <v>3960.9895000000001</v>
      </c>
      <c r="K19" s="51">
        <f t="shared" si="18"/>
        <v>0</v>
      </c>
      <c r="L19" s="52">
        <f t="shared" si="19"/>
        <v>3960.9895000000001</v>
      </c>
      <c r="M19" s="26" t="e">
        <f>#REF!+#REF!+#REF!</f>
        <v>#REF!</v>
      </c>
      <c r="N19" s="53" t="e">
        <f t="shared" si="14"/>
        <v>#REF!</v>
      </c>
      <c r="O19" s="54" t="e">
        <f t="shared" si="7"/>
        <v>#REF!</v>
      </c>
      <c r="P19" s="53" t="e">
        <f t="shared" si="8"/>
        <v>#REF!</v>
      </c>
      <c r="Q19" s="30">
        <f>Q17</f>
        <v>615</v>
      </c>
      <c r="R19" s="27">
        <f t="shared" si="15"/>
        <v>711.55500000000006</v>
      </c>
      <c r="S19" s="55" t="e">
        <f t="shared" si="16"/>
        <v>#REF!</v>
      </c>
      <c r="T19" s="53" t="e">
        <f t="shared" si="17"/>
        <v>#REF!</v>
      </c>
    </row>
    <row r="20" spans="1:22" ht="23.25" customHeight="1" outlineLevel="1">
      <c r="A20" s="42" t="s">
        <v>10</v>
      </c>
      <c r="B20" s="43" t="s">
        <v>95</v>
      </c>
      <c r="C20" s="44" t="s">
        <v>96</v>
      </c>
      <c r="D20" s="45" t="s">
        <v>97</v>
      </c>
      <c r="E20" s="46">
        <v>3423.5</v>
      </c>
      <c r="F20" s="46"/>
      <c r="G20" s="47">
        <f t="shared" si="11"/>
        <v>3423.5</v>
      </c>
      <c r="H20" s="48">
        <v>0.8</v>
      </c>
      <c r="I20" s="49">
        <f t="shared" si="12"/>
        <v>1.04</v>
      </c>
      <c r="J20" s="50">
        <f t="shared" si="13"/>
        <v>3560.44</v>
      </c>
      <c r="K20" s="51">
        <f t="shared" si="18"/>
        <v>0</v>
      </c>
      <c r="L20" s="52">
        <f t="shared" si="19"/>
        <v>3560.44</v>
      </c>
      <c r="M20" s="26" t="e">
        <f>#REF!+#REF!+#REF!</f>
        <v>#REF!</v>
      </c>
      <c r="N20" s="53" t="e">
        <f t="shared" si="14"/>
        <v>#REF!</v>
      </c>
      <c r="O20" s="54" t="e">
        <f t="shared" si="7"/>
        <v>#REF!</v>
      </c>
      <c r="P20" s="53" t="e">
        <f t="shared" si="8"/>
        <v>#REF!</v>
      </c>
      <c r="Q20" s="30">
        <f>Q17</f>
        <v>615</v>
      </c>
      <c r="R20" s="27">
        <f t="shared" si="15"/>
        <v>639.6</v>
      </c>
      <c r="S20" s="55" t="e">
        <f t="shared" si="16"/>
        <v>#REF!</v>
      </c>
      <c r="T20" s="53" t="e">
        <f t="shared" si="17"/>
        <v>#REF!</v>
      </c>
      <c r="V20" s="8"/>
    </row>
    <row r="21" spans="1:22" ht="63.75" outlineLevel="1">
      <c r="A21" s="42" t="s">
        <v>51</v>
      </c>
      <c r="B21" s="43" t="s">
        <v>98</v>
      </c>
      <c r="C21" s="44" t="s">
        <v>99</v>
      </c>
      <c r="D21" s="56" t="s">
        <v>56</v>
      </c>
      <c r="E21" s="57">
        <v>342.3</v>
      </c>
      <c r="F21" s="57"/>
      <c r="G21" s="67">
        <f t="shared" si="11"/>
        <v>342.3</v>
      </c>
      <c r="H21" s="58">
        <v>7.08</v>
      </c>
      <c r="I21" s="49">
        <f t="shared" si="12"/>
        <v>9.2040000000000006</v>
      </c>
      <c r="J21" s="50">
        <f t="shared" si="13"/>
        <v>3150.5292000000004</v>
      </c>
      <c r="K21" s="51">
        <f t="shared" si="18"/>
        <v>0</v>
      </c>
      <c r="L21" s="52">
        <f t="shared" si="19"/>
        <v>3150.5292000000004</v>
      </c>
      <c r="M21" s="26" t="e">
        <f>#REF!+#REF!+#REF!</f>
        <v>#REF!</v>
      </c>
      <c r="N21" s="53" t="e">
        <f t="shared" si="14"/>
        <v>#REF!</v>
      </c>
      <c r="O21" s="54" t="e">
        <f t="shared" si="7"/>
        <v>#REF!</v>
      </c>
      <c r="P21" s="53" t="e">
        <f t="shared" si="8"/>
        <v>#REF!</v>
      </c>
      <c r="Q21" s="30">
        <f>Q17*0.1</f>
        <v>61.5</v>
      </c>
      <c r="R21" s="27">
        <f t="shared" si="15"/>
        <v>566.04600000000005</v>
      </c>
      <c r="S21" s="55" t="e">
        <f t="shared" si="16"/>
        <v>#REF!</v>
      </c>
      <c r="T21" s="53" t="e">
        <f t="shared" si="17"/>
        <v>#REF!</v>
      </c>
    </row>
    <row r="22" spans="1:22" ht="63.75" outlineLevel="1">
      <c r="A22" s="42" t="s">
        <v>52</v>
      </c>
      <c r="B22" s="43" t="s">
        <v>100</v>
      </c>
      <c r="C22" s="44" t="s">
        <v>101</v>
      </c>
      <c r="D22" s="56" t="s">
        <v>102</v>
      </c>
      <c r="E22" s="57">
        <v>2770</v>
      </c>
      <c r="F22" s="57"/>
      <c r="G22" s="67">
        <f t="shared" si="11"/>
        <v>2770</v>
      </c>
      <c r="H22" s="58">
        <v>59.6</v>
      </c>
      <c r="I22" s="49">
        <f t="shared" si="12"/>
        <v>77.48</v>
      </c>
      <c r="J22" s="50">
        <f t="shared" si="13"/>
        <v>214619.6</v>
      </c>
      <c r="K22" s="51">
        <f t="shared" si="18"/>
        <v>0</v>
      </c>
      <c r="L22" s="52">
        <f t="shared" si="19"/>
        <v>214619.6</v>
      </c>
      <c r="M22" s="26" t="e">
        <f>#REF!+#REF!+#REF!</f>
        <v>#REF!</v>
      </c>
      <c r="N22" s="53" t="e">
        <f t="shared" si="14"/>
        <v>#REF!</v>
      </c>
      <c r="O22" s="54" t="e">
        <f t="shared" si="7"/>
        <v>#REF!</v>
      </c>
      <c r="P22" s="53" t="e">
        <f t="shared" si="8"/>
        <v>#REF!</v>
      </c>
      <c r="Q22" s="30">
        <f>16.5*6+800</f>
        <v>899</v>
      </c>
      <c r="R22" s="27">
        <f t="shared" si="15"/>
        <v>69654.52</v>
      </c>
      <c r="S22" s="55" t="e">
        <f t="shared" si="16"/>
        <v>#REF!</v>
      </c>
      <c r="T22" s="53" t="e">
        <f t="shared" si="17"/>
        <v>#REF!</v>
      </c>
      <c r="V22" s="8"/>
    </row>
    <row r="23" spans="1:22" ht="23.25" customHeight="1" outlineLevel="1">
      <c r="A23" s="42" t="s">
        <v>53</v>
      </c>
      <c r="B23" s="43" t="s">
        <v>50</v>
      </c>
      <c r="C23" s="44" t="s">
        <v>103</v>
      </c>
      <c r="D23" s="56" t="s">
        <v>102</v>
      </c>
      <c r="E23" s="57">
        <v>653.5</v>
      </c>
      <c r="F23" s="57"/>
      <c r="G23" s="67">
        <f t="shared" si="11"/>
        <v>653.5</v>
      </c>
      <c r="H23" s="58">
        <v>82</v>
      </c>
      <c r="I23" s="49">
        <f t="shared" si="12"/>
        <v>106.60000000000001</v>
      </c>
      <c r="J23" s="50">
        <f t="shared" si="13"/>
        <v>69663.100000000006</v>
      </c>
      <c r="K23" s="51">
        <f t="shared" si="18"/>
        <v>0</v>
      </c>
      <c r="L23" s="52">
        <f t="shared" si="19"/>
        <v>69663.100000000006</v>
      </c>
      <c r="M23" s="26" t="e">
        <f>#REF!+#REF!+#REF!</f>
        <v>#REF!</v>
      </c>
      <c r="N23" s="53" t="e">
        <f t="shared" si="14"/>
        <v>#REF!</v>
      </c>
      <c r="O23" s="54" t="e">
        <f t="shared" si="7"/>
        <v>#REF!</v>
      </c>
      <c r="P23" s="53" t="e">
        <f t="shared" si="8"/>
        <v>#REF!</v>
      </c>
      <c r="Q23" s="26"/>
      <c r="R23" s="27">
        <f t="shared" si="15"/>
        <v>0</v>
      </c>
      <c r="S23" s="55" t="e">
        <f t="shared" si="16"/>
        <v>#REF!</v>
      </c>
      <c r="T23" s="53" t="e">
        <f t="shared" si="17"/>
        <v>#REF!</v>
      </c>
    </row>
    <row r="24" spans="1:22" ht="23.25" customHeight="1" outlineLevel="1">
      <c r="A24" s="42" t="s">
        <v>54</v>
      </c>
      <c r="B24" s="43" t="s">
        <v>104</v>
      </c>
      <c r="C24" s="44" t="s">
        <v>105</v>
      </c>
      <c r="D24" s="56" t="s">
        <v>106</v>
      </c>
      <c r="E24" s="57">
        <v>7120.9</v>
      </c>
      <c r="F24" s="57"/>
      <c r="G24" s="67">
        <f t="shared" si="11"/>
        <v>7120.9</v>
      </c>
      <c r="H24" s="58">
        <v>0.5</v>
      </c>
      <c r="I24" s="49">
        <f t="shared" si="12"/>
        <v>0.65</v>
      </c>
      <c r="J24" s="50">
        <f t="shared" si="13"/>
        <v>4628.585</v>
      </c>
      <c r="K24" s="51">
        <f t="shared" si="18"/>
        <v>0</v>
      </c>
      <c r="L24" s="52">
        <f t="shared" si="19"/>
        <v>4628.585</v>
      </c>
      <c r="M24" s="26" t="e">
        <f>#REF!+#REF!+#REF!</f>
        <v>#REF!</v>
      </c>
      <c r="N24" s="53" t="e">
        <f t="shared" si="14"/>
        <v>#REF!</v>
      </c>
      <c r="O24" s="54" t="e">
        <f t="shared" si="7"/>
        <v>#REF!</v>
      </c>
      <c r="P24" s="53" t="e">
        <f t="shared" si="8"/>
        <v>#REF!</v>
      </c>
      <c r="Q24" s="26"/>
      <c r="R24" s="27">
        <f t="shared" si="15"/>
        <v>0</v>
      </c>
      <c r="S24" s="55" t="e">
        <f t="shared" si="16"/>
        <v>#REF!</v>
      </c>
      <c r="T24" s="53" t="e">
        <f t="shared" si="17"/>
        <v>#REF!</v>
      </c>
    </row>
    <row r="25" spans="1:22" s="2" customFormat="1" ht="23.25" customHeight="1">
      <c r="A25" s="59">
        <v>3</v>
      </c>
      <c r="B25" s="60"/>
      <c r="C25" s="61" t="s">
        <v>36</v>
      </c>
      <c r="D25" s="62"/>
      <c r="E25" s="63"/>
      <c r="F25" s="63"/>
      <c r="G25" s="64"/>
      <c r="H25" s="65"/>
      <c r="I25" s="66"/>
      <c r="J25" s="29">
        <f>SUM(J26:J33)</f>
        <v>94355.49500000001</v>
      </c>
      <c r="K25" s="29">
        <f>SUM(K26:K33)</f>
        <v>0</v>
      </c>
      <c r="L25" s="29">
        <f>SUM(L26:L33)</f>
        <v>94355.49500000001</v>
      </c>
      <c r="M25" s="26" t="e">
        <f>#REF!+#REF!+#REF!</f>
        <v>#REF!</v>
      </c>
      <c r="N25" s="29" t="e">
        <f>SUM(N26:N33)</f>
        <v>#REF!</v>
      </c>
      <c r="O25" s="29"/>
      <c r="P25" s="29" t="e">
        <f>SUM(P26:P33)</f>
        <v>#REF!</v>
      </c>
      <c r="Q25" s="28"/>
      <c r="R25" s="31">
        <f>SUM(R26:R33)</f>
        <v>31495.178747900402</v>
      </c>
      <c r="S25" s="28"/>
      <c r="T25" s="31" t="e">
        <f>SUM(T26:T33)</f>
        <v>#REF!</v>
      </c>
    </row>
    <row r="26" spans="1:22" ht="38.25" outlineLevel="1">
      <c r="A26" s="42" t="s">
        <v>11</v>
      </c>
      <c r="B26" s="43" t="s">
        <v>38</v>
      </c>
      <c r="C26" s="44" t="s">
        <v>37</v>
      </c>
      <c r="D26" s="45" t="s">
        <v>56</v>
      </c>
      <c r="E26" s="46">
        <v>532</v>
      </c>
      <c r="F26" s="46"/>
      <c r="G26" s="47">
        <f t="shared" ref="G26:G33" si="20">E26+F26</f>
        <v>532</v>
      </c>
      <c r="H26" s="48">
        <v>3.07</v>
      </c>
      <c r="I26" s="49">
        <f t="shared" ref="I26:I33" si="21">H26*(1+$B$5)</f>
        <v>3.9910000000000001</v>
      </c>
      <c r="J26" s="50">
        <f>E26*I26</f>
        <v>2123.212</v>
      </c>
      <c r="K26" s="51">
        <f>F26*I26</f>
        <v>0</v>
      </c>
      <c r="L26" s="52">
        <f t="shared" ref="L26:L33" si="22">J26+K26</f>
        <v>2123.212</v>
      </c>
      <c r="M26" s="26" t="e">
        <f>#REF!+#REF!+#REF!</f>
        <v>#REF!</v>
      </c>
      <c r="N26" s="53" t="e">
        <f t="shared" ref="N26:N33" si="23">M26*I26</f>
        <v>#REF!</v>
      </c>
      <c r="O26" s="54" t="e">
        <f t="shared" si="7"/>
        <v>#REF!</v>
      </c>
      <c r="P26" s="53" t="e">
        <f t="shared" si="8"/>
        <v>#REF!</v>
      </c>
      <c r="Q26" s="30">
        <f>((50+8+13+29+18+11+11)*0.5*0.9)+(8*0.7*1.1)+319.74</f>
        <v>388.9</v>
      </c>
      <c r="R26" s="27">
        <f t="shared" ref="R26:R33" si="24">Q26*I26</f>
        <v>1552.0998999999999</v>
      </c>
      <c r="S26" s="55" t="e">
        <f t="shared" ref="S26:S33" si="25">G26-(M26+Q26)</f>
        <v>#REF!</v>
      </c>
      <c r="T26" s="53" t="e">
        <f t="shared" ref="T26:T33" si="26">S26*I26</f>
        <v>#REF!</v>
      </c>
      <c r="U26"/>
    </row>
    <row r="27" spans="1:22" ht="25.5" outlineLevel="1">
      <c r="A27" s="42" t="s">
        <v>12</v>
      </c>
      <c r="B27" s="43" t="s">
        <v>107</v>
      </c>
      <c r="C27" s="44" t="s">
        <v>108</v>
      </c>
      <c r="D27" s="45" t="s">
        <v>56</v>
      </c>
      <c r="E27" s="46">
        <v>47</v>
      </c>
      <c r="F27" s="46"/>
      <c r="G27" s="47">
        <f t="shared" si="20"/>
        <v>47</v>
      </c>
      <c r="H27" s="48">
        <v>191.86</v>
      </c>
      <c r="I27" s="49">
        <f t="shared" si="21"/>
        <v>249.41800000000003</v>
      </c>
      <c r="J27" s="50">
        <f t="shared" ref="J27:J33" si="27">E27*I27</f>
        <v>11722.646000000002</v>
      </c>
      <c r="K27" s="51">
        <f t="shared" ref="K27:K33" si="28">F27*I27</f>
        <v>0</v>
      </c>
      <c r="L27" s="52">
        <f t="shared" si="22"/>
        <v>11722.646000000002</v>
      </c>
      <c r="M27" s="26" t="e">
        <f>#REF!+#REF!+#REF!</f>
        <v>#REF!</v>
      </c>
      <c r="N27" s="53" t="e">
        <f t="shared" si="23"/>
        <v>#REF!</v>
      </c>
      <c r="O27" s="54" t="e">
        <f t="shared" si="7"/>
        <v>#REF!</v>
      </c>
      <c r="P27" s="53" t="e">
        <f t="shared" si="8"/>
        <v>#REF!</v>
      </c>
      <c r="Q27" s="30">
        <f>((50+8+13+29+18+11+11)*0.1*0.5)+(8*0.1*0.7)</f>
        <v>7.56</v>
      </c>
      <c r="R27" s="27">
        <f t="shared" si="24"/>
        <v>1885.6000800000002</v>
      </c>
      <c r="S27" s="55" t="e">
        <f t="shared" si="25"/>
        <v>#REF!</v>
      </c>
      <c r="T27" s="53" t="e">
        <f t="shared" si="26"/>
        <v>#REF!</v>
      </c>
      <c r="U27"/>
    </row>
    <row r="28" spans="1:22" ht="23.25" customHeight="1" outlineLevel="1">
      <c r="A28" s="42" t="s">
        <v>13</v>
      </c>
      <c r="B28" s="43" t="s">
        <v>57</v>
      </c>
      <c r="C28" s="44" t="s">
        <v>58</v>
      </c>
      <c r="D28" s="45" t="s">
        <v>44</v>
      </c>
      <c r="E28" s="46">
        <v>1080</v>
      </c>
      <c r="F28" s="46"/>
      <c r="G28" s="47">
        <f t="shared" si="20"/>
        <v>1080</v>
      </c>
      <c r="H28" s="48">
        <v>8.91</v>
      </c>
      <c r="I28" s="49">
        <f t="shared" si="21"/>
        <v>11.583</v>
      </c>
      <c r="J28" s="50">
        <f t="shared" si="27"/>
        <v>12509.64</v>
      </c>
      <c r="K28" s="51">
        <f t="shared" si="28"/>
        <v>0</v>
      </c>
      <c r="L28" s="52">
        <f t="shared" si="22"/>
        <v>12509.64</v>
      </c>
      <c r="M28" s="26" t="e">
        <f>#REF!+#REF!+#REF!</f>
        <v>#REF!</v>
      </c>
      <c r="N28" s="53" t="e">
        <f t="shared" si="23"/>
        <v>#REF!</v>
      </c>
      <c r="O28" s="54" t="e">
        <f t="shared" si="7"/>
        <v>#REF!</v>
      </c>
      <c r="P28" s="53" t="e">
        <f t="shared" si="8"/>
        <v>#REF!</v>
      </c>
      <c r="Q28" s="30">
        <f>148*2+110+21.4</f>
        <v>427.4</v>
      </c>
      <c r="R28" s="27">
        <f t="shared" si="24"/>
        <v>4950.5742</v>
      </c>
      <c r="S28" s="55" t="e">
        <f t="shared" si="25"/>
        <v>#REF!</v>
      </c>
      <c r="T28" s="53" t="e">
        <f t="shared" si="26"/>
        <v>#REF!</v>
      </c>
      <c r="U28"/>
    </row>
    <row r="29" spans="1:22" ht="38.25" outlineLevel="1">
      <c r="A29" s="68" t="s">
        <v>14</v>
      </c>
      <c r="B29" s="69" t="s">
        <v>39</v>
      </c>
      <c r="C29" s="70" t="s">
        <v>109</v>
      </c>
      <c r="D29" s="71" t="s">
        <v>45</v>
      </c>
      <c r="E29" s="72">
        <v>25</v>
      </c>
      <c r="F29" s="72"/>
      <c r="G29" s="73">
        <f t="shared" si="20"/>
        <v>25</v>
      </c>
      <c r="H29" s="74">
        <v>448.3</v>
      </c>
      <c r="I29" s="49">
        <f t="shared" si="21"/>
        <v>582.79000000000008</v>
      </c>
      <c r="J29" s="50">
        <f t="shared" si="27"/>
        <v>14569.750000000002</v>
      </c>
      <c r="K29" s="51">
        <f t="shared" si="28"/>
        <v>0</v>
      </c>
      <c r="L29" s="52">
        <f t="shared" si="22"/>
        <v>14569.750000000002</v>
      </c>
      <c r="M29" s="26" t="e">
        <f>#REF!+#REF!+#REF!</f>
        <v>#REF!</v>
      </c>
      <c r="N29" s="53" t="e">
        <f t="shared" si="23"/>
        <v>#REF!</v>
      </c>
      <c r="O29" s="54" t="e">
        <f t="shared" si="7"/>
        <v>#REF!</v>
      </c>
      <c r="P29" s="53" t="e">
        <f t="shared" si="8"/>
        <v>#REF!</v>
      </c>
      <c r="Q29" s="26">
        <v>18</v>
      </c>
      <c r="R29" s="27">
        <f t="shared" si="24"/>
        <v>10490.220000000001</v>
      </c>
      <c r="S29" s="55" t="e">
        <f t="shared" si="25"/>
        <v>#REF!</v>
      </c>
      <c r="T29" s="53" t="e">
        <f t="shared" si="26"/>
        <v>#REF!</v>
      </c>
      <c r="U29"/>
    </row>
    <row r="30" spans="1:22" ht="38.25" outlineLevel="1">
      <c r="A30" s="68" t="s">
        <v>59</v>
      </c>
      <c r="B30" s="69" t="s">
        <v>110</v>
      </c>
      <c r="C30" s="70" t="s">
        <v>111</v>
      </c>
      <c r="D30" s="71" t="s">
        <v>45</v>
      </c>
      <c r="E30" s="72">
        <v>3</v>
      </c>
      <c r="F30" s="72"/>
      <c r="G30" s="73">
        <f t="shared" si="20"/>
        <v>3</v>
      </c>
      <c r="H30" s="74">
        <v>980.35</v>
      </c>
      <c r="I30" s="49">
        <f t="shared" si="21"/>
        <v>1274.4550000000002</v>
      </c>
      <c r="J30" s="50">
        <f t="shared" si="27"/>
        <v>3823.3650000000007</v>
      </c>
      <c r="K30" s="51">
        <f t="shared" si="28"/>
        <v>0</v>
      </c>
      <c r="L30" s="52">
        <f t="shared" si="22"/>
        <v>3823.3650000000007</v>
      </c>
      <c r="M30" s="26" t="e">
        <f>#REF!+#REF!+#REF!</f>
        <v>#REF!</v>
      </c>
      <c r="N30" s="53" t="e">
        <f t="shared" si="23"/>
        <v>#REF!</v>
      </c>
      <c r="O30" s="54" t="e">
        <f t="shared" si="7"/>
        <v>#REF!</v>
      </c>
      <c r="P30" s="53" t="e">
        <f t="shared" si="8"/>
        <v>#REF!</v>
      </c>
      <c r="Q30" s="26">
        <v>1</v>
      </c>
      <c r="R30" s="27">
        <f t="shared" si="24"/>
        <v>1274.4550000000002</v>
      </c>
      <c r="S30" s="55" t="e">
        <f t="shared" si="25"/>
        <v>#REF!</v>
      </c>
      <c r="T30" s="53" t="e">
        <f t="shared" si="26"/>
        <v>#REF!</v>
      </c>
      <c r="U30"/>
    </row>
    <row r="31" spans="1:22" ht="25.5" outlineLevel="1">
      <c r="A31" s="68" t="s">
        <v>60</v>
      </c>
      <c r="B31" s="69" t="s">
        <v>41</v>
      </c>
      <c r="C31" s="70" t="s">
        <v>40</v>
      </c>
      <c r="D31" s="71" t="s">
        <v>44</v>
      </c>
      <c r="E31" s="72">
        <v>721</v>
      </c>
      <c r="F31" s="72"/>
      <c r="G31" s="73">
        <f t="shared" si="20"/>
        <v>721</v>
      </c>
      <c r="H31" s="74">
        <v>48.65</v>
      </c>
      <c r="I31" s="49">
        <f t="shared" si="21"/>
        <v>63.244999999999997</v>
      </c>
      <c r="J31" s="50">
        <f t="shared" si="27"/>
        <v>45599.644999999997</v>
      </c>
      <c r="K31" s="51">
        <f t="shared" si="28"/>
        <v>0</v>
      </c>
      <c r="L31" s="52">
        <f t="shared" si="22"/>
        <v>45599.644999999997</v>
      </c>
      <c r="M31" s="26" t="e">
        <f>#REF!+#REF!+#REF!</f>
        <v>#REF!</v>
      </c>
      <c r="N31" s="53" t="e">
        <f t="shared" si="23"/>
        <v>#REF!</v>
      </c>
      <c r="O31" s="54" t="e">
        <f t="shared" si="7"/>
        <v>#REF!</v>
      </c>
      <c r="P31" s="53" t="e">
        <f t="shared" si="8"/>
        <v>#REF!</v>
      </c>
      <c r="Q31" s="30">
        <f>(50+8+13+29+18+11+11)</f>
        <v>140</v>
      </c>
      <c r="R31" s="27">
        <f t="shared" si="24"/>
        <v>8854.2999999999993</v>
      </c>
      <c r="S31" s="55" t="e">
        <f t="shared" si="25"/>
        <v>#REF!</v>
      </c>
      <c r="T31" s="53" t="e">
        <f t="shared" si="26"/>
        <v>#REF!</v>
      </c>
      <c r="U31"/>
    </row>
    <row r="32" spans="1:22" ht="25.5" outlineLevel="1">
      <c r="A32" s="68" t="s">
        <v>61</v>
      </c>
      <c r="B32" s="69" t="s">
        <v>112</v>
      </c>
      <c r="C32" s="70" t="s">
        <v>113</v>
      </c>
      <c r="D32" s="71" t="s">
        <v>44</v>
      </c>
      <c r="E32" s="72">
        <v>8</v>
      </c>
      <c r="F32" s="72"/>
      <c r="G32" s="73">
        <f t="shared" si="20"/>
        <v>8</v>
      </c>
      <c r="H32" s="74">
        <v>83.65</v>
      </c>
      <c r="I32" s="49">
        <f t="shared" si="21"/>
        <v>108.745</v>
      </c>
      <c r="J32" s="50">
        <f t="shared" si="27"/>
        <v>869.96</v>
      </c>
      <c r="K32" s="51">
        <f t="shared" si="28"/>
        <v>0</v>
      </c>
      <c r="L32" s="52">
        <f t="shared" si="22"/>
        <v>869.96</v>
      </c>
      <c r="M32" s="26" t="e">
        <f>#REF!+#REF!+#REF!</f>
        <v>#REF!</v>
      </c>
      <c r="N32" s="53" t="e">
        <f t="shared" si="23"/>
        <v>#REF!</v>
      </c>
      <c r="O32" s="54" t="e">
        <f t="shared" si="7"/>
        <v>#REF!</v>
      </c>
      <c r="P32" s="53" t="e">
        <f t="shared" si="8"/>
        <v>#REF!</v>
      </c>
      <c r="Q32" s="26">
        <v>8</v>
      </c>
      <c r="R32" s="27">
        <f t="shared" si="24"/>
        <v>869.96</v>
      </c>
      <c r="S32" s="55" t="e">
        <f t="shared" si="25"/>
        <v>#REF!</v>
      </c>
      <c r="T32" s="53" t="e">
        <f t="shared" si="26"/>
        <v>#REF!</v>
      </c>
      <c r="U32"/>
    </row>
    <row r="33" spans="1:21" ht="25.5" outlineLevel="1">
      <c r="A33" s="68" t="s">
        <v>62</v>
      </c>
      <c r="B33" s="69" t="s">
        <v>114</v>
      </c>
      <c r="C33" s="70" t="s">
        <v>115</v>
      </c>
      <c r="D33" s="71" t="s">
        <v>56</v>
      </c>
      <c r="E33" s="72">
        <v>213</v>
      </c>
      <c r="F33" s="72"/>
      <c r="G33" s="73">
        <f t="shared" si="20"/>
        <v>213</v>
      </c>
      <c r="H33" s="74">
        <v>11.33</v>
      </c>
      <c r="I33" s="49">
        <f t="shared" si="21"/>
        <v>14.729000000000001</v>
      </c>
      <c r="J33" s="50">
        <f t="shared" si="27"/>
        <v>3137.277</v>
      </c>
      <c r="K33" s="51">
        <f t="shared" si="28"/>
        <v>0</v>
      </c>
      <c r="L33" s="52">
        <f t="shared" si="22"/>
        <v>3137.277</v>
      </c>
      <c r="M33" s="26" t="e">
        <f>#REF!+#REF!+#REF!</f>
        <v>#REF!</v>
      </c>
      <c r="N33" s="53" t="e">
        <f t="shared" si="23"/>
        <v>#REF!</v>
      </c>
      <c r="O33" s="54" t="e">
        <f t="shared" si="7"/>
        <v>#REF!</v>
      </c>
      <c r="P33" s="53" t="e">
        <f t="shared" si="8"/>
        <v>#REF!</v>
      </c>
      <c r="Q33" s="30">
        <f>((50+8+13+29+18+11+11))*0.5*0.9-(50+8+13+29+18+11+11)*((3.1415*(0.4^2))/4)+((8)*0.7*1.1)*((3.1415*(0.6^2))/4)+62.7</f>
        <v>109.84924760000001</v>
      </c>
      <c r="R33" s="27">
        <f t="shared" si="24"/>
        <v>1617.9695679004003</v>
      </c>
      <c r="S33" s="55" t="e">
        <f t="shared" si="25"/>
        <v>#REF!</v>
      </c>
      <c r="T33" s="53" t="e">
        <f t="shared" si="26"/>
        <v>#REF!</v>
      </c>
      <c r="U33"/>
    </row>
    <row r="34" spans="1:21" s="2" customFormat="1" ht="23.25" customHeight="1">
      <c r="A34" s="59">
        <v>4</v>
      </c>
      <c r="B34" s="60"/>
      <c r="C34" s="61" t="s">
        <v>67</v>
      </c>
      <c r="D34" s="62"/>
      <c r="E34" s="63"/>
      <c r="F34" s="63"/>
      <c r="G34" s="64"/>
      <c r="H34" s="65"/>
      <c r="I34" s="66"/>
      <c r="J34" s="29">
        <f>SUM(J35:J38)</f>
        <v>28207.374000000003</v>
      </c>
      <c r="K34" s="29">
        <f>SUM(K35:K38)</f>
        <v>0</v>
      </c>
      <c r="L34" s="29">
        <f>SUM(L35:L38)</f>
        <v>28207.374000000003</v>
      </c>
      <c r="M34" s="26" t="e">
        <f>#REF!+#REF!+#REF!</f>
        <v>#REF!</v>
      </c>
      <c r="N34" s="29" t="e">
        <f>SUM(N35:N38)</f>
        <v>#REF!</v>
      </c>
      <c r="O34" s="29"/>
      <c r="P34" s="29" t="e">
        <f>SUM(P35:P38)</f>
        <v>#REF!</v>
      </c>
      <c r="Q34" s="28"/>
      <c r="R34" s="31">
        <f>SUM(R35:R38)</f>
        <v>4469.348</v>
      </c>
      <c r="S34" s="28"/>
      <c r="T34" s="31" t="e">
        <f>SUM(T35:T38)</f>
        <v>#REF!</v>
      </c>
    </row>
    <row r="35" spans="1:21" ht="38.25" outlineLevel="1">
      <c r="A35" s="68" t="s">
        <v>63</v>
      </c>
      <c r="B35" s="69" t="s">
        <v>68</v>
      </c>
      <c r="C35" s="70" t="s">
        <v>69</v>
      </c>
      <c r="D35" s="72" t="s">
        <v>44</v>
      </c>
      <c r="E35" s="72">
        <v>400</v>
      </c>
      <c r="F35" s="72"/>
      <c r="G35" s="73">
        <f>E35+F35</f>
        <v>400</v>
      </c>
      <c r="H35" s="74">
        <v>22.93</v>
      </c>
      <c r="I35" s="49">
        <f>H35*(1+$B$5)</f>
        <v>29.809000000000001</v>
      </c>
      <c r="J35" s="50">
        <f>E35*I35</f>
        <v>11923.6</v>
      </c>
      <c r="K35" s="51">
        <f>F35*I35</f>
        <v>0</v>
      </c>
      <c r="L35" s="52">
        <f>J35+K35</f>
        <v>11923.6</v>
      </c>
      <c r="M35" s="26" t="e">
        <f>#REF!+#REF!+#REF!</f>
        <v>#REF!</v>
      </c>
      <c r="N35" s="53" t="e">
        <f t="shared" ref="N35:N40" si="29">M35*I35</f>
        <v>#REF!</v>
      </c>
      <c r="O35" s="54" t="e">
        <f t="shared" si="7"/>
        <v>#REF!</v>
      </c>
      <c r="P35" s="53" t="e">
        <f t="shared" si="8"/>
        <v>#REF!</v>
      </c>
      <c r="Q35" s="26">
        <v>70</v>
      </c>
      <c r="R35" s="27">
        <f t="shared" ref="R35:R40" si="30">Q35*I35</f>
        <v>2086.63</v>
      </c>
      <c r="S35" s="55" t="e">
        <f>G35-(M35+Q35)</f>
        <v>#REF!</v>
      </c>
      <c r="T35" s="53" t="e">
        <f>S35*I35</f>
        <v>#REF!</v>
      </c>
    </row>
    <row r="36" spans="1:21" ht="25.5" outlineLevel="1">
      <c r="A36" s="68" t="s">
        <v>64</v>
      </c>
      <c r="B36" s="69" t="s">
        <v>70</v>
      </c>
      <c r="C36" s="70" t="s">
        <v>71</v>
      </c>
      <c r="D36" s="72" t="s">
        <v>55</v>
      </c>
      <c r="E36" s="72">
        <v>280</v>
      </c>
      <c r="F36" s="72"/>
      <c r="G36" s="73">
        <f>E36+F36</f>
        <v>280</v>
      </c>
      <c r="H36" s="74">
        <v>25.57</v>
      </c>
      <c r="I36" s="49">
        <f>H36*(1+$B$5)</f>
        <v>33.241</v>
      </c>
      <c r="J36" s="50">
        <f>E36*I36</f>
        <v>9307.48</v>
      </c>
      <c r="K36" s="51">
        <f>F36*I36</f>
        <v>0</v>
      </c>
      <c r="L36" s="52">
        <f>J36+K36</f>
        <v>9307.48</v>
      </c>
      <c r="M36" s="26" t="e">
        <f>#REF!+#REF!+#REF!</f>
        <v>#REF!</v>
      </c>
      <c r="N36" s="53" t="e">
        <f t="shared" si="29"/>
        <v>#REF!</v>
      </c>
      <c r="O36" s="54" t="e">
        <f t="shared" si="7"/>
        <v>#REF!</v>
      </c>
      <c r="P36" s="53" t="e">
        <f t="shared" si="8"/>
        <v>#REF!</v>
      </c>
      <c r="Q36" s="26">
        <v>60</v>
      </c>
      <c r="R36" s="27">
        <f t="shared" si="30"/>
        <v>1994.46</v>
      </c>
      <c r="S36" s="55" t="e">
        <f>G36-(M36+Q36)</f>
        <v>#REF!</v>
      </c>
      <c r="T36" s="53" t="e">
        <f>S36*I36</f>
        <v>#REF!</v>
      </c>
    </row>
    <row r="37" spans="1:21" ht="38.25" outlineLevel="1">
      <c r="A37" s="68" t="s">
        <v>66</v>
      </c>
      <c r="B37" s="69" t="s">
        <v>72</v>
      </c>
      <c r="C37" s="70" t="s">
        <v>116</v>
      </c>
      <c r="D37" s="72" t="s">
        <v>45</v>
      </c>
      <c r="E37" s="72">
        <v>6</v>
      </c>
      <c r="F37" s="72"/>
      <c r="G37" s="73">
        <f>E37+F37</f>
        <v>6</v>
      </c>
      <c r="H37" s="74">
        <v>149.33000000000001</v>
      </c>
      <c r="I37" s="49">
        <f>H37*(1+$B$5)</f>
        <v>194.12900000000002</v>
      </c>
      <c r="J37" s="50">
        <f>E37*I37</f>
        <v>1164.7740000000001</v>
      </c>
      <c r="K37" s="51">
        <f>F37*I37</f>
        <v>0</v>
      </c>
      <c r="L37" s="52">
        <f>J37+K37</f>
        <v>1164.7740000000001</v>
      </c>
      <c r="M37" s="26" t="e">
        <f>#REF!+#REF!+#REF!</f>
        <v>#REF!</v>
      </c>
      <c r="N37" s="53" t="e">
        <f t="shared" si="29"/>
        <v>#REF!</v>
      </c>
      <c r="O37" s="54" t="e">
        <f t="shared" si="7"/>
        <v>#REF!</v>
      </c>
      <c r="P37" s="53" t="e">
        <f t="shared" si="8"/>
        <v>#REF!</v>
      </c>
      <c r="Q37" s="26">
        <v>2</v>
      </c>
      <c r="R37" s="27">
        <f t="shared" si="30"/>
        <v>388.25800000000004</v>
      </c>
      <c r="S37" s="55" t="e">
        <f>G37-(M37+Q37)</f>
        <v>#REF!</v>
      </c>
      <c r="T37" s="53" t="e">
        <f>S37*I37</f>
        <v>#REF!</v>
      </c>
    </row>
    <row r="38" spans="1:21" ht="76.5" outlineLevel="1">
      <c r="A38" s="68" t="s">
        <v>82</v>
      </c>
      <c r="B38" s="69" t="s">
        <v>100</v>
      </c>
      <c r="C38" s="70" t="s">
        <v>117</v>
      </c>
      <c r="D38" s="72" t="s">
        <v>102</v>
      </c>
      <c r="E38" s="72">
        <v>80</v>
      </c>
      <c r="F38" s="72"/>
      <c r="G38" s="73">
        <f>E38+F38</f>
        <v>80</v>
      </c>
      <c r="H38" s="74">
        <v>55.88</v>
      </c>
      <c r="I38" s="49">
        <f>H38*(1+$B$5)</f>
        <v>72.644000000000005</v>
      </c>
      <c r="J38" s="50">
        <f>E38*I38</f>
        <v>5811.52</v>
      </c>
      <c r="K38" s="51">
        <f>F38*I38</f>
        <v>0</v>
      </c>
      <c r="L38" s="52">
        <f>J38+K38</f>
        <v>5811.52</v>
      </c>
      <c r="M38" s="26" t="e">
        <f>#REF!+#REF!+#REF!</f>
        <v>#REF!</v>
      </c>
      <c r="N38" s="53" t="e">
        <f t="shared" si="29"/>
        <v>#REF!</v>
      </c>
      <c r="O38" s="54" t="e">
        <f t="shared" si="7"/>
        <v>#REF!</v>
      </c>
      <c r="P38" s="53" t="e">
        <f t="shared" si="8"/>
        <v>#REF!</v>
      </c>
      <c r="Q38" s="26">
        <v>0</v>
      </c>
      <c r="R38" s="27">
        <f t="shared" si="30"/>
        <v>0</v>
      </c>
      <c r="S38" s="55" t="e">
        <f>G38-(M38+Q38)</f>
        <v>#REF!</v>
      </c>
      <c r="T38" s="53" t="e">
        <f>S38*I38</f>
        <v>#REF!</v>
      </c>
    </row>
    <row r="39" spans="1:21" s="2" customFormat="1" ht="23.25" customHeight="1">
      <c r="A39" s="59"/>
      <c r="B39" s="60"/>
      <c r="C39" s="61" t="s">
        <v>73</v>
      </c>
      <c r="D39" s="62"/>
      <c r="E39" s="63"/>
      <c r="F39" s="63"/>
      <c r="G39" s="64"/>
      <c r="H39" s="64"/>
      <c r="I39" s="64"/>
      <c r="J39" s="29">
        <f>SUM(J40)</f>
        <v>9034.6165000000001</v>
      </c>
      <c r="K39" s="75">
        <f>SUM(K40:K40)</f>
        <v>0</v>
      </c>
      <c r="L39" s="76">
        <f>SUM(L40:L40)</f>
        <v>9034.6165000000001</v>
      </c>
      <c r="M39" s="26" t="e">
        <f>#REF!+#REF!+#REF!</f>
        <v>#REF!</v>
      </c>
      <c r="N39" s="76" t="e">
        <f>SUM(N40:N40)</f>
        <v>#REF!</v>
      </c>
      <c r="O39" s="76"/>
      <c r="P39" s="76" t="e">
        <f>SUM(P40:P40)</f>
        <v>#REF!</v>
      </c>
      <c r="Q39" s="28"/>
      <c r="R39" s="31">
        <f>SUM(R40:R40)</f>
        <v>9034.6165000000001</v>
      </c>
      <c r="S39" s="28"/>
      <c r="T39" s="31" t="e">
        <f>SUM(T40:T40)</f>
        <v>#REF!</v>
      </c>
    </row>
    <row r="40" spans="1:21" ht="12.75" outlineLevel="1">
      <c r="A40" s="68" t="s">
        <v>120</v>
      </c>
      <c r="B40" s="69" t="s">
        <v>74</v>
      </c>
      <c r="C40" s="70" t="s">
        <v>75</v>
      </c>
      <c r="D40" s="72" t="s">
        <v>55</v>
      </c>
      <c r="E40" s="72">
        <v>3423.5</v>
      </c>
      <c r="F40" s="72"/>
      <c r="G40" s="73">
        <f>E40+F40</f>
        <v>3423.5</v>
      </c>
      <c r="H40" s="77">
        <v>2.0299999999999998</v>
      </c>
      <c r="I40" s="49">
        <f>H40*(1+$B$5)</f>
        <v>2.6389999999999998</v>
      </c>
      <c r="J40" s="50">
        <f>E40*I40</f>
        <v>9034.6165000000001</v>
      </c>
      <c r="K40" s="51">
        <f>F40*I40</f>
        <v>0</v>
      </c>
      <c r="L40" s="52">
        <f>J40+K40</f>
        <v>9034.6165000000001</v>
      </c>
      <c r="M40" s="26" t="e">
        <f>#REF!+#REF!+#REF!</f>
        <v>#REF!</v>
      </c>
      <c r="N40" s="53" t="e">
        <f t="shared" si="29"/>
        <v>#REF!</v>
      </c>
      <c r="O40" s="54" t="e">
        <f t="shared" si="7"/>
        <v>#REF!</v>
      </c>
      <c r="P40" s="53" t="e">
        <f t="shared" si="8"/>
        <v>#REF!</v>
      </c>
      <c r="Q40" s="26">
        <v>3423.5</v>
      </c>
      <c r="R40" s="27">
        <f t="shared" si="30"/>
        <v>9034.6165000000001</v>
      </c>
      <c r="S40" s="55" t="e">
        <f>G40-(M40+Q40)</f>
        <v>#REF!</v>
      </c>
      <c r="T40" s="53" t="e">
        <f>S40*I40</f>
        <v>#REF!</v>
      </c>
    </row>
    <row r="41" spans="1:21" ht="13.5" outlineLevel="1" thickBot="1">
      <c r="A41" s="68"/>
      <c r="B41" s="69"/>
      <c r="C41" s="70"/>
      <c r="D41" s="72"/>
      <c r="E41" s="72"/>
      <c r="F41" s="72"/>
      <c r="G41" s="73"/>
      <c r="H41" s="73"/>
      <c r="I41" s="73"/>
      <c r="J41" s="50"/>
      <c r="K41" s="73"/>
      <c r="L41" s="73"/>
      <c r="M41" s="26"/>
      <c r="N41" s="53"/>
      <c r="O41" s="54"/>
      <c r="P41" s="53"/>
      <c r="Q41" s="26"/>
      <c r="R41" s="27"/>
      <c r="S41" s="55"/>
      <c r="T41" s="53"/>
    </row>
    <row r="42" spans="1:21" ht="29.25" customHeight="1" thickBot="1">
      <c r="A42" s="78"/>
      <c r="B42" s="78"/>
      <c r="C42" s="78"/>
      <c r="D42" s="78"/>
      <c r="E42" s="78"/>
      <c r="F42" s="78"/>
      <c r="G42" s="78"/>
      <c r="H42" s="78"/>
      <c r="I42" s="78"/>
      <c r="J42" s="81">
        <f>SUM(J8,J16,J25,J34,,J39)</f>
        <v>461477.27600000007</v>
      </c>
      <c r="K42" s="81">
        <f t="shared" ref="K42:T42" si="31">SUM(K8,K16,K25,K34,,K39)</f>
        <v>0</v>
      </c>
      <c r="L42" s="81">
        <f t="shared" si="31"/>
        <v>461477.27600000007</v>
      </c>
      <c r="M42" s="81"/>
      <c r="N42" s="81" t="e">
        <f t="shared" si="31"/>
        <v>#REF!</v>
      </c>
      <c r="O42" s="81"/>
      <c r="P42" s="81" t="e">
        <f t="shared" si="31"/>
        <v>#REF!</v>
      </c>
      <c r="Q42" s="81"/>
      <c r="R42" s="81">
        <f t="shared" si="31"/>
        <v>121149.1457479004</v>
      </c>
      <c r="S42" s="81"/>
      <c r="T42" s="81" t="e">
        <f t="shared" si="31"/>
        <v>#REF!</v>
      </c>
      <c r="U42" s="8"/>
    </row>
    <row r="43" spans="1:21" ht="23.25" customHeight="1" thickBot="1">
      <c r="J43" s="8">
        <f>J42*1.25</f>
        <v>576846.59500000009</v>
      </c>
      <c r="T43" s="8"/>
      <c r="U43" s="8"/>
    </row>
    <row r="44" spans="1:21" s="14" customFormat="1" ht="29.25" customHeight="1" thickBot="1">
      <c r="A44" s="229" t="s">
        <v>29</v>
      </c>
      <c r="B44" s="230"/>
      <c r="C44" s="231"/>
      <c r="D44" s="231"/>
      <c r="E44" s="231"/>
      <c r="F44" s="231"/>
      <c r="G44" s="231"/>
      <c r="H44" s="231"/>
      <c r="I44" s="231"/>
      <c r="J44" s="231"/>
      <c r="K44" s="231"/>
      <c r="L44" s="231"/>
      <c r="M44" s="231"/>
      <c r="N44" s="231"/>
      <c r="O44" s="231"/>
      <c r="P44" s="231"/>
      <c r="Q44" s="231"/>
      <c r="R44" s="231"/>
      <c r="S44" s="231"/>
      <c r="T44" s="232"/>
    </row>
    <row r="45" spans="1:21" ht="65.25" customHeight="1">
      <c r="A45" s="233" t="s">
        <v>30</v>
      </c>
      <c r="B45" s="234"/>
      <c r="C45" s="235" t="s">
        <v>31</v>
      </c>
      <c r="D45" s="236"/>
      <c r="E45" s="236"/>
      <c r="F45" s="236"/>
      <c r="G45" s="236"/>
      <c r="H45" s="236"/>
      <c r="I45" s="237"/>
      <c r="J45" s="7"/>
      <c r="K45" s="9"/>
      <c r="L45" s="238" t="s">
        <v>31</v>
      </c>
      <c r="M45" s="239"/>
      <c r="N45" s="239"/>
      <c r="O45" s="239"/>
      <c r="P45" s="239"/>
      <c r="Q45" s="239"/>
      <c r="R45" s="239"/>
      <c r="S45" s="239"/>
      <c r="T45" s="240"/>
    </row>
    <row r="46" spans="1:21" ht="61.5" customHeight="1" thickBot="1">
      <c r="A46" s="241">
        <v>42500</v>
      </c>
      <c r="B46" s="242"/>
      <c r="C46" s="243" t="s">
        <v>28</v>
      </c>
      <c r="D46" s="244"/>
      <c r="E46" s="244"/>
      <c r="F46" s="244"/>
      <c r="G46" s="244"/>
      <c r="H46" s="244"/>
      <c r="I46" s="245"/>
      <c r="J46" s="1"/>
      <c r="K46" s="9"/>
      <c r="L46" s="246" t="s">
        <v>123</v>
      </c>
      <c r="M46" s="247"/>
      <c r="N46" s="247"/>
      <c r="O46" s="247"/>
      <c r="P46" s="247"/>
      <c r="Q46" s="247"/>
      <c r="R46" s="247"/>
      <c r="S46" s="247"/>
      <c r="T46" s="248"/>
    </row>
    <row r="47" spans="1:21" ht="23.25" customHeight="1"/>
    <row r="48" spans="1:21" ht="23.25" customHeight="1"/>
    <row r="49" spans="1:19" ht="23.25" customHeight="1"/>
    <row r="50" spans="1:19" ht="23.25" customHeight="1"/>
    <row r="51" spans="1:19" ht="23.25" customHeight="1"/>
    <row r="52" spans="1:19" ht="23.25" customHeight="1"/>
    <row r="53" spans="1:19" ht="23.25" customHeight="1"/>
    <row r="54" spans="1:19" ht="23.25" customHeight="1"/>
    <row r="55" spans="1:19" ht="23.25" customHeight="1">
      <c r="A55" s="1"/>
      <c r="B55" s="1"/>
      <c r="E55" s="1"/>
      <c r="F55" s="1"/>
      <c r="G55" s="1"/>
      <c r="J55" s="1"/>
      <c r="K55" s="1"/>
      <c r="L55" s="1"/>
      <c r="M55" s="1"/>
      <c r="O55" s="1"/>
      <c r="Q55" s="1"/>
      <c r="R55" s="1"/>
      <c r="S55" s="1"/>
    </row>
    <row r="56" spans="1:19" ht="23.25" customHeight="1">
      <c r="A56" s="1"/>
      <c r="B56" s="1"/>
      <c r="E56" s="1"/>
      <c r="F56" s="1"/>
      <c r="G56" s="1"/>
      <c r="J56" s="1"/>
      <c r="K56" s="1"/>
      <c r="L56" s="1"/>
      <c r="M56" s="1"/>
      <c r="O56" s="1"/>
      <c r="Q56" s="1"/>
      <c r="R56" s="1"/>
      <c r="S56" s="1"/>
    </row>
    <row r="57" spans="1:19" ht="23.25" customHeight="1">
      <c r="A57" s="1"/>
      <c r="B57" s="1"/>
      <c r="E57" s="1"/>
      <c r="F57" s="1"/>
      <c r="G57" s="1"/>
      <c r="J57" s="1"/>
      <c r="K57" s="1"/>
      <c r="L57" s="1"/>
      <c r="M57" s="1"/>
      <c r="O57" s="1"/>
      <c r="Q57" s="1"/>
      <c r="R57" s="1"/>
      <c r="S57" s="1"/>
    </row>
    <row r="58" spans="1:19" ht="23.25" customHeight="1">
      <c r="A58" s="1"/>
      <c r="B58" s="1"/>
      <c r="E58" s="1"/>
      <c r="F58" s="1"/>
      <c r="G58" s="1"/>
      <c r="J58" s="1"/>
      <c r="K58" s="1"/>
      <c r="L58" s="1"/>
      <c r="M58" s="1"/>
      <c r="O58" s="1"/>
      <c r="Q58" s="1"/>
      <c r="R58" s="1"/>
      <c r="S58" s="1"/>
    </row>
    <row r="59" spans="1:19" ht="23.25" customHeight="1">
      <c r="A59" s="1"/>
      <c r="B59" s="1"/>
      <c r="E59" s="1"/>
      <c r="F59" s="1"/>
      <c r="G59" s="1"/>
      <c r="J59" s="1"/>
      <c r="K59" s="1"/>
      <c r="L59" s="1"/>
      <c r="M59" s="1"/>
      <c r="O59" s="1"/>
      <c r="Q59" s="1"/>
      <c r="R59" s="1"/>
      <c r="S59" s="1"/>
    </row>
    <row r="60" spans="1:19" ht="23.25" customHeight="1">
      <c r="A60" s="1"/>
      <c r="B60" s="1"/>
      <c r="E60" s="1"/>
      <c r="F60" s="1"/>
      <c r="G60" s="1"/>
      <c r="J60" s="1"/>
      <c r="K60" s="1"/>
      <c r="L60" s="1"/>
      <c r="M60" s="1"/>
      <c r="O60" s="1"/>
      <c r="Q60" s="1"/>
      <c r="R60" s="1"/>
      <c r="S60" s="1"/>
    </row>
    <row r="61" spans="1:19" ht="23.25" customHeight="1">
      <c r="A61" s="1"/>
      <c r="B61" s="1"/>
      <c r="E61" s="1"/>
      <c r="F61" s="1"/>
      <c r="G61" s="1"/>
      <c r="J61" s="1"/>
      <c r="K61" s="1"/>
      <c r="L61" s="1"/>
      <c r="M61" s="1"/>
      <c r="O61" s="1"/>
      <c r="Q61" s="1"/>
      <c r="R61" s="1"/>
      <c r="S61" s="1"/>
    </row>
    <row r="62" spans="1:19" ht="23.25" customHeight="1">
      <c r="A62" s="1"/>
      <c r="B62" s="1"/>
      <c r="E62" s="1"/>
      <c r="F62" s="1"/>
      <c r="G62" s="1"/>
      <c r="J62" s="1"/>
      <c r="K62" s="1"/>
      <c r="L62" s="1"/>
      <c r="M62" s="1"/>
      <c r="O62" s="1"/>
      <c r="Q62" s="1"/>
      <c r="R62" s="1"/>
      <c r="S62" s="1"/>
    </row>
    <row r="63" spans="1:19" ht="23.25" customHeight="1">
      <c r="A63" s="1"/>
      <c r="B63" s="1"/>
      <c r="E63" s="1"/>
      <c r="F63" s="1"/>
      <c r="G63" s="1"/>
      <c r="J63" s="1"/>
      <c r="K63" s="1"/>
      <c r="L63" s="1"/>
      <c r="M63" s="1"/>
      <c r="O63" s="1"/>
      <c r="Q63" s="1"/>
      <c r="R63" s="1"/>
      <c r="S63" s="1"/>
    </row>
    <row r="64" spans="1:19" ht="23.25" customHeight="1">
      <c r="A64" s="1"/>
      <c r="B64" s="1"/>
      <c r="E64" s="1"/>
      <c r="F64" s="1"/>
      <c r="G64" s="1"/>
      <c r="J64" s="1"/>
      <c r="K64" s="1"/>
      <c r="L64" s="1"/>
      <c r="M64" s="1"/>
      <c r="O64" s="1"/>
      <c r="Q64" s="1"/>
      <c r="R64" s="1"/>
      <c r="S64" s="1"/>
    </row>
    <row r="65" s="1" customFormat="1" ht="23.25" customHeight="1"/>
    <row r="66" s="1" customFormat="1" ht="23.25" customHeight="1"/>
    <row r="67" s="1" customFormat="1" ht="23.25" customHeight="1"/>
    <row r="68" s="1" customFormat="1" ht="23.25" customHeight="1"/>
    <row r="69" s="1" customFormat="1" ht="23.25" customHeight="1"/>
    <row r="70" s="1" customFormat="1" ht="23.25" customHeight="1"/>
    <row r="71" s="1" customFormat="1" ht="23.25" customHeight="1"/>
    <row r="72" s="1" customFormat="1" ht="23.25" customHeight="1"/>
    <row r="73" s="1" customFormat="1" ht="23.25" customHeight="1"/>
    <row r="74" s="1" customFormat="1" ht="23.25" customHeight="1"/>
    <row r="75" s="1" customFormat="1" ht="23.25" customHeight="1"/>
    <row r="76" s="1" customFormat="1" ht="23.25" customHeight="1"/>
    <row r="77" s="1" customFormat="1" ht="23.25" customHeight="1"/>
    <row r="78" s="1" customFormat="1" ht="23.25" customHeight="1"/>
    <row r="79" s="1" customFormat="1" ht="23.25" customHeight="1"/>
    <row r="80" s="1" customFormat="1" ht="23.25" customHeight="1"/>
    <row r="81" s="1" customFormat="1" ht="23.25" customHeight="1"/>
    <row r="82" s="1" customFormat="1" ht="23.25" customHeight="1"/>
    <row r="83" s="1" customFormat="1" ht="23.25" customHeight="1"/>
    <row r="84" s="1" customFormat="1" ht="23.25" customHeight="1"/>
    <row r="85" s="1" customFormat="1" ht="23.25" customHeight="1"/>
    <row r="86" s="1" customFormat="1" ht="23.25" customHeight="1"/>
    <row r="87" s="1" customFormat="1" ht="23.25" customHeight="1"/>
    <row r="88" s="1" customFormat="1" ht="23.25" customHeight="1"/>
    <row r="89" s="1" customFormat="1" ht="23.25" customHeight="1"/>
    <row r="90" s="1" customFormat="1" ht="23.25" customHeight="1"/>
    <row r="91" s="1" customFormat="1" ht="23.25" customHeight="1"/>
    <row r="92" s="1" customFormat="1" ht="23.25" customHeight="1"/>
    <row r="93" s="1" customFormat="1" ht="23.25" customHeight="1"/>
    <row r="94" s="1" customFormat="1" ht="23.25" customHeight="1"/>
    <row r="95" s="1" customFormat="1" ht="23.25" customHeight="1"/>
    <row r="96" s="1" customFormat="1" ht="23.25" customHeight="1"/>
    <row r="97" s="1" customFormat="1" ht="23.25" customHeight="1"/>
    <row r="98" s="1" customFormat="1" ht="23.25" customHeight="1"/>
    <row r="99" s="1" customFormat="1" ht="23.25" customHeight="1"/>
    <row r="100" s="1" customFormat="1" ht="23.25" customHeight="1"/>
    <row r="101" s="1" customFormat="1" ht="23.25" customHeight="1"/>
    <row r="102" s="1" customFormat="1" ht="23.25" customHeight="1"/>
    <row r="103" s="1" customFormat="1" ht="23.25" customHeight="1"/>
    <row r="104" s="1" customFormat="1" ht="23.25" customHeight="1"/>
    <row r="105" s="1" customFormat="1" ht="23.25" customHeight="1"/>
    <row r="106" s="1" customFormat="1" ht="23.25" customHeight="1"/>
    <row r="107" s="1" customFormat="1" ht="23.25" customHeight="1"/>
    <row r="108" s="1" customFormat="1" ht="23.25" customHeight="1"/>
    <row r="109" s="1" customFormat="1" ht="23.25" customHeight="1"/>
    <row r="110" s="1" customFormat="1" ht="23.25" customHeight="1"/>
    <row r="111" s="1" customFormat="1" ht="23.25" customHeight="1"/>
    <row r="112" s="1" customFormat="1" ht="23.25" customHeight="1"/>
    <row r="113" s="1" customFormat="1" ht="23.25" customHeight="1"/>
    <row r="114" s="1" customFormat="1" ht="23.25" customHeight="1"/>
    <row r="115" s="1" customFormat="1" ht="23.25" customHeight="1"/>
    <row r="116" s="1" customFormat="1" ht="23.25" customHeight="1"/>
    <row r="117" s="1" customFormat="1" ht="23.25" customHeight="1"/>
  </sheetData>
  <mergeCells count="32">
    <mergeCell ref="C5:L5"/>
    <mergeCell ref="M5:T5"/>
    <mergeCell ref="A2:B3"/>
    <mergeCell ref="C2:G2"/>
    <mergeCell ref="H2:J2"/>
    <mergeCell ref="K2:L2"/>
    <mergeCell ref="M2:P2"/>
    <mergeCell ref="Q2:S3"/>
    <mergeCell ref="T2:T3"/>
    <mergeCell ref="C3:G3"/>
    <mergeCell ref="H3:J3"/>
    <mergeCell ref="K3:L3"/>
    <mergeCell ref="M3:P3"/>
    <mergeCell ref="S6:T6"/>
    <mergeCell ref="A6:A7"/>
    <mergeCell ref="B6:B7"/>
    <mergeCell ref="C6:C7"/>
    <mergeCell ref="D6:D7"/>
    <mergeCell ref="E6:G6"/>
    <mergeCell ref="H6:H7"/>
    <mergeCell ref="I6:I7"/>
    <mergeCell ref="J6:L6"/>
    <mergeCell ref="M6:N6"/>
    <mergeCell ref="O6:P6"/>
    <mergeCell ref="Q6:R6"/>
    <mergeCell ref="A44:T44"/>
    <mergeCell ref="A45:B45"/>
    <mergeCell ref="C45:I45"/>
    <mergeCell ref="L45:T45"/>
    <mergeCell ref="A46:B46"/>
    <mergeCell ref="C46:I46"/>
    <mergeCell ref="L46:T46"/>
  </mergeCells>
  <conditionalFormatting sqref="Q2 S6:T41 Q7 R8 R25 R34 S43:T43 S47:T1048576">
    <cfRule type="cellIs" dxfId="3" priority="2" operator="lessThan">
      <formula>0</formula>
    </cfRule>
  </conditionalFormatting>
  <conditionalFormatting sqref="R39">
    <cfRule type="cellIs" dxfId="2" priority="1" operator="lessThan">
      <formula>0</formula>
    </cfRule>
  </conditionalFormatting>
  <printOptions horizontalCentered="1"/>
  <pageMargins left="0" right="0" top="0" bottom="0" header="0" footer="0"/>
  <pageSetup paperSize="9" scale="4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V117"/>
  <sheetViews>
    <sheetView showGridLines="0" view="pageBreakPreview" topLeftCell="A22" zoomScale="70" zoomScaleSheetLayoutView="70" workbookViewId="0">
      <selection activeCell="Q33" sqref="Q33"/>
    </sheetView>
  </sheetViews>
  <sheetFormatPr defaultColWidth="9.140625" defaultRowHeight="12" outlineLevelRow="1"/>
  <cols>
    <col min="1" max="1" width="5.85546875" style="3" customWidth="1"/>
    <col min="2" max="2" width="12.28515625" style="3" customWidth="1"/>
    <col min="3" max="3" width="51.140625" style="1" customWidth="1"/>
    <col min="4" max="4" width="6.7109375" style="1" customWidth="1"/>
    <col min="5" max="5" width="9.7109375" style="6" bestFit="1" customWidth="1"/>
    <col min="6" max="6" width="5.42578125" style="6" bestFit="1" customWidth="1"/>
    <col min="7" max="7" width="11.140625" style="6" bestFit="1" customWidth="1"/>
    <col min="8" max="9" width="11" style="1" customWidth="1"/>
    <col min="10" max="10" width="20.42578125" style="8" bestFit="1" customWidth="1"/>
    <col min="11" max="11" width="9.42578125" style="8" bestFit="1" customWidth="1"/>
    <col min="12" max="12" width="20.42578125" style="9" bestFit="1" customWidth="1"/>
    <col min="13" max="13" width="10" style="6" customWidth="1"/>
    <col min="14" max="14" width="19.7109375" style="1" bestFit="1" customWidth="1"/>
    <col min="15" max="15" width="8.7109375" style="6" customWidth="1"/>
    <col min="16" max="16" width="19.42578125" style="1" bestFit="1" customWidth="1"/>
    <col min="17" max="17" width="9.85546875" style="10" bestFit="1" customWidth="1"/>
    <col min="18" max="18" width="18.42578125" style="2" bestFit="1" customWidth="1"/>
    <col min="19" max="19" width="8.7109375" style="6" customWidth="1"/>
    <col min="20" max="20" width="19.85546875" style="1" bestFit="1" customWidth="1"/>
    <col min="21" max="21" width="13.85546875" style="1" bestFit="1" customWidth="1"/>
    <col min="22" max="22" width="12.140625" style="1" bestFit="1" customWidth="1"/>
    <col min="23" max="16384" width="9.140625" style="1"/>
  </cols>
  <sheetData>
    <row r="1" spans="1:20" ht="12.75" thickBot="1"/>
    <row r="2" spans="1:20" ht="31.5" customHeight="1" thickBot="1">
      <c r="A2" s="274"/>
      <c r="B2" s="275"/>
      <c r="C2" s="278" t="s">
        <v>119</v>
      </c>
      <c r="D2" s="279"/>
      <c r="E2" s="279"/>
      <c r="F2" s="279"/>
      <c r="G2" s="280"/>
      <c r="H2" s="281" t="s">
        <v>18</v>
      </c>
      <c r="I2" s="282"/>
      <c r="J2" s="283"/>
      <c r="K2" s="284" t="s">
        <v>121</v>
      </c>
      <c r="L2" s="285"/>
      <c r="M2" s="286"/>
      <c r="N2" s="287"/>
      <c r="O2" s="287"/>
      <c r="P2" s="288"/>
      <c r="Q2" s="289"/>
      <c r="R2" s="290"/>
      <c r="S2" s="290"/>
      <c r="T2" s="293"/>
    </row>
    <row r="3" spans="1:20" ht="29.25" customHeight="1" thickBot="1">
      <c r="A3" s="276"/>
      <c r="B3" s="277"/>
      <c r="C3" s="278" t="s">
        <v>65</v>
      </c>
      <c r="D3" s="279"/>
      <c r="E3" s="279"/>
      <c r="F3" s="279"/>
      <c r="G3" s="280"/>
      <c r="H3" s="295" t="s">
        <v>118</v>
      </c>
      <c r="I3" s="296"/>
      <c r="J3" s="297"/>
      <c r="K3" s="298" t="s">
        <v>122</v>
      </c>
      <c r="L3" s="299"/>
      <c r="M3" s="300"/>
      <c r="N3" s="301"/>
      <c r="O3" s="301"/>
      <c r="P3" s="302"/>
      <c r="Q3" s="291"/>
      <c r="R3" s="292"/>
      <c r="S3" s="292"/>
      <c r="T3" s="294"/>
    </row>
    <row r="4" spans="1:20" ht="12" customHeight="1" thickBot="1">
      <c r="A4" s="11"/>
      <c r="B4" s="11"/>
      <c r="C4" s="11"/>
      <c r="D4" s="11"/>
      <c r="E4" s="11"/>
      <c r="F4" s="11"/>
      <c r="G4" s="11"/>
      <c r="H4" s="11"/>
      <c r="I4" s="11"/>
      <c r="J4" s="11"/>
      <c r="K4" s="79"/>
      <c r="L4" s="79"/>
      <c r="M4" s="4"/>
      <c r="N4" s="4"/>
      <c r="O4" s="4"/>
      <c r="P4" s="4"/>
      <c r="Q4" s="4"/>
      <c r="R4" s="4"/>
      <c r="S4" s="4"/>
      <c r="T4" s="4"/>
    </row>
    <row r="5" spans="1:20" s="13" customFormat="1" ht="22.5" customHeight="1" thickBot="1">
      <c r="A5" s="12" t="s">
        <v>27</v>
      </c>
      <c r="B5" s="15">
        <v>0.3</v>
      </c>
      <c r="C5" s="269" t="s">
        <v>32</v>
      </c>
      <c r="D5" s="269"/>
      <c r="E5" s="269"/>
      <c r="F5" s="269"/>
      <c r="G5" s="269"/>
      <c r="H5" s="269"/>
      <c r="I5" s="269"/>
      <c r="J5" s="269"/>
      <c r="K5" s="269"/>
      <c r="L5" s="270"/>
      <c r="M5" s="271" t="s">
        <v>22</v>
      </c>
      <c r="N5" s="272"/>
      <c r="O5" s="272"/>
      <c r="P5" s="272"/>
      <c r="Q5" s="272"/>
      <c r="R5" s="272"/>
      <c r="S5" s="272"/>
      <c r="T5" s="273"/>
    </row>
    <row r="6" spans="1:20" s="5" customFormat="1" ht="27.75" customHeight="1" thickBot="1">
      <c r="A6" s="251" t="s">
        <v>0</v>
      </c>
      <c r="B6" s="253" t="s">
        <v>19</v>
      </c>
      <c r="C6" s="255" t="s">
        <v>1</v>
      </c>
      <c r="D6" s="257" t="s">
        <v>2</v>
      </c>
      <c r="E6" s="259" t="s">
        <v>25</v>
      </c>
      <c r="F6" s="260"/>
      <c r="G6" s="261"/>
      <c r="H6" s="262" t="s">
        <v>23</v>
      </c>
      <c r="I6" s="264" t="s">
        <v>24</v>
      </c>
      <c r="J6" s="266" t="s">
        <v>26</v>
      </c>
      <c r="K6" s="267"/>
      <c r="L6" s="268"/>
      <c r="M6" s="249" t="s">
        <v>34</v>
      </c>
      <c r="N6" s="250"/>
      <c r="O6" s="249" t="s">
        <v>35</v>
      </c>
      <c r="P6" s="250"/>
      <c r="Q6" s="249" t="s">
        <v>15</v>
      </c>
      <c r="R6" s="250"/>
      <c r="S6" s="249" t="s">
        <v>33</v>
      </c>
      <c r="T6" s="250"/>
    </row>
    <row r="7" spans="1:20" s="5" customFormat="1" ht="21.75" customHeight="1" thickBot="1">
      <c r="A7" s="252"/>
      <c r="B7" s="254"/>
      <c r="C7" s="256"/>
      <c r="D7" s="258"/>
      <c r="E7" s="19" t="s">
        <v>3</v>
      </c>
      <c r="F7" s="19" t="s">
        <v>4</v>
      </c>
      <c r="G7" s="20" t="s">
        <v>5</v>
      </c>
      <c r="H7" s="263"/>
      <c r="I7" s="265"/>
      <c r="J7" s="21" t="s">
        <v>3</v>
      </c>
      <c r="K7" s="22" t="s">
        <v>4</v>
      </c>
      <c r="L7" s="23" t="s">
        <v>5</v>
      </c>
      <c r="M7" s="16" t="s">
        <v>20</v>
      </c>
      <c r="N7" s="17" t="s">
        <v>21</v>
      </c>
      <c r="O7" s="16" t="s">
        <v>20</v>
      </c>
      <c r="P7" s="17" t="s">
        <v>21</v>
      </c>
      <c r="Q7" s="18" t="s">
        <v>20</v>
      </c>
      <c r="R7" s="17" t="s">
        <v>21</v>
      </c>
      <c r="S7" s="18" t="s">
        <v>20</v>
      </c>
      <c r="T7" s="17" t="s">
        <v>21</v>
      </c>
    </row>
    <row r="8" spans="1:20" ht="23.25" customHeight="1">
      <c r="A8" s="32">
        <v>1</v>
      </c>
      <c r="B8" s="33"/>
      <c r="C8" s="34" t="s">
        <v>16</v>
      </c>
      <c r="D8" s="35"/>
      <c r="E8" s="36"/>
      <c r="F8" s="36"/>
      <c r="G8" s="37"/>
      <c r="H8" s="38"/>
      <c r="I8" s="39"/>
      <c r="J8" s="40">
        <f>SUM(J9:J15)</f>
        <v>11729.12</v>
      </c>
      <c r="K8" s="40">
        <f>SUM(K9:K10)</f>
        <v>0</v>
      </c>
      <c r="L8" s="40">
        <f>SUM(L9:L15)</f>
        <v>11729.12</v>
      </c>
      <c r="M8" s="41"/>
      <c r="N8" s="25" t="e">
        <f>SUM(N9:N15)</f>
        <v>#REF!</v>
      </c>
      <c r="O8" s="41"/>
      <c r="P8" s="25" t="e">
        <f>SUM(P9:P15)</f>
        <v>#REF!</v>
      </c>
      <c r="Q8" s="24"/>
      <c r="R8" s="25">
        <f>SUM(R9:R15)</f>
        <v>0</v>
      </c>
      <c r="S8" s="41"/>
      <c r="T8" s="25" t="e">
        <f>SUM(T9:T15)</f>
        <v>#REF!</v>
      </c>
    </row>
    <row r="9" spans="1:20" ht="23.25" customHeight="1" outlineLevel="1">
      <c r="A9" s="42" t="s">
        <v>6</v>
      </c>
      <c r="B9" s="43" t="s">
        <v>50</v>
      </c>
      <c r="C9" s="44" t="s">
        <v>83</v>
      </c>
      <c r="D9" s="45" t="s">
        <v>45</v>
      </c>
      <c r="E9" s="46">
        <v>1</v>
      </c>
      <c r="F9" s="46"/>
      <c r="G9" s="47">
        <f t="shared" ref="G9:G15" si="0">E9+F9</f>
        <v>1</v>
      </c>
      <c r="H9" s="48">
        <v>626.29</v>
      </c>
      <c r="I9" s="49">
        <f t="shared" ref="I9:I15" si="1">H9*(1+$B$5)</f>
        <v>814.17700000000002</v>
      </c>
      <c r="J9" s="50">
        <f t="shared" ref="J9:J15" si="2">E9*I9</f>
        <v>814.17700000000002</v>
      </c>
      <c r="K9" s="51">
        <f>F9*I9</f>
        <v>0</v>
      </c>
      <c r="L9" s="52">
        <f>J9+K9</f>
        <v>814.17700000000002</v>
      </c>
      <c r="M9" s="26" t="e">
        <f>#REF!+#REF!+#REF!+previsao!Q9</f>
        <v>#REF!</v>
      </c>
      <c r="N9" s="53" t="e">
        <f t="shared" ref="N9:N15" si="3">M9*I9</f>
        <v>#REF!</v>
      </c>
      <c r="O9" s="54" t="e">
        <f>G9-M9</f>
        <v>#REF!</v>
      </c>
      <c r="P9" s="53" t="e">
        <f>O9*I9</f>
        <v>#REF!</v>
      </c>
      <c r="Q9" s="26"/>
      <c r="R9" s="27">
        <f>Q9*I9</f>
        <v>0</v>
      </c>
      <c r="S9" s="55" t="e">
        <f t="shared" ref="S9:S15" si="4">G9-(M9+Q9)</f>
        <v>#REF!</v>
      </c>
      <c r="T9" s="53" t="e">
        <f>S9*I9</f>
        <v>#REF!</v>
      </c>
    </row>
    <row r="10" spans="1:20" ht="51" outlineLevel="1">
      <c r="A10" s="42" t="s">
        <v>46</v>
      </c>
      <c r="B10" s="43" t="s">
        <v>47</v>
      </c>
      <c r="C10" s="44" t="s">
        <v>48</v>
      </c>
      <c r="D10" s="56" t="s">
        <v>45</v>
      </c>
      <c r="E10" s="57">
        <v>1</v>
      </c>
      <c r="F10" s="57"/>
      <c r="G10" s="47">
        <f t="shared" si="0"/>
        <v>1</v>
      </c>
      <c r="H10" s="58">
        <v>2317.91</v>
      </c>
      <c r="I10" s="49">
        <f t="shared" si="1"/>
        <v>3013.2829999999999</v>
      </c>
      <c r="J10" s="50">
        <f t="shared" si="2"/>
        <v>3013.2829999999999</v>
      </c>
      <c r="K10" s="51">
        <f t="shared" ref="K10:K15" si="5">F10*I10</f>
        <v>0</v>
      </c>
      <c r="L10" s="52">
        <f t="shared" ref="L10:L15" si="6">J10+K10</f>
        <v>3013.2829999999999</v>
      </c>
      <c r="M10" s="26" t="e">
        <f>#REF!+#REF!+#REF!+previsao!Q10</f>
        <v>#REF!</v>
      </c>
      <c r="N10" s="53" t="e">
        <f t="shared" si="3"/>
        <v>#REF!</v>
      </c>
      <c r="O10" s="54" t="e">
        <f t="shared" ref="O10:O40" si="7">G10-M10</f>
        <v>#REF!</v>
      </c>
      <c r="P10" s="53" t="e">
        <f t="shared" ref="P10:P40" si="8">O10*I10</f>
        <v>#REF!</v>
      </c>
      <c r="Q10" s="26"/>
      <c r="R10" s="27">
        <f t="shared" ref="R10:R15" si="9">Q10*I10</f>
        <v>0</v>
      </c>
      <c r="S10" s="55" t="e">
        <f t="shared" si="4"/>
        <v>#REF!</v>
      </c>
      <c r="T10" s="53" t="e">
        <f t="shared" ref="T10:T15" si="10">S10*I10</f>
        <v>#REF!</v>
      </c>
    </row>
    <row r="11" spans="1:20" ht="12.75" outlineLevel="1">
      <c r="A11" s="42" t="s">
        <v>77</v>
      </c>
      <c r="B11" s="43" t="s">
        <v>84</v>
      </c>
      <c r="C11" s="44" t="s">
        <v>85</v>
      </c>
      <c r="D11" s="56" t="s">
        <v>55</v>
      </c>
      <c r="E11" s="57">
        <v>18</v>
      </c>
      <c r="F11" s="57"/>
      <c r="G11" s="47">
        <f t="shared" si="0"/>
        <v>18</v>
      </c>
      <c r="H11" s="58">
        <v>252.02</v>
      </c>
      <c r="I11" s="49">
        <f t="shared" si="1"/>
        <v>327.62600000000003</v>
      </c>
      <c r="J11" s="50">
        <f t="shared" si="2"/>
        <v>5897.2680000000009</v>
      </c>
      <c r="K11" s="51">
        <f t="shared" si="5"/>
        <v>0</v>
      </c>
      <c r="L11" s="52">
        <f t="shared" si="6"/>
        <v>5897.2680000000009</v>
      </c>
      <c r="M11" s="26" t="e">
        <f>#REF!+#REF!+#REF!+previsao!Q11</f>
        <v>#REF!</v>
      </c>
      <c r="N11" s="53" t="e">
        <f t="shared" si="3"/>
        <v>#REF!</v>
      </c>
      <c r="O11" s="54" t="e">
        <f t="shared" si="7"/>
        <v>#REF!</v>
      </c>
      <c r="P11" s="53" t="e">
        <f t="shared" si="8"/>
        <v>#REF!</v>
      </c>
      <c r="Q11" s="26"/>
      <c r="R11" s="27">
        <f t="shared" si="9"/>
        <v>0</v>
      </c>
      <c r="S11" s="55" t="e">
        <f t="shared" si="4"/>
        <v>#REF!</v>
      </c>
      <c r="T11" s="53" t="e">
        <f t="shared" si="10"/>
        <v>#REF!</v>
      </c>
    </row>
    <row r="12" spans="1:20" ht="12.75" outlineLevel="1">
      <c r="A12" s="42" t="s">
        <v>80</v>
      </c>
      <c r="B12" s="43" t="s">
        <v>86</v>
      </c>
      <c r="C12" s="44" t="s">
        <v>87</v>
      </c>
      <c r="D12" s="56" t="s">
        <v>45</v>
      </c>
      <c r="E12" s="57">
        <v>1</v>
      </c>
      <c r="F12" s="57"/>
      <c r="G12" s="47">
        <f t="shared" si="0"/>
        <v>1</v>
      </c>
      <c r="H12" s="58">
        <v>341.79</v>
      </c>
      <c r="I12" s="49">
        <f t="shared" si="1"/>
        <v>444.32700000000006</v>
      </c>
      <c r="J12" s="50">
        <f t="shared" si="2"/>
        <v>444.32700000000006</v>
      </c>
      <c r="K12" s="51">
        <f t="shared" si="5"/>
        <v>0</v>
      </c>
      <c r="L12" s="52">
        <f t="shared" si="6"/>
        <v>444.32700000000006</v>
      </c>
      <c r="M12" s="26" t="e">
        <f>#REF!+#REF!+#REF!+previsao!Q12</f>
        <v>#REF!</v>
      </c>
      <c r="N12" s="53" t="e">
        <f t="shared" si="3"/>
        <v>#REF!</v>
      </c>
      <c r="O12" s="54" t="e">
        <f t="shared" si="7"/>
        <v>#REF!</v>
      </c>
      <c r="P12" s="53" t="e">
        <f t="shared" si="8"/>
        <v>#REF!</v>
      </c>
      <c r="Q12" s="26"/>
      <c r="R12" s="27">
        <f t="shared" si="9"/>
        <v>0</v>
      </c>
      <c r="S12" s="55" t="e">
        <f t="shared" si="4"/>
        <v>#REF!</v>
      </c>
      <c r="T12" s="53" t="e">
        <f t="shared" si="10"/>
        <v>#REF!</v>
      </c>
    </row>
    <row r="13" spans="1:20" ht="12.75" outlineLevel="1">
      <c r="A13" s="42" t="s">
        <v>88</v>
      </c>
      <c r="B13" s="43" t="s">
        <v>78</v>
      </c>
      <c r="C13" s="44" t="s">
        <v>79</v>
      </c>
      <c r="D13" s="56" t="s">
        <v>55</v>
      </c>
      <c r="E13" s="57">
        <v>100</v>
      </c>
      <c r="F13" s="57"/>
      <c r="G13" s="47">
        <f t="shared" si="0"/>
        <v>100</v>
      </c>
      <c r="H13" s="58">
        <v>7.13</v>
      </c>
      <c r="I13" s="49">
        <f t="shared" si="1"/>
        <v>9.2690000000000001</v>
      </c>
      <c r="J13" s="50">
        <f t="shared" si="2"/>
        <v>926.9</v>
      </c>
      <c r="K13" s="51">
        <f t="shared" si="5"/>
        <v>0</v>
      </c>
      <c r="L13" s="52">
        <f t="shared" si="6"/>
        <v>926.9</v>
      </c>
      <c r="M13" s="26" t="e">
        <f>#REF!+#REF!+#REF!+previsao!Q13</f>
        <v>#REF!</v>
      </c>
      <c r="N13" s="53" t="e">
        <f t="shared" si="3"/>
        <v>#REF!</v>
      </c>
      <c r="O13" s="54" t="e">
        <f t="shared" si="7"/>
        <v>#REF!</v>
      </c>
      <c r="P13" s="53" t="e">
        <f t="shared" si="8"/>
        <v>#REF!</v>
      </c>
      <c r="Q13" s="26"/>
      <c r="R13" s="27">
        <f t="shared" si="9"/>
        <v>0</v>
      </c>
      <c r="S13" s="55" t="e">
        <f t="shared" si="4"/>
        <v>#REF!</v>
      </c>
      <c r="T13" s="53" t="e">
        <f t="shared" si="10"/>
        <v>#REF!</v>
      </c>
    </row>
    <row r="14" spans="1:20" ht="38.25" outlineLevel="1">
      <c r="A14" s="42" t="s">
        <v>89</v>
      </c>
      <c r="B14" s="43" t="s">
        <v>50</v>
      </c>
      <c r="C14" s="44" t="s">
        <v>81</v>
      </c>
      <c r="D14" s="56" t="s">
        <v>45</v>
      </c>
      <c r="E14" s="57">
        <v>4</v>
      </c>
      <c r="F14" s="57"/>
      <c r="G14" s="47">
        <f t="shared" si="0"/>
        <v>4</v>
      </c>
      <c r="H14" s="58">
        <v>25.2</v>
      </c>
      <c r="I14" s="49">
        <f t="shared" si="1"/>
        <v>32.76</v>
      </c>
      <c r="J14" s="50">
        <f t="shared" si="2"/>
        <v>131.04</v>
      </c>
      <c r="K14" s="51">
        <f t="shared" si="5"/>
        <v>0</v>
      </c>
      <c r="L14" s="52">
        <f t="shared" si="6"/>
        <v>131.04</v>
      </c>
      <c r="M14" s="26" t="e">
        <f>#REF!+#REF!+#REF!+previsao!Q14</f>
        <v>#REF!</v>
      </c>
      <c r="N14" s="53" t="e">
        <f t="shared" si="3"/>
        <v>#REF!</v>
      </c>
      <c r="O14" s="54" t="e">
        <f t="shared" si="7"/>
        <v>#REF!</v>
      </c>
      <c r="P14" s="53" t="e">
        <f t="shared" si="8"/>
        <v>#REF!</v>
      </c>
      <c r="Q14" s="26"/>
      <c r="R14" s="27">
        <f t="shared" si="9"/>
        <v>0</v>
      </c>
      <c r="S14" s="55" t="e">
        <f t="shared" si="4"/>
        <v>#REF!</v>
      </c>
      <c r="T14" s="53" t="e">
        <f t="shared" si="10"/>
        <v>#REF!</v>
      </c>
    </row>
    <row r="15" spans="1:20" ht="38.25" outlineLevel="1">
      <c r="A15" s="42" t="s">
        <v>90</v>
      </c>
      <c r="B15" s="43" t="s">
        <v>50</v>
      </c>
      <c r="C15" s="44" t="s">
        <v>91</v>
      </c>
      <c r="D15" s="56" t="s">
        <v>45</v>
      </c>
      <c r="E15" s="57">
        <v>5</v>
      </c>
      <c r="F15" s="57"/>
      <c r="G15" s="47">
        <f t="shared" si="0"/>
        <v>5</v>
      </c>
      <c r="H15" s="58">
        <v>77.25</v>
      </c>
      <c r="I15" s="49">
        <f t="shared" si="1"/>
        <v>100.425</v>
      </c>
      <c r="J15" s="50">
        <f t="shared" si="2"/>
        <v>502.125</v>
      </c>
      <c r="K15" s="51">
        <f t="shared" si="5"/>
        <v>0</v>
      </c>
      <c r="L15" s="52">
        <f t="shared" si="6"/>
        <v>502.125</v>
      </c>
      <c r="M15" s="26" t="e">
        <f>#REF!+#REF!+#REF!+previsao!Q15</f>
        <v>#REF!</v>
      </c>
      <c r="N15" s="53" t="e">
        <f t="shared" si="3"/>
        <v>#REF!</v>
      </c>
      <c r="O15" s="54" t="e">
        <f t="shared" si="7"/>
        <v>#REF!</v>
      </c>
      <c r="P15" s="53" t="e">
        <f t="shared" si="8"/>
        <v>#REF!</v>
      </c>
      <c r="Q15" s="26"/>
      <c r="R15" s="27">
        <f t="shared" si="9"/>
        <v>0</v>
      </c>
      <c r="S15" s="55" t="e">
        <f t="shared" si="4"/>
        <v>#REF!</v>
      </c>
      <c r="T15" s="53" t="e">
        <f t="shared" si="10"/>
        <v>#REF!</v>
      </c>
    </row>
    <row r="16" spans="1:20" s="2" customFormat="1" ht="23.25" customHeight="1">
      <c r="A16" s="59">
        <v>2</v>
      </c>
      <c r="B16" s="60"/>
      <c r="C16" s="61" t="s">
        <v>49</v>
      </c>
      <c r="D16" s="62"/>
      <c r="E16" s="63"/>
      <c r="F16" s="63"/>
      <c r="G16" s="64"/>
      <c r="H16" s="65"/>
      <c r="I16" s="66"/>
      <c r="J16" s="29">
        <f>SUM(J17:J24)</f>
        <v>318150.67050000007</v>
      </c>
      <c r="K16" s="29">
        <f>SUM(K17:K24)</f>
        <v>0</v>
      </c>
      <c r="L16" s="29">
        <f>SUM(L17:L24)</f>
        <v>318150.67050000007</v>
      </c>
      <c r="M16" s="64"/>
      <c r="N16" s="29" t="e">
        <f>SUM(N17:N24)</f>
        <v>#REF!</v>
      </c>
      <c r="O16" s="29"/>
      <c r="P16" s="29" t="e">
        <f>SUM(P17:P24)</f>
        <v>#REF!</v>
      </c>
      <c r="Q16" s="28"/>
      <c r="R16" s="29">
        <f>SUM(R17:R24)</f>
        <v>0</v>
      </c>
      <c r="S16" s="28"/>
      <c r="T16" s="31" t="e">
        <f>SUM(T17:T24)</f>
        <v>#REF!</v>
      </c>
    </row>
    <row r="17" spans="1:22" ht="25.5" outlineLevel="1">
      <c r="A17" s="42" t="s">
        <v>7</v>
      </c>
      <c r="B17" s="43" t="s">
        <v>50</v>
      </c>
      <c r="C17" s="44" t="s">
        <v>92</v>
      </c>
      <c r="D17" s="45" t="s">
        <v>55</v>
      </c>
      <c r="E17" s="46">
        <v>3423.5</v>
      </c>
      <c r="F17" s="46"/>
      <c r="G17" s="47">
        <f t="shared" ref="G17:G24" si="11">E17+F17</f>
        <v>3423.5</v>
      </c>
      <c r="H17" s="48">
        <v>3.76</v>
      </c>
      <c r="I17" s="49">
        <f t="shared" ref="I17:I24" si="12">H17*(1+$B$5)</f>
        <v>4.8879999999999999</v>
      </c>
      <c r="J17" s="50">
        <f t="shared" ref="J17:J24" si="13">E17*I17</f>
        <v>16734.067999999999</v>
      </c>
      <c r="K17" s="51">
        <f>F17*I17</f>
        <v>0</v>
      </c>
      <c r="L17" s="52">
        <f>J17+K17</f>
        <v>16734.067999999999</v>
      </c>
      <c r="M17" s="26" t="e">
        <f>#REF!+#REF!+#REF!+previsao!Q17</f>
        <v>#REF!</v>
      </c>
      <c r="N17" s="53" t="e">
        <f t="shared" ref="N17:N24" si="14">M17*I17</f>
        <v>#REF!</v>
      </c>
      <c r="O17" s="54" t="e">
        <f t="shared" si="7"/>
        <v>#REF!</v>
      </c>
      <c r="P17" s="53" t="e">
        <f t="shared" si="8"/>
        <v>#REF!</v>
      </c>
      <c r="Q17" s="30"/>
      <c r="R17" s="27">
        <f t="shared" ref="R17:R24" si="15">Q17*I17</f>
        <v>0</v>
      </c>
      <c r="S17" s="55" t="e">
        <f t="shared" ref="S17:S24" si="16">G17-(M17+Q17)</f>
        <v>#REF!</v>
      </c>
      <c r="T17" s="53" t="e">
        <f t="shared" ref="T17:T24" si="17">S17*I17</f>
        <v>#REF!</v>
      </c>
    </row>
    <row r="18" spans="1:22" ht="23.25" customHeight="1" outlineLevel="1">
      <c r="A18" s="42" t="s">
        <v>8</v>
      </c>
      <c r="B18" s="43" t="s">
        <v>43</v>
      </c>
      <c r="C18" s="44" t="s">
        <v>42</v>
      </c>
      <c r="D18" s="45" t="s">
        <v>56</v>
      </c>
      <c r="E18" s="46">
        <v>684.6</v>
      </c>
      <c r="F18" s="46"/>
      <c r="G18" s="47">
        <f t="shared" si="11"/>
        <v>684.6</v>
      </c>
      <c r="H18" s="48">
        <v>2.06</v>
      </c>
      <c r="I18" s="49">
        <f t="shared" si="12"/>
        <v>2.6780000000000004</v>
      </c>
      <c r="J18" s="50">
        <f t="shared" si="13"/>
        <v>1833.3588000000004</v>
      </c>
      <c r="K18" s="51">
        <f t="shared" ref="K18:K24" si="18">F18*I18</f>
        <v>0</v>
      </c>
      <c r="L18" s="52">
        <f t="shared" ref="L18:L24" si="19">J18+K18</f>
        <v>1833.3588000000004</v>
      </c>
      <c r="M18" s="26" t="e">
        <f>#REF!+#REF!+#REF!+previsao!Q18</f>
        <v>#REF!</v>
      </c>
      <c r="N18" s="53" t="e">
        <f t="shared" si="14"/>
        <v>#REF!</v>
      </c>
      <c r="O18" s="54" t="e">
        <f t="shared" si="7"/>
        <v>#REF!</v>
      </c>
      <c r="P18" s="53" t="e">
        <f t="shared" si="8"/>
        <v>#REF!</v>
      </c>
      <c r="Q18" s="30"/>
      <c r="R18" s="27">
        <f t="shared" si="15"/>
        <v>0</v>
      </c>
      <c r="S18" s="55" t="e">
        <f t="shared" si="16"/>
        <v>#REF!</v>
      </c>
      <c r="T18" s="53" t="e">
        <f t="shared" si="17"/>
        <v>#REF!</v>
      </c>
    </row>
    <row r="19" spans="1:22" ht="25.5" outlineLevel="1">
      <c r="A19" s="42" t="s">
        <v>9</v>
      </c>
      <c r="B19" s="43" t="s">
        <v>93</v>
      </c>
      <c r="C19" s="44" t="s">
        <v>94</v>
      </c>
      <c r="D19" s="45" t="s">
        <v>55</v>
      </c>
      <c r="E19" s="46">
        <v>3423.5</v>
      </c>
      <c r="F19" s="46"/>
      <c r="G19" s="47">
        <f t="shared" si="11"/>
        <v>3423.5</v>
      </c>
      <c r="H19" s="48">
        <v>0.89</v>
      </c>
      <c r="I19" s="49">
        <f t="shared" si="12"/>
        <v>1.157</v>
      </c>
      <c r="J19" s="50">
        <f t="shared" si="13"/>
        <v>3960.9895000000001</v>
      </c>
      <c r="K19" s="51">
        <f t="shared" si="18"/>
        <v>0</v>
      </c>
      <c r="L19" s="52">
        <f t="shared" si="19"/>
        <v>3960.9895000000001</v>
      </c>
      <c r="M19" s="26" t="e">
        <f>#REF!+#REF!+#REF!+previsao!Q19</f>
        <v>#REF!</v>
      </c>
      <c r="N19" s="53" t="e">
        <f t="shared" si="14"/>
        <v>#REF!</v>
      </c>
      <c r="O19" s="54" t="e">
        <f t="shared" si="7"/>
        <v>#REF!</v>
      </c>
      <c r="P19" s="53" t="e">
        <f t="shared" si="8"/>
        <v>#REF!</v>
      </c>
      <c r="Q19" s="30"/>
      <c r="R19" s="27">
        <f t="shared" si="15"/>
        <v>0</v>
      </c>
      <c r="S19" s="55" t="e">
        <f t="shared" si="16"/>
        <v>#REF!</v>
      </c>
      <c r="T19" s="53" t="e">
        <f t="shared" si="17"/>
        <v>#REF!</v>
      </c>
    </row>
    <row r="20" spans="1:22" ht="23.25" customHeight="1" outlineLevel="1">
      <c r="A20" s="42" t="s">
        <v>10</v>
      </c>
      <c r="B20" s="43" t="s">
        <v>95</v>
      </c>
      <c r="C20" s="44" t="s">
        <v>96</v>
      </c>
      <c r="D20" s="45" t="s">
        <v>97</v>
      </c>
      <c r="E20" s="46">
        <v>3423.5</v>
      </c>
      <c r="F20" s="46"/>
      <c r="G20" s="47">
        <f t="shared" si="11"/>
        <v>3423.5</v>
      </c>
      <c r="H20" s="48">
        <v>0.8</v>
      </c>
      <c r="I20" s="49">
        <f t="shared" si="12"/>
        <v>1.04</v>
      </c>
      <c r="J20" s="50">
        <f t="shared" si="13"/>
        <v>3560.44</v>
      </c>
      <c r="K20" s="51">
        <f t="shared" si="18"/>
        <v>0</v>
      </c>
      <c r="L20" s="52">
        <f t="shared" si="19"/>
        <v>3560.44</v>
      </c>
      <c r="M20" s="26" t="e">
        <f>#REF!+#REF!+#REF!+previsao!Q20</f>
        <v>#REF!</v>
      </c>
      <c r="N20" s="53" t="e">
        <f t="shared" si="14"/>
        <v>#REF!</v>
      </c>
      <c r="O20" s="54" t="e">
        <f t="shared" si="7"/>
        <v>#REF!</v>
      </c>
      <c r="P20" s="53" t="e">
        <f t="shared" si="8"/>
        <v>#REF!</v>
      </c>
      <c r="Q20" s="30"/>
      <c r="R20" s="27">
        <f t="shared" si="15"/>
        <v>0</v>
      </c>
      <c r="S20" s="55" t="e">
        <f t="shared" si="16"/>
        <v>#REF!</v>
      </c>
      <c r="T20" s="53" t="e">
        <f t="shared" si="17"/>
        <v>#REF!</v>
      </c>
      <c r="V20" s="8"/>
    </row>
    <row r="21" spans="1:22" ht="63.75" outlineLevel="1">
      <c r="A21" s="42" t="s">
        <v>51</v>
      </c>
      <c r="B21" s="43" t="s">
        <v>98</v>
      </c>
      <c r="C21" s="44" t="s">
        <v>99</v>
      </c>
      <c r="D21" s="56" t="s">
        <v>56</v>
      </c>
      <c r="E21" s="57">
        <v>342.3</v>
      </c>
      <c r="F21" s="57"/>
      <c r="G21" s="67">
        <f t="shared" si="11"/>
        <v>342.3</v>
      </c>
      <c r="H21" s="58">
        <v>7.08</v>
      </c>
      <c r="I21" s="49">
        <f t="shared" si="12"/>
        <v>9.2040000000000006</v>
      </c>
      <c r="J21" s="50">
        <f t="shared" si="13"/>
        <v>3150.5292000000004</v>
      </c>
      <c r="K21" s="51">
        <f t="shared" si="18"/>
        <v>0</v>
      </c>
      <c r="L21" s="52">
        <f t="shared" si="19"/>
        <v>3150.5292000000004</v>
      </c>
      <c r="M21" s="26" t="e">
        <f>#REF!+#REF!+#REF!+previsao!Q21</f>
        <v>#REF!</v>
      </c>
      <c r="N21" s="53" t="e">
        <f t="shared" si="14"/>
        <v>#REF!</v>
      </c>
      <c r="O21" s="54" t="e">
        <f t="shared" si="7"/>
        <v>#REF!</v>
      </c>
      <c r="P21" s="53" t="e">
        <f t="shared" si="8"/>
        <v>#REF!</v>
      </c>
      <c r="Q21" s="30"/>
      <c r="R21" s="27">
        <f t="shared" si="15"/>
        <v>0</v>
      </c>
      <c r="S21" s="55" t="e">
        <f t="shared" si="16"/>
        <v>#REF!</v>
      </c>
      <c r="T21" s="53" t="e">
        <f t="shared" si="17"/>
        <v>#REF!</v>
      </c>
    </row>
    <row r="22" spans="1:22" ht="63.75" outlineLevel="1">
      <c r="A22" s="42" t="s">
        <v>52</v>
      </c>
      <c r="B22" s="43" t="s">
        <v>100</v>
      </c>
      <c r="C22" s="44" t="s">
        <v>101</v>
      </c>
      <c r="D22" s="56" t="s">
        <v>102</v>
      </c>
      <c r="E22" s="57">
        <v>2770</v>
      </c>
      <c r="F22" s="57"/>
      <c r="G22" s="67">
        <f t="shared" si="11"/>
        <v>2770</v>
      </c>
      <c r="H22" s="58">
        <v>59.6</v>
      </c>
      <c r="I22" s="49">
        <f t="shared" si="12"/>
        <v>77.48</v>
      </c>
      <c r="J22" s="50">
        <f t="shared" si="13"/>
        <v>214619.6</v>
      </c>
      <c r="K22" s="51">
        <f t="shared" si="18"/>
        <v>0</v>
      </c>
      <c r="L22" s="52">
        <f t="shared" si="19"/>
        <v>214619.6</v>
      </c>
      <c r="M22" s="26" t="e">
        <f>#REF!+#REF!+#REF!+previsao!Q22</f>
        <v>#REF!</v>
      </c>
      <c r="N22" s="53" t="e">
        <f t="shared" si="14"/>
        <v>#REF!</v>
      </c>
      <c r="O22" s="54" t="e">
        <f t="shared" si="7"/>
        <v>#REF!</v>
      </c>
      <c r="P22" s="53" t="e">
        <f t="shared" si="8"/>
        <v>#REF!</v>
      </c>
      <c r="Q22" s="30"/>
      <c r="R22" s="27">
        <f t="shared" si="15"/>
        <v>0</v>
      </c>
      <c r="S22" s="55" t="e">
        <f t="shared" si="16"/>
        <v>#REF!</v>
      </c>
      <c r="T22" s="53" t="e">
        <f t="shared" si="17"/>
        <v>#REF!</v>
      </c>
      <c r="V22" s="8"/>
    </row>
    <row r="23" spans="1:22" ht="23.25" customHeight="1" outlineLevel="1">
      <c r="A23" s="42" t="s">
        <v>53</v>
      </c>
      <c r="B23" s="43" t="s">
        <v>50</v>
      </c>
      <c r="C23" s="44" t="s">
        <v>103</v>
      </c>
      <c r="D23" s="56" t="s">
        <v>102</v>
      </c>
      <c r="E23" s="57">
        <v>653.5</v>
      </c>
      <c r="F23" s="57"/>
      <c r="G23" s="67">
        <f t="shared" si="11"/>
        <v>653.5</v>
      </c>
      <c r="H23" s="58">
        <v>82</v>
      </c>
      <c r="I23" s="49">
        <f t="shared" si="12"/>
        <v>106.60000000000001</v>
      </c>
      <c r="J23" s="50">
        <f t="shared" si="13"/>
        <v>69663.100000000006</v>
      </c>
      <c r="K23" s="51">
        <f t="shared" si="18"/>
        <v>0</v>
      </c>
      <c r="L23" s="52">
        <f t="shared" si="19"/>
        <v>69663.100000000006</v>
      </c>
      <c r="M23" s="26" t="e">
        <f>#REF!+#REF!+#REF!+previsao!Q23</f>
        <v>#REF!</v>
      </c>
      <c r="N23" s="53" t="e">
        <f t="shared" si="14"/>
        <v>#REF!</v>
      </c>
      <c r="O23" s="54" t="e">
        <f t="shared" si="7"/>
        <v>#REF!</v>
      </c>
      <c r="P23" s="53" t="e">
        <f t="shared" si="8"/>
        <v>#REF!</v>
      </c>
      <c r="Q23" s="26"/>
      <c r="R23" s="27">
        <f t="shared" si="15"/>
        <v>0</v>
      </c>
      <c r="S23" s="55" t="e">
        <f t="shared" si="16"/>
        <v>#REF!</v>
      </c>
      <c r="T23" s="53" t="e">
        <f t="shared" si="17"/>
        <v>#REF!</v>
      </c>
    </row>
    <row r="24" spans="1:22" ht="23.25" customHeight="1" outlineLevel="1">
      <c r="A24" s="42" t="s">
        <v>54</v>
      </c>
      <c r="B24" s="43" t="s">
        <v>104</v>
      </c>
      <c r="C24" s="44" t="s">
        <v>105</v>
      </c>
      <c r="D24" s="56" t="s">
        <v>106</v>
      </c>
      <c r="E24" s="57">
        <v>7120.9</v>
      </c>
      <c r="F24" s="57"/>
      <c r="G24" s="67">
        <f t="shared" si="11"/>
        <v>7120.9</v>
      </c>
      <c r="H24" s="58">
        <v>0.5</v>
      </c>
      <c r="I24" s="49">
        <f t="shared" si="12"/>
        <v>0.65</v>
      </c>
      <c r="J24" s="50">
        <f t="shared" si="13"/>
        <v>4628.585</v>
      </c>
      <c r="K24" s="51">
        <f t="shared" si="18"/>
        <v>0</v>
      </c>
      <c r="L24" s="52">
        <f t="shared" si="19"/>
        <v>4628.585</v>
      </c>
      <c r="M24" s="26" t="e">
        <f>#REF!+#REF!+#REF!+previsao!Q24</f>
        <v>#REF!</v>
      </c>
      <c r="N24" s="53" t="e">
        <f t="shared" si="14"/>
        <v>#REF!</v>
      </c>
      <c r="O24" s="54" t="e">
        <f t="shared" si="7"/>
        <v>#REF!</v>
      </c>
      <c r="P24" s="53" t="e">
        <f t="shared" si="8"/>
        <v>#REF!</v>
      </c>
      <c r="Q24" s="26"/>
      <c r="R24" s="27">
        <f t="shared" si="15"/>
        <v>0</v>
      </c>
      <c r="S24" s="55" t="e">
        <f t="shared" si="16"/>
        <v>#REF!</v>
      </c>
      <c r="T24" s="53" t="e">
        <f t="shared" si="17"/>
        <v>#REF!</v>
      </c>
    </row>
    <row r="25" spans="1:22" s="2" customFormat="1" ht="23.25" customHeight="1">
      <c r="A25" s="59">
        <v>3</v>
      </c>
      <c r="B25" s="60"/>
      <c r="C25" s="61" t="s">
        <v>36</v>
      </c>
      <c r="D25" s="62"/>
      <c r="E25" s="63"/>
      <c r="F25" s="63"/>
      <c r="G25" s="64"/>
      <c r="H25" s="65"/>
      <c r="I25" s="66"/>
      <c r="J25" s="29">
        <f>SUM(J26:J33)</f>
        <v>94355.49500000001</v>
      </c>
      <c r="K25" s="29">
        <f>SUM(K26:K33)</f>
        <v>0</v>
      </c>
      <c r="L25" s="29">
        <f>SUM(L26:L33)</f>
        <v>94355.49500000001</v>
      </c>
      <c r="M25" s="64"/>
      <c r="N25" s="29" t="e">
        <f>SUM(N26:N33)</f>
        <v>#REF!</v>
      </c>
      <c r="O25" s="29"/>
      <c r="P25" s="29" t="e">
        <f>SUM(P26:P33)</f>
        <v>#REF!</v>
      </c>
      <c r="Q25" s="28"/>
      <c r="R25" s="31">
        <f>SUM(R26:R33)</f>
        <v>0</v>
      </c>
      <c r="S25" s="28"/>
      <c r="T25" s="31" t="e">
        <f>SUM(T26:T33)</f>
        <v>#REF!</v>
      </c>
    </row>
    <row r="26" spans="1:22" ht="38.25" outlineLevel="1">
      <c r="A26" s="42" t="s">
        <v>11</v>
      </c>
      <c r="B26" s="43" t="s">
        <v>38</v>
      </c>
      <c r="C26" s="44" t="s">
        <v>37</v>
      </c>
      <c r="D26" s="45" t="s">
        <v>56</v>
      </c>
      <c r="E26" s="46">
        <v>532</v>
      </c>
      <c r="F26" s="46"/>
      <c r="G26" s="47">
        <f t="shared" ref="G26:G33" si="20">E26+F26</f>
        <v>532</v>
      </c>
      <c r="H26" s="48">
        <v>3.07</v>
      </c>
      <c r="I26" s="49">
        <f t="shared" ref="I26:I33" si="21">H26*(1+$B$5)</f>
        <v>3.9910000000000001</v>
      </c>
      <c r="J26" s="50">
        <f>E26*I26</f>
        <v>2123.212</v>
      </c>
      <c r="K26" s="51">
        <f>F26*I26</f>
        <v>0</v>
      </c>
      <c r="L26" s="52">
        <f t="shared" ref="L26:L33" si="22">J26+K26</f>
        <v>2123.212</v>
      </c>
      <c r="M26" s="26" t="e">
        <f>#REF!+#REF!+#REF!+previsao!Q26</f>
        <v>#REF!</v>
      </c>
      <c r="N26" s="53" t="e">
        <f t="shared" ref="N26:N33" si="23">M26*I26</f>
        <v>#REF!</v>
      </c>
      <c r="O26" s="54" t="e">
        <f t="shared" si="7"/>
        <v>#REF!</v>
      </c>
      <c r="P26" s="53" t="e">
        <f t="shared" si="8"/>
        <v>#REF!</v>
      </c>
      <c r="Q26" s="30"/>
      <c r="R26" s="27">
        <f t="shared" ref="R26:R33" si="24">Q26*I26</f>
        <v>0</v>
      </c>
      <c r="S26" s="55" t="e">
        <f t="shared" ref="S26:S33" si="25">G26-(M26+Q26)</f>
        <v>#REF!</v>
      </c>
      <c r="T26" s="53" t="e">
        <f t="shared" ref="T26:T33" si="26">S26*I26</f>
        <v>#REF!</v>
      </c>
      <c r="U26"/>
    </row>
    <row r="27" spans="1:22" ht="25.5" outlineLevel="1">
      <c r="A27" s="42" t="s">
        <v>12</v>
      </c>
      <c r="B27" s="43" t="s">
        <v>107</v>
      </c>
      <c r="C27" s="44" t="s">
        <v>108</v>
      </c>
      <c r="D27" s="45" t="s">
        <v>56</v>
      </c>
      <c r="E27" s="46">
        <v>47</v>
      </c>
      <c r="F27" s="46"/>
      <c r="G27" s="47">
        <f t="shared" si="20"/>
        <v>47</v>
      </c>
      <c r="H27" s="48">
        <v>191.86</v>
      </c>
      <c r="I27" s="49">
        <f t="shared" si="21"/>
        <v>249.41800000000003</v>
      </c>
      <c r="J27" s="50">
        <f t="shared" ref="J27:J33" si="27">E27*I27</f>
        <v>11722.646000000002</v>
      </c>
      <c r="K27" s="51">
        <f t="shared" ref="K27:K33" si="28">F27*I27</f>
        <v>0</v>
      </c>
      <c r="L27" s="52">
        <f t="shared" si="22"/>
        <v>11722.646000000002</v>
      </c>
      <c r="M27" s="26" t="e">
        <f>#REF!+#REF!+#REF!+previsao!Q27</f>
        <v>#REF!</v>
      </c>
      <c r="N27" s="53" t="e">
        <f t="shared" si="23"/>
        <v>#REF!</v>
      </c>
      <c r="O27" s="54" t="e">
        <f t="shared" si="7"/>
        <v>#REF!</v>
      </c>
      <c r="P27" s="53" t="e">
        <f t="shared" si="8"/>
        <v>#REF!</v>
      </c>
      <c r="Q27" s="30"/>
      <c r="R27" s="27">
        <f t="shared" si="24"/>
        <v>0</v>
      </c>
      <c r="S27" s="55" t="e">
        <f t="shared" si="25"/>
        <v>#REF!</v>
      </c>
      <c r="T27" s="53" t="e">
        <f t="shared" si="26"/>
        <v>#REF!</v>
      </c>
      <c r="U27"/>
    </row>
    <row r="28" spans="1:22" ht="23.25" customHeight="1" outlineLevel="1">
      <c r="A28" s="42" t="s">
        <v>13</v>
      </c>
      <c r="B28" s="43" t="s">
        <v>57</v>
      </c>
      <c r="C28" s="44" t="s">
        <v>58</v>
      </c>
      <c r="D28" s="45" t="s">
        <v>44</v>
      </c>
      <c r="E28" s="46">
        <v>1080</v>
      </c>
      <c r="F28" s="46"/>
      <c r="G28" s="47">
        <f t="shared" si="20"/>
        <v>1080</v>
      </c>
      <c r="H28" s="48">
        <v>8.91</v>
      </c>
      <c r="I28" s="49">
        <f t="shared" si="21"/>
        <v>11.583</v>
      </c>
      <c r="J28" s="50">
        <f t="shared" si="27"/>
        <v>12509.64</v>
      </c>
      <c r="K28" s="51">
        <f t="shared" si="28"/>
        <v>0</v>
      </c>
      <c r="L28" s="52">
        <f t="shared" si="22"/>
        <v>12509.64</v>
      </c>
      <c r="M28" s="26" t="e">
        <f>#REF!+#REF!+#REF!+previsao!Q28</f>
        <v>#REF!</v>
      </c>
      <c r="N28" s="53" t="e">
        <f t="shared" si="23"/>
        <v>#REF!</v>
      </c>
      <c r="O28" s="54" t="e">
        <f t="shared" si="7"/>
        <v>#REF!</v>
      </c>
      <c r="P28" s="53" t="e">
        <f t="shared" si="8"/>
        <v>#REF!</v>
      </c>
      <c r="Q28" s="30"/>
      <c r="R28" s="27">
        <f t="shared" si="24"/>
        <v>0</v>
      </c>
      <c r="S28" s="55" t="e">
        <f t="shared" si="25"/>
        <v>#REF!</v>
      </c>
      <c r="T28" s="53" t="e">
        <f t="shared" si="26"/>
        <v>#REF!</v>
      </c>
      <c r="U28"/>
    </row>
    <row r="29" spans="1:22" ht="38.25" outlineLevel="1">
      <c r="A29" s="68" t="s">
        <v>14</v>
      </c>
      <c r="B29" s="69" t="s">
        <v>39</v>
      </c>
      <c r="C29" s="70" t="s">
        <v>109</v>
      </c>
      <c r="D29" s="71" t="s">
        <v>45</v>
      </c>
      <c r="E29" s="72">
        <v>25</v>
      </c>
      <c r="F29" s="72"/>
      <c r="G29" s="73">
        <f t="shared" si="20"/>
        <v>25</v>
      </c>
      <c r="H29" s="74">
        <v>448.3</v>
      </c>
      <c r="I29" s="49">
        <f t="shared" si="21"/>
        <v>582.79000000000008</v>
      </c>
      <c r="J29" s="50">
        <f t="shared" si="27"/>
        <v>14569.750000000002</v>
      </c>
      <c r="K29" s="51">
        <f t="shared" si="28"/>
        <v>0</v>
      </c>
      <c r="L29" s="52">
        <f t="shared" si="22"/>
        <v>14569.750000000002</v>
      </c>
      <c r="M29" s="26" t="e">
        <f>#REF!+#REF!+#REF!+previsao!Q29</f>
        <v>#REF!</v>
      </c>
      <c r="N29" s="53" t="e">
        <f t="shared" si="23"/>
        <v>#REF!</v>
      </c>
      <c r="O29" s="54" t="e">
        <f t="shared" si="7"/>
        <v>#REF!</v>
      </c>
      <c r="P29" s="53" t="e">
        <f t="shared" si="8"/>
        <v>#REF!</v>
      </c>
      <c r="Q29" s="26"/>
      <c r="R29" s="27">
        <f t="shared" si="24"/>
        <v>0</v>
      </c>
      <c r="S29" s="55" t="e">
        <f t="shared" si="25"/>
        <v>#REF!</v>
      </c>
      <c r="T29" s="53" t="e">
        <f t="shared" si="26"/>
        <v>#REF!</v>
      </c>
      <c r="U29"/>
    </row>
    <row r="30" spans="1:22" ht="38.25" outlineLevel="1">
      <c r="A30" s="68" t="s">
        <v>59</v>
      </c>
      <c r="B30" s="69" t="s">
        <v>110</v>
      </c>
      <c r="C30" s="70" t="s">
        <v>111</v>
      </c>
      <c r="D30" s="71" t="s">
        <v>45</v>
      </c>
      <c r="E30" s="72">
        <v>3</v>
      </c>
      <c r="F30" s="72"/>
      <c r="G30" s="73">
        <f t="shared" si="20"/>
        <v>3</v>
      </c>
      <c r="H30" s="74">
        <v>980.35</v>
      </c>
      <c r="I30" s="49">
        <f t="shared" si="21"/>
        <v>1274.4550000000002</v>
      </c>
      <c r="J30" s="50">
        <f t="shared" si="27"/>
        <v>3823.3650000000007</v>
      </c>
      <c r="K30" s="51">
        <f t="shared" si="28"/>
        <v>0</v>
      </c>
      <c r="L30" s="52">
        <f t="shared" si="22"/>
        <v>3823.3650000000007</v>
      </c>
      <c r="M30" s="26" t="e">
        <f>#REF!+#REF!+#REF!+previsao!Q30</f>
        <v>#REF!</v>
      </c>
      <c r="N30" s="53" t="e">
        <f t="shared" si="23"/>
        <v>#REF!</v>
      </c>
      <c r="O30" s="54" t="e">
        <f t="shared" si="7"/>
        <v>#REF!</v>
      </c>
      <c r="P30" s="53" t="e">
        <f t="shared" si="8"/>
        <v>#REF!</v>
      </c>
      <c r="Q30" s="26"/>
      <c r="R30" s="27">
        <f t="shared" si="24"/>
        <v>0</v>
      </c>
      <c r="S30" s="55" t="e">
        <f t="shared" si="25"/>
        <v>#REF!</v>
      </c>
      <c r="T30" s="53" t="e">
        <f t="shared" si="26"/>
        <v>#REF!</v>
      </c>
      <c r="U30"/>
    </row>
    <row r="31" spans="1:22" ht="25.5" outlineLevel="1">
      <c r="A31" s="68" t="s">
        <v>60</v>
      </c>
      <c r="B31" s="69" t="s">
        <v>41</v>
      </c>
      <c r="C31" s="70" t="s">
        <v>40</v>
      </c>
      <c r="D31" s="71" t="s">
        <v>44</v>
      </c>
      <c r="E31" s="72">
        <v>721</v>
      </c>
      <c r="F31" s="72"/>
      <c r="G31" s="73">
        <f t="shared" si="20"/>
        <v>721</v>
      </c>
      <c r="H31" s="74">
        <v>48.65</v>
      </c>
      <c r="I31" s="49">
        <f t="shared" si="21"/>
        <v>63.244999999999997</v>
      </c>
      <c r="J31" s="50">
        <f t="shared" si="27"/>
        <v>45599.644999999997</v>
      </c>
      <c r="K31" s="51">
        <f t="shared" si="28"/>
        <v>0</v>
      </c>
      <c r="L31" s="52">
        <f t="shared" si="22"/>
        <v>45599.644999999997</v>
      </c>
      <c r="M31" s="26" t="e">
        <f>#REF!+#REF!+#REF!+previsao!Q31</f>
        <v>#REF!</v>
      </c>
      <c r="N31" s="53" t="e">
        <f t="shared" si="23"/>
        <v>#REF!</v>
      </c>
      <c r="O31" s="54" t="e">
        <f t="shared" si="7"/>
        <v>#REF!</v>
      </c>
      <c r="P31" s="53" t="e">
        <f t="shared" si="8"/>
        <v>#REF!</v>
      </c>
      <c r="Q31" s="30"/>
      <c r="R31" s="27">
        <f t="shared" si="24"/>
        <v>0</v>
      </c>
      <c r="S31" s="55" t="e">
        <f t="shared" si="25"/>
        <v>#REF!</v>
      </c>
      <c r="T31" s="53" t="e">
        <f t="shared" si="26"/>
        <v>#REF!</v>
      </c>
      <c r="U31"/>
    </row>
    <row r="32" spans="1:22" ht="25.5" outlineLevel="1">
      <c r="A32" s="68" t="s">
        <v>61</v>
      </c>
      <c r="B32" s="69" t="s">
        <v>112</v>
      </c>
      <c r="C32" s="70" t="s">
        <v>113</v>
      </c>
      <c r="D32" s="71" t="s">
        <v>44</v>
      </c>
      <c r="E32" s="72">
        <v>8</v>
      </c>
      <c r="F32" s="72"/>
      <c r="G32" s="73">
        <f t="shared" si="20"/>
        <v>8</v>
      </c>
      <c r="H32" s="74">
        <v>83.65</v>
      </c>
      <c r="I32" s="49">
        <f t="shared" si="21"/>
        <v>108.745</v>
      </c>
      <c r="J32" s="50">
        <f t="shared" si="27"/>
        <v>869.96</v>
      </c>
      <c r="K32" s="51">
        <f t="shared" si="28"/>
        <v>0</v>
      </c>
      <c r="L32" s="52">
        <f t="shared" si="22"/>
        <v>869.96</v>
      </c>
      <c r="M32" s="26" t="e">
        <f>#REF!+#REF!+#REF!+previsao!Q32</f>
        <v>#REF!</v>
      </c>
      <c r="N32" s="53" t="e">
        <f t="shared" si="23"/>
        <v>#REF!</v>
      </c>
      <c r="O32" s="54" t="e">
        <f t="shared" si="7"/>
        <v>#REF!</v>
      </c>
      <c r="P32" s="53" t="e">
        <f t="shared" si="8"/>
        <v>#REF!</v>
      </c>
      <c r="Q32" s="26"/>
      <c r="R32" s="27">
        <f t="shared" si="24"/>
        <v>0</v>
      </c>
      <c r="S32" s="55" t="e">
        <f t="shared" si="25"/>
        <v>#REF!</v>
      </c>
      <c r="T32" s="53" t="e">
        <f t="shared" si="26"/>
        <v>#REF!</v>
      </c>
      <c r="U32"/>
    </row>
    <row r="33" spans="1:21" ht="25.5" outlineLevel="1">
      <c r="A33" s="68" t="s">
        <v>62</v>
      </c>
      <c r="B33" s="69" t="s">
        <v>114</v>
      </c>
      <c r="C33" s="70" t="s">
        <v>115</v>
      </c>
      <c r="D33" s="71" t="s">
        <v>56</v>
      </c>
      <c r="E33" s="72">
        <v>213</v>
      </c>
      <c r="F33" s="72"/>
      <c r="G33" s="73">
        <f t="shared" si="20"/>
        <v>213</v>
      </c>
      <c r="H33" s="74">
        <v>11.33</v>
      </c>
      <c r="I33" s="49">
        <f t="shared" si="21"/>
        <v>14.729000000000001</v>
      </c>
      <c r="J33" s="50">
        <f t="shared" si="27"/>
        <v>3137.277</v>
      </c>
      <c r="K33" s="51">
        <f t="shared" si="28"/>
        <v>0</v>
      </c>
      <c r="L33" s="52">
        <f t="shared" si="22"/>
        <v>3137.277</v>
      </c>
      <c r="M33" s="26" t="e">
        <f>#REF!+#REF!+#REF!+previsao!Q33</f>
        <v>#REF!</v>
      </c>
      <c r="N33" s="53" t="e">
        <f t="shared" si="23"/>
        <v>#REF!</v>
      </c>
      <c r="O33" s="54" t="e">
        <f t="shared" si="7"/>
        <v>#REF!</v>
      </c>
      <c r="P33" s="53" t="e">
        <f t="shared" si="8"/>
        <v>#REF!</v>
      </c>
      <c r="Q33" s="30"/>
      <c r="R33" s="27">
        <f t="shared" si="24"/>
        <v>0</v>
      </c>
      <c r="S33" s="55" t="e">
        <f t="shared" si="25"/>
        <v>#REF!</v>
      </c>
      <c r="T33" s="53" t="e">
        <f t="shared" si="26"/>
        <v>#REF!</v>
      </c>
      <c r="U33"/>
    </row>
    <row r="34" spans="1:21" s="2" customFormat="1" ht="23.25" customHeight="1">
      <c r="A34" s="59">
        <v>4</v>
      </c>
      <c r="B34" s="60"/>
      <c r="C34" s="61" t="s">
        <v>67</v>
      </c>
      <c r="D34" s="62"/>
      <c r="E34" s="63"/>
      <c r="F34" s="63"/>
      <c r="G34" s="64"/>
      <c r="H34" s="65"/>
      <c r="I34" s="66"/>
      <c r="J34" s="29">
        <f>SUM(J35:J38)</f>
        <v>28207.374000000003</v>
      </c>
      <c r="K34" s="29">
        <f>SUM(K35:K38)</f>
        <v>0</v>
      </c>
      <c r="L34" s="29">
        <f>SUM(L35:L38)</f>
        <v>28207.374000000003</v>
      </c>
      <c r="M34" s="64"/>
      <c r="N34" s="29" t="e">
        <f>SUM(N35:N38)</f>
        <v>#REF!</v>
      </c>
      <c r="O34" s="29"/>
      <c r="P34" s="29" t="e">
        <f>SUM(P35:P38)</f>
        <v>#REF!</v>
      </c>
      <c r="Q34" s="28"/>
      <c r="R34" s="31">
        <f>SUM(R35:R38)</f>
        <v>0</v>
      </c>
      <c r="S34" s="28"/>
      <c r="T34" s="31" t="e">
        <f>SUM(T35:T38)</f>
        <v>#REF!</v>
      </c>
    </row>
    <row r="35" spans="1:21" ht="38.25" outlineLevel="1">
      <c r="A35" s="68" t="s">
        <v>63</v>
      </c>
      <c r="B35" s="69" t="s">
        <v>68</v>
      </c>
      <c r="C35" s="70" t="s">
        <v>69</v>
      </c>
      <c r="D35" s="72" t="s">
        <v>44</v>
      </c>
      <c r="E35" s="72">
        <v>400</v>
      </c>
      <c r="F35" s="72"/>
      <c r="G35" s="73">
        <f>E35+F35</f>
        <v>400</v>
      </c>
      <c r="H35" s="74">
        <v>22.93</v>
      </c>
      <c r="I35" s="49">
        <f>H35*(1+$B$5)</f>
        <v>29.809000000000001</v>
      </c>
      <c r="J35" s="50">
        <f>E35*I35</f>
        <v>11923.6</v>
      </c>
      <c r="K35" s="51">
        <f>F35*I35</f>
        <v>0</v>
      </c>
      <c r="L35" s="52">
        <f>J35+K35</f>
        <v>11923.6</v>
      </c>
      <c r="M35" s="26" t="e">
        <f>#REF!+#REF!+#REF!+previsao!Q35</f>
        <v>#REF!</v>
      </c>
      <c r="N35" s="53" t="e">
        <f t="shared" ref="N35:N40" si="29">M35*I35</f>
        <v>#REF!</v>
      </c>
      <c r="O35" s="54" t="e">
        <f t="shared" si="7"/>
        <v>#REF!</v>
      </c>
      <c r="P35" s="53" t="e">
        <f t="shared" si="8"/>
        <v>#REF!</v>
      </c>
      <c r="Q35" s="26"/>
      <c r="R35" s="27">
        <f t="shared" ref="R35:R40" si="30">Q35*I35</f>
        <v>0</v>
      </c>
      <c r="S35" s="55" t="e">
        <f>G35-(M35+Q35)</f>
        <v>#REF!</v>
      </c>
      <c r="T35" s="53" t="e">
        <f>S35*I35</f>
        <v>#REF!</v>
      </c>
    </row>
    <row r="36" spans="1:21" ht="25.5" outlineLevel="1">
      <c r="A36" s="68" t="s">
        <v>64</v>
      </c>
      <c r="B36" s="69" t="s">
        <v>70</v>
      </c>
      <c r="C36" s="70" t="s">
        <v>71</v>
      </c>
      <c r="D36" s="72" t="s">
        <v>55</v>
      </c>
      <c r="E36" s="72">
        <v>280</v>
      </c>
      <c r="F36" s="72"/>
      <c r="G36" s="73">
        <f>E36+F36</f>
        <v>280</v>
      </c>
      <c r="H36" s="74">
        <v>25.57</v>
      </c>
      <c r="I36" s="49">
        <f>H36*(1+$B$5)</f>
        <v>33.241</v>
      </c>
      <c r="J36" s="50">
        <f>E36*I36</f>
        <v>9307.48</v>
      </c>
      <c r="K36" s="51">
        <f>F36*I36</f>
        <v>0</v>
      </c>
      <c r="L36" s="52">
        <f>J36+K36</f>
        <v>9307.48</v>
      </c>
      <c r="M36" s="26" t="e">
        <f>#REF!+#REF!+#REF!+previsao!Q36</f>
        <v>#REF!</v>
      </c>
      <c r="N36" s="53" t="e">
        <f t="shared" si="29"/>
        <v>#REF!</v>
      </c>
      <c r="O36" s="54" t="e">
        <f t="shared" si="7"/>
        <v>#REF!</v>
      </c>
      <c r="P36" s="53" t="e">
        <f t="shared" si="8"/>
        <v>#REF!</v>
      </c>
      <c r="Q36" s="26"/>
      <c r="R36" s="27">
        <f t="shared" si="30"/>
        <v>0</v>
      </c>
      <c r="S36" s="55" t="e">
        <f>G36-(M36+Q36)</f>
        <v>#REF!</v>
      </c>
      <c r="T36" s="53" t="e">
        <f>S36*I36</f>
        <v>#REF!</v>
      </c>
    </row>
    <row r="37" spans="1:21" ht="38.25" outlineLevel="1">
      <c r="A37" s="68" t="s">
        <v>66</v>
      </c>
      <c r="B37" s="69" t="s">
        <v>72</v>
      </c>
      <c r="C37" s="70" t="s">
        <v>116</v>
      </c>
      <c r="D37" s="72" t="s">
        <v>45</v>
      </c>
      <c r="E37" s="72">
        <v>6</v>
      </c>
      <c r="F37" s="72"/>
      <c r="G37" s="73">
        <f>E37+F37</f>
        <v>6</v>
      </c>
      <c r="H37" s="74">
        <v>149.33000000000001</v>
      </c>
      <c r="I37" s="49">
        <f>H37*(1+$B$5)</f>
        <v>194.12900000000002</v>
      </c>
      <c r="J37" s="50">
        <f>E37*I37</f>
        <v>1164.7740000000001</v>
      </c>
      <c r="K37" s="51">
        <f>F37*I37</f>
        <v>0</v>
      </c>
      <c r="L37" s="52">
        <f>J37+K37</f>
        <v>1164.7740000000001</v>
      </c>
      <c r="M37" s="26" t="e">
        <f>#REF!+#REF!+#REF!+previsao!Q37</f>
        <v>#REF!</v>
      </c>
      <c r="N37" s="53" t="e">
        <f t="shared" si="29"/>
        <v>#REF!</v>
      </c>
      <c r="O37" s="54" t="e">
        <f t="shared" si="7"/>
        <v>#REF!</v>
      </c>
      <c r="P37" s="53" t="e">
        <f t="shared" si="8"/>
        <v>#REF!</v>
      </c>
      <c r="Q37" s="26"/>
      <c r="R37" s="27">
        <f t="shared" si="30"/>
        <v>0</v>
      </c>
      <c r="S37" s="55" t="e">
        <f>G37-(M37+Q37)</f>
        <v>#REF!</v>
      </c>
      <c r="T37" s="53" t="e">
        <f>S37*I37</f>
        <v>#REF!</v>
      </c>
    </row>
    <row r="38" spans="1:21" ht="76.5" outlineLevel="1">
      <c r="A38" s="68" t="s">
        <v>82</v>
      </c>
      <c r="B38" s="69" t="s">
        <v>100</v>
      </c>
      <c r="C38" s="70" t="s">
        <v>117</v>
      </c>
      <c r="D38" s="72" t="s">
        <v>102</v>
      </c>
      <c r="E38" s="72">
        <v>80</v>
      </c>
      <c r="F38" s="72"/>
      <c r="G38" s="73">
        <f>E38+F38</f>
        <v>80</v>
      </c>
      <c r="H38" s="74">
        <v>55.88</v>
      </c>
      <c r="I38" s="49">
        <f>H38*(1+$B$5)</f>
        <v>72.644000000000005</v>
      </c>
      <c r="J38" s="50">
        <f>E38*I38</f>
        <v>5811.52</v>
      </c>
      <c r="K38" s="51">
        <f>F38*I38</f>
        <v>0</v>
      </c>
      <c r="L38" s="52">
        <f>J38+K38</f>
        <v>5811.52</v>
      </c>
      <c r="M38" s="26" t="e">
        <f>#REF!+#REF!+#REF!+previsao!Q38</f>
        <v>#REF!</v>
      </c>
      <c r="N38" s="53" t="e">
        <f t="shared" si="29"/>
        <v>#REF!</v>
      </c>
      <c r="O38" s="54" t="e">
        <f t="shared" si="7"/>
        <v>#REF!</v>
      </c>
      <c r="P38" s="53" t="e">
        <f t="shared" si="8"/>
        <v>#REF!</v>
      </c>
      <c r="Q38" s="26"/>
      <c r="R38" s="27">
        <f t="shared" si="30"/>
        <v>0</v>
      </c>
      <c r="S38" s="55" t="e">
        <f>G38-(M38+Q38)</f>
        <v>#REF!</v>
      </c>
      <c r="T38" s="53" t="e">
        <f>S38*I38</f>
        <v>#REF!</v>
      </c>
    </row>
    <row r="39" spans="1:21" s="2" customFormat="1" ht="23.25" customHeight="1">
      <c r="A39" s="59"/>
      <c r="B39" s="60"/>
      <c r="C39" s="61" t="s">
        <v>73</v>
      </c>
      <c r="D39" s="62"/>
      <c r="E39" s="63"/>
      <c r="F39" s="63"/>
      <c r="G39" s="64"/>
      <c r="H39" s="64"/>
      <c r="I39" s="64"/>
      <c r="J39" s="29">
        <f>SUM(J40)</f>
        <v>9034.6165000000001</v>
      </c>
      <c r="K39" s="75">
        <f>SUM(K40:K40)</f>
        <v>0</v>
      </c>
      <c r="L39" s="76">
        <f>SUM(L40:L40)</f>
        <v>9034.6165000000001</v>
      </c>
      <c r="M39" s="64"/>
      <c r="N39" s="76" t="e">
        <f>SUM(N40:N40)</f>
        <v>#REF!</v>
      </c>
      <c r="O39" s="76"/>
      <c r="P39" s="76" t="e">
        <f>SUM(P40:P40)</f>
        <v>#REF!</v>
      </c>
      <c r="Q39" s="28"/>
      <c r="R39" s="31">
        <f>SUM(R40:R40)</f>
        <v>0</v>
      </c>
      <c r="S39" s="28"/>
      <c r="T39" s="31" t="e">
        <f>SUM(T40:T40)</f>
        <v>#REF!</v>
      </c>
    </row>
    <row r="40" spans="1:21" ht="12.75" outlineLevel="1">
      <c r="A40" s="68" t="s">
        <v>120</v>
      </c>
      <c r="B40" s="69" t="s">
        <v>74</v>
      </c>
      <c r="C40" s="70" t="s">
        <v>75</v>
      </c>
      <c r="D40" s="72" t="s">
        <v>55</v>
      </c>
      <c r="E40" s="72">
        <v>3423.5</v>
      </c>
      <c r="F40" s="72"/>
      <c r="G40" s="73">
        <f>E40+F40</f>
        <v>3423.5</v>
      </c>
      <c r="H40" s="77">
        <v>2.0299999999999998</v>
      </c>
      <c r="I40" s="49">
        <f>H40*(1+$B$5)</f>
        <v>2.6389999999999998</v>
      </c>
      <c r="J40" s="50">
        <f>E40*I40</f>
        <v>9034.6165000000001</v>
      </c>
      <c r="K40" s="51">
        <f>F40*I40</f>
        <v>0</v>
      </c>
      <c r="L40" s="52">
        <f>J40+K40</f>
        <v>9034.6165000000001</v>
      </c>
      <c r="M40" s="26" t="e">
        <f>#REF!+#REF!+#REF!+previsao!Q40</f>
        <v>#REF!</v>
      </c>
      <c r="N40" s="53" t="e">
        <f t="shared" si="29"/>
        <v>#REF!</v>
      </c>
      <c r="O40" s="54" t="e">
        <f t="shared" si="7"/>
        <v>#REF!</v>
      </c>
      <c r="P40" s="53" t="e">
        <f t="shared" si="8"/>
        <v>#REF!</v>
      </c>
      <c r="Q40" s="26"/>
      <c r="R40" s="27">
        <f t="shared" si="30"/>
        <v>0</v>
      </c>
      <c r="S40" s="55" t="e">
        <f>G40-(M40+Q40)</f>
        <v>#REF!</v>
      </c>
      <c r="T40" s="53" t="e">
        <f>S40*I40</f>
        <v>#REF!</v>
      </c>
    </row>
    <row r="41" spans="1:21" ht="13.5" outlineLevel="1" thickBot="1">
      <c r="A41" s="68"/>
      <c r="B41" s="69"/>
      <c r="C41" s="70"/>
      <c r="D41" s="72"/>
      <c r="E41" s="72"/>
      <c r="F41" s="72"/>
      <c r="G41" s="73"/>
      <c r="H41" s="73"/>
      <c r="I41" s="73"/>
      <c r="J41" s="50"/>
      <c r="K41" s="73"/>
      <c r="L41" s="73"/>
      <c r="M41" s="26"/>
      <c r="N41" s="53"/>
      <c r="O41" s="54"/>
      <c r="P41" s="53"/>
      <c r="Q41" s="26"/>
      <c r="R41" s="27"/>
      <c r="S41" s="55"/>
      <c r="T41" s="53"/>
    </row>
    <row r="42" spans="1:21" ht="29.25" customHeight="1" thickBot="1">
      <c r="A42" s="78"/>
      <c r="B42" s="78"/>
      <c r="C42" s="78"/>
      <c r="D42" s="78"/>
      <c r="E42" s="78"/>
      <c r="F42" s="78"/>
      <c r="G42" s="78"/>
      <c r="H42" s="78"/>
      <c r="I42" s="78"/>
      <c r="J42" s="80">
        <f>SUM(J8,J16,J25,J34,,J39)</f>
        <v>461477.27600000007</v>
      </c>
      <c r="K42" s="80">
        <f t="shared" ref="K42:T42" si="31">SUM(K8,K16,K25,K34,,K39)</f>
        <v>0</v>
      </c>
      <c r="L42" s="80">
        <f t="shared" si="31"/>
        <v>461477.27600000007</v>
      </c>
      <c r="M42" s="80"/>
      <c r="N42" s="80" t="e">
        <f t="shared" si="31"/>
        <v>#REF!</v>
      </c>
      <c r="O42" s="80"/>
      <c r="P42" s="80" t="e">
        <f t="shared" si="31"/>
        <v>#REF!</v>
      </c>
      <c r="Q42" s="80"/>
      <c r="R42" s="80">
        <f t="shared" si="31"/>
        <v>0</v>
      </c>
      <c r="S42" s="80"/>
      <c r="T42" s="80" t="e">
        <f t="shared" si="31"/>
        <v>#REF!</v>
      </c>
      <c r="U42" s="8"/>
    </row>
    <row r="43" spans="1:21" ht="23.25" customHeight="1" thickBot="1">
      <c r="T43" s="8"/>
      <c r="U43" s="8"/>
    </row>
    <row r="44" spans="1:21" s="14" customFormat="1" ht="29.25" customHeight="1" thickBot="1">
      <c r="A44" s="229" t="s">
        <v>29</v>
      </c>
      <c r="B44" s="230"/>
      <c r="C44" s="231"/>
      <c r="D44" s="231"/>
      <c r="E44" s="231"/>
      <c r="F44" s="231"/>
      <c r="G44" s="231"/>
      <c r="H44" s="231"/>
      <c r="I44" s="231"/>
      <c r="J44" s="231"/>
      <c r="K44" s="231"/>
      <c r="L44" s="231"/>
      <c r="M44" s="231"/>
      <c r="N44" s="231"/>
      <c r="O44" s="231"/>
      <c r="P44" s="231"/>
      <c r="Q44" s="231"/>
      <c r="R44" s="231"/>
      <c r="S44" s="231"/>
      <c r="T44" s="232"/>
    </row>
    <row r="45" spans="1:21" ht="65.25" customHeight="1">
      <c r="A45" s="233" t="s">
        <v>30</v>
      </c>
      <c r="B45" s="234"/>
      <c r="C45" s="235" t="s">
        <v>31</v>
      </c>
      <c r="D45" s="236"/>
      <c r="E45" s="236"/>
      <c r="F45" s="236"/>
      <c r="G45" s="236"/>
      <c r="H45" s="236"/>
      <c r="I45" s="237"/>
      <c r="J45" s="7"/>
      <c r="K45" s="9"/>
      <c r="L45" s="238" t="s">
        <v>31</v>
      </c>
      <c r="M45" s="239"/>
      <c r="N45" s="239"/>
      <c r="O45" s="239"/>
      <c r="P45" s="239"/>
      <c r="Q45" s="239"/>
      <c r="R45" s="239"/>
      <c r="S45" s="239"/>
      <c r="T45" s="240"/>
    </row>
    <row r="46" spans="1:21" ht="61.5" customHeight="1" thickBot="1">
      <c r="A46" s="241">
        <v>42500</v>
      </c>
      <c r="B46" s="242"/>
      <c r="C46" s="243" t="s">
        <v>28</v>
      </c>
      <c r="D46" s="244"/>
      <c r="E46" s="244"/>
      <c r="F46" s="244"/>
      <c r="G46" s="244"/>
      <c r="H46" s="244"/>
      <c r="I46" s="245"/>
      <c r="J46" s="1"/>
      <c r="K46" s="9"/>
      <c r="L46" s="246" t="s">
        <v>123</v>
      </c>
      <c r="M46" s="247"/>
      <c r="N46" s="247"/>
      <c r="O46" s="247"/>
      <c r="P46" s="247"/>
      <c r="Q46" s="247"/>
      <c r="R46" s="247"/>
      <c r="S46" s="247"/>
      <c r="T46" s="248"/>
    </row>
    <row r="47" spans="1:21" ht="23.25" customHeight="1"/>
    <row r="48" spans="1:21" ht="23.25" customHeight="1"/>
    <row r="49" spans="1:19" ht="23.25" customHeight="1"/>
    <row r="50" spans="1:19" ht="23.25" customHeight="1"/>
    <row r="51" spans="1:19" ht="23.25" customHeight="1"/>
    <row r="52" spans="1:19" ht="23.25" customHeight="1"/>
    <row r="53" spans="1:19" ht="23.25" customHeight="1"/>
    <row r="54" spans="1:19" ht="23.25" customHeight="1"/>
    <row r="55" spans="1:19" ht="23.25" customHeight="1">
      <c r="A55" s="1"/>
      <c r="B55" s="1"/>
      <c r="E55" s="1"/>
      <c r="F55" s="1"/>
      <c r="G55" s="1"/>
      <c r="J55" s="1"/>
      <c r="K55" s="1"/>
      <c r="L55" s="1"/>
      <c r="M55" s="1"/>
      <c r="O55" s="1"/>
      <c r="Q55" s="1"/>
      <c r="R55" s="1"/>
      <c r="S55" s="1"/>
    </row>
    <row r="56" spans="1:19" ht="23.25" customHeight="1">
      <c r="A56" s="1"/>
      <c r="B56" s="1"/>
      <c r="E56" s="1"/>
      <c r="F56" s="1"/>
      <c r="G56" s="1"/>
      <c r="J56" s="1"/>
      <c r="K56" s="1"/>
      <c r="L56" s="1"/>
      <c r="M56" s="1"/>
      <c r="O56" s="1"/>
      <c r="Q56" s="1"/>
      <c r="R56" s="1"/>
      <c r="S56" s="1"/>
    </row>
    <row r="57" spans="1:19" ht="23.25" customHeight="1">
      <c r="A57" s="1"/>
      <c r="B57" s="1"/>
      <c r="E57" s="1"/>
      <c r="F57" s="1"/>
      <c r="G57" s="1"/>
      <c r="J57" s="1"/>
      <c r="K57" s="1"/>
      <c r="L57" s="1"/>
      <c r="M57" s="1"/>
      <c r="O57" s="1"/>
      <c r="Q57" s="1"/>
      <c r="R57" s="1"/>
      <c r="S57" s="1"/>
    </row>
    <row r="58" spans="1:19" ht="23.25" customHeight="1">
      <c r="A58" s="1"/>
      <c r="B58" s="1"/>
      <c r="E58" s="1"/>
      <c r="F58" s="1"/>
      <c r="G58" s="1"/>
      <c r="J58" s="1"/>
      <c r="K58" s="1"/>
      <c r="L58" s="1"/>
      <c r="M58" s="1"/>
      <c r="O58" s="1"/>
      <c r="Q58" s="1"/>
      <c r="R58" s="1"/>
      <c r="S58" s="1"/>
    </row>
    <row r="59" spans="1:19" ht="23.25" customHeight="1">
      <c r="A59" s="1"/>
      <c r="B59" s="1"/>
      <c r="E59" s="1"/>
      <c r="F59" s="1"/>
      <c r="G59" s="1"/>
      <c r="J59" s="1"/>
      <c r="K59" s="1"/>
      <c r="L59" s="1"/>
      <c r="M59" s="1"/>
      <c r="O59" s="1"/>
      <c r="Q59" s="1"/>
      <c r="R59" s="1"/>
      <c r="S59" s="1"/>
    </row>
    <row r="60" spans="1:19" ht="23.25" customHeight="1">
      <c r="A60" s="1"/>
      <c r="B60" s="1"/>
      <c r="E60" s="1"/>
      <c r="F60" s="1"/>
      <c r="G60" s="1"/>
      <c r="J60" s="1"/>
      <c r="K60" s="1"/>
      <c r="L60" s="1"/>
      <c r="M60" s="1"/>
      <c r="O60" s="1"/>
      <c r="Q60" s="1"/>
      <c r="R60" s="1"/>
      <c r="S60" s="1"/>
    </row>
    <row r="61" spans="1:19" ht="23.25" customHeight="1">
      <c r="A61" s="1"/>
      <c r="B61" s="1"/>
      <c r="E61" s="1"/>
      <c r="F61" s="1"/>
      <c r="G61" s="1"/>
      <c r="J61" s="1"/>
      <c r="K61" s="1"/>
      <c r="L61" s="1"/>
      <c r="M61" s="1"/>
      <c r="O61" s="1"/>
      <c r="Q61" s="1"/>
      <c r="R61" s="1"/>
      <c r="S61" s="1"/>
    </row>
    <row r="62" spans="1:19" ht="23.25" customHeight="1">
      <c r="A62" s="1"/>
      <c r="B62" s="1"/>
      <c r="E62" s="1"/>
      <c r="F62" s="1"/>
      <c r="G62" s="1"/>
      <c r="J62" s="1"/>
      <c r="K62" s="1"/>
      <c r="L62" s="1"/>
      <c r="M62" s="1"/>
      <c r="O62" s="1"/>
      <c r="Q62" s="1"/>
      <c r="R62" s="1"/>
      <c r="S62" s="1"/>
    </row>
    <row r="63" spans="1:19" ht="23.25" customHeight="1">
      <c r="A63" s="1"/>
      <c r="B63" s="1"/>
      <c r="E63" s="1"/>
      <c r="F63" s="1"/>
      <c r="G63" s="1"/>
      <c r="J63" s="1"/>
      <c r="K63" s="1"/>
      <c r="L63" s="1"/>
      <c r="M63" s="1"/>
      <c r="O63" s="1"/>
      <c r="Q63" s="1"/>
      <c r="R63" s="1"/>
      <c r="S63" s="1"/>
    </row>
    <row r="64" spans="1:19" ht="23.25" customHeight="1">
      <c r="A64" s="1"/>
      <c r="B64" s="1"/>
      <c r="E64" s="1"/>
      <c r="F64" s="1"/>
      <c r="G64" s="1"/>
      <c r="J64" s="1"/>
      <c r="K64" s="1"/>
      <c r="L64" s="1"/>
      <c r="M64" s="1"/>
      <c r="O64" s="1"/>
      <c r="Q64" s="1"/>
      <c r="R64" s="1"/>
      <c r="S64" s="1"/>
    </row>
    <row r="65" s="1" customFormat="1" ht="23.25" customHeight="1"/>
    <row r="66" s="1" customFormat="1" ht="23.25" customHeight="1"/>
    <row r="67" s="1" customFormat="1" ht="23.25" customHeight="1"/>
    <row r="68" s="1" customFormat="1" ht="23.25" customHeight="1"/>
    <row r="69" s="1" customFormat="1" ht="23.25" customHeight="1"/>
    <row r="70" s="1" customFormat="1" ht="23.25" customHeight="1"/>
    <row r="71" s="1" customFormat="1" ht="23.25" customHeight="1"/>
    <row r="72" s="1" customFormat="1" ht="23.25" customHeight="1"/>
    <row r="73" s="1" customFormat="1" ht="23.25" customHeight="1"/>
    <row r="74" s="1" customFormat="1" ht="23.25" customHeight="1"/>
    <row r="75" s="1" customFormat="1" ht="23.25" customHeight="1"/>
    <row r="76" s="1" customFormat="1" ht="23.25" customHeight="1"/>
    <row r="77" s="1" customFormat="1" ht="23.25" customHeight="1"/>
    <row r="78" s="1" customFormat="1" ht="23.25" customHeight="1"/>
    <row r="79" s="1" customFormat="1" ht="23.25" customHeight="1"/>
    <row r="80" s="1" customFormat="1" ht="23.25" customHeight="1"/>
    <row r="81" s="1" customFormat="1" ht="23.25" customHeight="1"/>
    <row r="82" s="1" customFormat="1" ht="23.25" customHeight="1"/>
    <row r="83" s="1" customFormat="1" ht="23.25" customHeight="1"/>
    <row r="84" s="1" customFormat="1" ht="23.25" customHeight="1"/>
    <row r="85" s="1" customFormat="1" ht="23.25" customHeight="1"/>
    <row r="86" s="1" customFormat="1" ht="23.25" customHeight="1"/>
    <row r="87" s="1" customFormat="1" ht="23.25" customHeight="1"/>
    <row r="88" s="1" customFormat="1" ht="23.25" customHeight="1"/>
    <row r="89" s="1" customFormat="1" ht="23.25" customHeight="1"/>
    <row r="90" s="1" customFormat="1" ht="23.25" customHeight="1"/>
    <row r="91" s="1" customFormat="1" ht="23.25" customHeight="1"/>
    <row r="92" s="1" customFormat="1" ht="23.25" customHeight="1"/>
    <row r="93" s="1" customFormat="1" ht="23.25" customHeight="1"/>
    <row r="94" s="1" customFormat="1" ht="23.25" customHeight="1"/>
    <row r="95" s="1" customFormat="1" ht="23.25" customHeight="1"/>
    <row r="96" s="1" customFormat="1" ht="23.25" customHeight="1"/>
    <row r="97" s="1" customFormat="1" ht="23.25" customHeight="1"/>
    <row r="98" s="1" customFormat="1" ht="23.25" customHeight="1"/>
    <row r="99" s="1" customFormat="1" ht="23.25" customHeight="1"/>
    <row r="100" s="1" customFormat="1" ht="23.25" customHeight="1"/>
    <row r="101" s="1" customFormat="1" ht="23.25" customHeight="1"/>
    <row r="102" s="1" customFormat="1" ht="23.25" customHeight="1"/>
    <row r="103" s="1" customFormat="1" ht="23.25" customHeight="1"/>
    <row r="104" s="1" customFormat="1" ht="23.25" customHeight="1"/>
    <row r="105" s="1" customFormat="1" ht="23.25" customHeight="1"/>
    <row r="106" s="1" customFormat="1" ht="23.25" customHeight="1"/>
    <row r="107" s="1" customFormat="1" ht="23.25" customHeight="1"/>
    <row r="108" s="1" customFormat="1" ht="23.25" customHeight="1"/>
    <row r="109" s="1" customFormat="1" ht="23.25" customHeight="1"/>
    <row r="110" s="1" customFormat="1" ht="23.25" customHeight="1"/>
    <row r="111" s="1" customFormat="1" ht="23.25" customHeight="1"/>
    <row r="112" s="1" customFormat="1" ht="23.25" customHeight="1"/>
    <row r="113" s="1" customFormat="1" ht="23.25" customHeight="1"/>
    <row r="114" s="1" customFormat="1" ht="23.25" customHeight="1"/>
    <row r="115" s="1" customFormat="1" ht="23.25" customHeight="1"/>
    <row r="116" s="1" customFormat="1" ht="23.25" customHeight="1"/>
    <row r="117" s="1" customFormat="1" ht="23.25" customHeight="1"/>
  </sheetData>
  <mergeCells count="32">
    <mergeCell ref="C5:L5"/>
    <mergeCell ref="M5:T5"/>
    <mergeCell ref="A2:B3"/>
    <mergeCell ref="C2:G2"/>
    <mergeCell ref="H2:J2"/>
    <mergeCell ref="K2:L2"/>
    <mergeCell ref="M2:P2"/>
    <mergeCell ref="Q2:S3"/>
    <mergeCell ref="T2:T3"/>
    <mergeCell ref="C3:G3"/>
    <mergeCell ref="H3:J3"/>
    <mergeCell ref="K3:L3"/>
    <mergeCell ref="M3:P3"/>
    <mergeCell ref="S6:T6"/>
    <mergeCell ref="A6:A7"/>
    <mergeCell ref="B6:B7"/>
    <mergeCell ref="C6:C7"/>
    <mergeCell ref="D6:D7"/>
    <mergeCell ref="E6:G6"/>
    <mergeCell ref="H6:H7"/>
    <mergeCell ref="I6:I7"/>
    <mergeCell ref="J6:L6"/>
    <mergeCell ref="M6:N6"/>
    <mergeCell ref="O6:P6"/>
    <mergeCell ref="Q6:R6"/>
    <mergeCell ref="A44:T44"/>
    <mergeCell ref="A45:B45"/>
    <mergeCell ref="C45:I45"/>
    <mergeCell ref="L45:T45"/>
    <mergeCell ref="A46:B46"/>
    <mergeCell ref="C46:I46"/>
    <mergeCell ref="L46:T46"/>
  </mergeCells>
  <conditionalFormatting sqref="Q2 S6:T41 Q7 R8 R25 R34 S43:T43 S47:T1048576">
    <cfRule type="cellIs" dxfId="1" priority="2" operator="lessThan">
      <formula>0</formula>
    </cfRule>
  </conditionalFormatting>
  <conditionalFormatting sqref="R39">
    <cfRule type="cellIs" dxfId="0" priority="1" operator="lessThan">
      <formula>0</formula>
    </cfRule>
  </conditionalFormatting>
  <printOptions horizontalCentered="1"/>
  <pageMargins left="0" right="0" top="0" bottom="0" header="0" footer="0"/>
  <pageSetup paperSize="9" scale="42" fitToHeight="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754"/>
  <sheetViews>
    <sheetView showGridLines="0" workbookViewId="0">
      <pane ySplit="1" topLeftCell="A12515" activePane="bottomLeft" state="frozen"/>
      <selection pane="bottomLeft" activeCell="F4821" sqref="F4821"/>
    </sheetView>
  </sheetViews>
  <sheetFormatPr defaultRowHeight="15"/>
  <cols>
    <col min="1" max="1" width="13.42578125" style="157" customWidth="1"/>
    <col min="2" max="2" width="90.7109375" style="158" customWidth="1"/>
    <col min="3" max="3" width="9.140625" style="157"/>
    <col min="4" max="4" width="10.85546875" style="157" customWidth="1"/>
  </cols>
  <sheetData>
    <row r="1" spans="1:5" ht="45">
      <c r="A1" s="155" t="s">
        <v>3362</v>
      </c>
      <c r="B1" s="156" t="s">
        <v>31502</v>
      </c>
      <c r="C1" s="156" t="s">
        <v>139</v>
      </c>
      <c r="D1" s="82" t="s">
        <v>3363</v>
      </c>
      <c r="E1" s="82"/>
    </row>
    <row r="2" spans="1:5">
      <c r="A2" s="159">
        <v>38605</v>
      </c>
      <c r="B2" s="159" t="s">
        <v>26964</v>
      </c>
      <c r="C2" s="159" t="s">
        <v>131</v>
      </c>
      <c r="D2" s="160" t="s">
        <v>26965</v>
      </c>
    </row>
    <row r="3" spans="1:5">
      <c r="A3" s="159">
        <v>11270</v>
      </c>
      <c r="B3" s="159" t="s">
        <v>24870</v>
      </c>
      <c r="C3" s="159" t="s">
        <v>131</v>
      </c>
      <c r="D3" s="160" t="s">
        <v>10894</v>
      </c>
    </row>
    <row r="4" spans="1:5">
      <c r="A4" s="159">
        <v>412</v>
      </c>
      <c r="B4" s="159" t="s">
        <v>22290</v>
      </c>
      <c r="C4" s="159" t="s">
        <v>131</v>
      </c>
      <c r="D4" s="160" t="s">
        <v>10795</v>
      </c>
    </row>
    <row r="5" spans="1:5">
      <c r="A5" s="159">
        <v>414</v>
      </c>
      <c r="B5" s="159" t="s">
        <v>22291</v>
      </c>
      <c r="C5" s="159" t="s">
        <v>131</v>
      </c>
      <c r="D5" s="160" t="s">
        <v>10878</v>
      </c>
    </row>
    <row r="6" spans="1:5">
      <c r="A6" s="159">
        <v>410</v>
      </c>
      <c r="B6" s="159" t="s">
        <v>22288</v>
      </c>
      <c r="C6" s="159" t="s">
        <v>131</v>
      </c>
      <c r="D6" s="160" t="s">
        <v>19978</v>
      </c>
    </row>
    <row r="7" spans="1:5">
      <c r="A7" s="159">
        <v>411</v>
      </c>
      <c r="B7" s="159" t="s">
        <v>22289</v>
      </c>
      <c r="C7" s="159" t="s">
        <v>131</v>
      </c>
      <c r="D7" s="160" t="s">
        <v>10628</v>
      </c>
    </row>
    <row r="8" spans="1:5">
      <c r="A8" s="159">
        <v>408</v>
      </c>
      <c r="B8" s="159" t="s">
        <v>22287</v>
      </c>
      <c r="C8" s="159" t="s">
        <v>131</v>
      </c>
      <c r="D8" s="160" t="s">
        <v>10271</v>
      </c>
    </row>
    <row r="9" spans="1:5">
      <c r="A9" s="159">
        <v>39131</v>
      </c>
      <c r="B9" s="159" t="s">
        <v>27102</v>
      </c>
      <c r="C9" s="159" t="s">
        <v>131</v>
      </c>
      <c r="D9" s="160" t="s">
        <v>13340</v>
      </c>
    </row>
    <row r="10" spans="1:5">
      <c r="A10" s="159">
        <v>394</v>
      </c>
      <c r="B10" s="159" t="s">
        <v>22274</v>
      </c>
      <c r="C10" s="159" t="s">
        <v>131</v>
      </c>
      <c r="D10" s="160" t="s">
        <v>22275</v>
      </c>
    </row>
    <row r="11" spans="1:5">
      <c r="A11" s="159">
        <v>39130</v>
      </c>
      <c r="B11" s="159" t="s">
        <v>27101</v>
      </c>
      <c r="C11" s="159" t="s">
        <v>131</v>
      </c>
      <c r="D11" s="160" t="s">
        <v>11241</v>
      </c>
    </row>
    <row r="12" spans="1:5">
      <c r="A12" s="159">
        <v>395</v>
      </c>
      <c r="B12" s="159" t="s">
        <v>22276</v>
      </c>
      <c r="C12" s="159" t="s">
        <v>131</v>
      </c>
      <c r="D12" s="160" t="s">
        <v>12973</v>
      </c>
    </row>
    <row r="13" spans="1:5">
      <c r="A13" s="159">
        <v>39127</v>
      </c>
      <c r="B13" s="159" t="s">
        <v>27098</v>
      </c>
      <c r="C13" s="159" t="s">
        <v>131</v>
      </c>
      <c r="D13" s="160" t="s">
        <v>20637</v>
      </c>
    </row>
    <row r="14" spans="1:5">
      <c r="A14" s="159">
        <v>392</v>
      </c>
      <c r="B14" s="159" t="s">
        <v>22272</v>
      </c>
      <c r="C14" s="159" t="s">
        <v>131</v>
      </c>
      <c r="D14" s="160" t="s">
        <v>10520</v>
      </c>
    </row>
    <row r="15" spans="1:5">
      <c r="A15" s="159">
        <v>39129</v>
      </c>
      <c r="B15" s="159" t="s">
        <v>27100</v>
      </c>
      <c r="C15" s="159" t="s">
        <v>131</v>
      </c>
      <c r="D15" s="160" t="s">
        <v>10245</v>
      </c>
    </row>
    <row r="16" spans="1:5">
      <c r="A16" s="159">
        <v>393</v>
      </c>
      <c r="B16" s="159" t="s">
        <v>22273</v>
      </c>
      <c r="C16" s="159" t="s">
        <v>131</v>
      </c>
      <c r="D16" s="160" t="s">
        <v>10158</v>
      </c>
    </row>
    <row r="17" spans="1:4">
      <c r="A17" s="159">
        <v>39133</v>
      </c>
      <c r="B17" s="159" t="s">
        <v>27104</v>
      </c>
      <c r="C17" s="159" t="s">
        <v>131</v>
      </c>
      <c r="D17" s="160" t="s">
        <v>11072</v>
      </c>
    </row>
    <row r="18" spans="1:4">
      <c r="A18" s="159">
        <v>397</v>
      </c>
      <c r="B18" s="159" t="s">
        <v>22278</v>
      </c>
      <c r="C18" s="159" t="s">
        <v>131</v>
      </c>
      <c r="D18" s="160" t="s">
        <v>22279</v>
      </c>
    </row>
    <row r="19" spans="1:4">
      <c r="A19" s="159">
        <v>39132</v>
      </c>
      <c r="B19" s="159" t="s">
        <v>27103</v>
      </c>
      <c r="C19" s="159" t="s">
        <v>131</v>
      </c>
      <c r="D19" s="160" t="s">
        <v>11196</v>
      </c>
    </row>
    <row r="20" spans="1:4">
      <c r="A20" s="159">
        <v>396</v>
      </c>
      <c r="B20" s="159" t="s">
        <v>22277</v>
      </c>
      <c r="C20" s="159" t="s">
        <v>131</v>
      </c>
      <c r="D20" s="160" t="s">
        <v>10204</v>
      </c>
    </row>
    <row r="21" spans="1:4">
      <c r="A21" s="159">
        <v>39135</v>
      </c>
      <c r="B21" s="159" t="s">
        <v>27107</v>
      </c>
      <c r="C21" s="159" t="s">
        <v>131</v>
      </c>
      <c r="D21" s="160" t="s">
        <v>11669</v>
      </c>
    </row>
    <row r="22" spans="1:4">
      <c r="A22" s="159">
        <v>39128</v>
      </c>
      <c r="B22" s="159" t="s">
        <v>27099</v>
      </c>
      <c r="C22" s="159" t="s">
        <v>131</v>
      </c>
      <c r="D22" s="160" t="s">
        <v>11108</v>
      </c>
    </row>
    <row r="23" spans="1:4">
      <c r="A23" s="159">
        <v>400</v>
      </c>
      <c r="B23" s="159" t="s">
        <v>22282</v>
      </c>
      <c r="C23" s="159" t="s">
        <v>131</v>
      </c>
      <c r="D23" s="160" t="s">
        <v>11530</v>
      </c>
    </row>
    <row r="24" spans="1:4">
      <c r="A24" s="159">
        <v>39125</v>
      </c>
      <c r="B24" s="159" t="s">
        <v>27096</v>
      </c>
      <c r="C24" s="159" t="s">
        <v>131</v>
      </c>
      <c r="D24" s="160" t="s">
        <v>11108</v>
      </c>
    </row>
    <row r="25" spans="1:4">
      <c r="A25" s="159">
        <v>39134</v>
      </c>
      <c r="B25" s="159" t="s">
        <v>27105</v>
      </c>
      <c r="C25" s="159" t="s">
        <v>131</v>
      </c>
      <c r="D25" s="160" t="s">
        <v>27106</v>
      </c>
    </row>
    <row r="26" spans="1:4">
      <c r="A26" s="159">
        <v>398</v>
      </c>
      <c r="B26" s="159" t="s">
        <v>22280</v>
      </c>
      <c r="C26" s="159" t="s">
        <v>131</v>
      </c>
      <c r="D26" s="160" t="s">
        <v>10207</v>
      </c>
    </row>
    <row r="27" spans="1:4">
      <c r="A27" s="159">
        <v>39126</v>
      </c>
      <c r="B27" s="159" t="s">
        <v>27097</v>
      </c>
      <c r="C27" s="159" t="s">
        <v>131</v>
      </c>
      <c r="D27" s="160" t="s">
        <v>22335</v>
      </c>
    </row>
    <row r="28" spans="1:4">
      <c r="A28" s="159">
        <v>399</v>
      </c>
      <c r="B28" s="159" t="s">
        <v>22281</v>
      </c>
      <c r="C28" s="159" t="s">
        <v>131</v>
      </c>
      <c r="D28" s="160" t="s">
        <v>10373</v>
      </c>
    </row>
    <row r="29" spans="1:4">
      <c r="A29" s="159">
        <v>39158</v>
      </c>
      <c r="B29" s="159" t="s">
        <v>27119</v>
      </c>
      <c r="C29" s="159" t="s">
        <v>131</v>
      </c>
      <c r="D29" s="160" t="s">
        <v>18590</v>
      </c>
    </row>
    <row r="30" spans="1:4">
      <c r="A30" s="159">
        <v>39141</v>
      </c>
      <c r="B30" s="159" t="s">
        <v>27114</v>
      </c>
      <c r="C30" s="159" t="s">
        <v>131</v>
      </c>
      <c r="D30" s="160" t="s">
        <v>12720</v>
      </c>
    </row>
    <row r="31" spans="1:4">
      <c r="A31" s="159">
        <v>39140</v>
      </c>
      <c r="B31" s="159" t="s">
        <v>27113</v>
      </c>
      <c r="C31" s="159" t="s">
        <v>131</v>
      </c>
      <c r="D31" s="160" t="s">
        <v>12729</v>
      </c>
    </row>
    <row r="32" spans="1:4">
      <c r="A32" s="159">
        <v>39137</v>
      </c>
      <c r="B32" s="159" t="s">
        <v>27109</v>
      </c>
      <c r="C32" s="159" t="s">
        <v>131</v>
      </c>
      <c r="D32" s="160" t="s">
        <v>10784</v>
      </c>
    </row>
    <row r="33" spans="1:4">
      <c r="A33" s="159">
        <v>39139</v>
      </c>
      <c r="B33" s="159" t="s">
        <v>27111</v>
      </c>
      <c r="C33" s="159" t="s">
        <v>131</v>
      </c>
      <c r="D33" s="160" t="s">
        <v>27112</v>
      </c>
    </row>
    <row r="34" spans="1:4">
      <c r="A34" s="159">
        <v>39143</v>
      </c>
      <c r="B34" s="159" t="s">
        <v>27116</v>
      </c>
      <c r="C34" s="159" t="s">
        <v>131</v>
      </c>
      <c r="D34" s="160" t="s">
        <v>14380</v>
      </c>
    </row>
    <row r="35" spans="1:4">
      <c r="A35" s="159">
        <v>39142</v>
      </c>
      <c r="B35" s="159" t="s">
        <v>27115</v>
      </c>
      <c r="C35" s="159" t="s">
        <v>131</v>
      </c>
      <c r="D35" s="160" t="s">
        <v>11551</v>
      </c>
    </row>
    <row r="36" spans="1:4">
      <c r="A36" s="159">
        <v>39138</v>
      </c>
      <c r="B36" s="159" t="s">
        <v>27110</v>
      </c>
      <c r="C36" s="159" t="s">
        <v>131</v>
      </c>
      <c r="D36" s="160" t="s">
        <v>10198</v>
      </c>
    </row>
    <row r="37" spans="1:4">
      <c r="A37" s="159">
        <v>39136</v>
      </c>
      <c r="B37" s="159" t="s">
        <v>27108</v>
      </c>
      <c r="C37" s="159" t="s">
        <v>131</v>
      </c>
      <c r="D37" s="160" t="s">
        <v>12591</v>
      </c>
    </row>
    <row r="38" spans="1:4">
      <c r="A38" s="159">
        <v>39144</v>
      </c>
      <c r="B38" s="159" t="s">
        <v>27117</v>
      </c>
      <c r="C38" s="159" t="s">
        <v>131</v>
      </c>
      <c r="D38" s="160" t="s">
        <v>12973</v>
      </c>
    </row>
    <row r="39" spans="1:4">
      <c r="A39" s="159">
        <v>39145</v>
      </c>
      <c r="B39" s="159" t="s">
        <v>27118</v>
      </c>
      <c r="C39" s="159" t="s">
        <v>131</v>
      </c>
      <c r="D39" s="160" t="s">
        <v>10333</v>
      </c>
    </row>
    <row r="40" spans="1:4">
      <c r="A40" s="159">
        <v>12615</v>
      </c>
      <c r="B40" s="159" t="s">
        <v>25328</v>
      </c>
      <c r="C40" s="159" t="s">
        <v>131</v>
      </c>
      <c r="D40" s="160" t="s">
        <v>10926</v>
      </c>
    </row>
    <row r="41" spans="1:4">
      <c r="A41" s="159">
        <v>11927</v>
      </c>
      <c r="B41" s="159" t="s">
        <v>25152</v>
      </c>
      <c r="C41" s="159" t="s">
        <v>131</v>
      </c>
      <c r="D41" s="160" t="s">
        <v>10264</v>
      </c>
    </row>
    <row r="42" spans="1:4">
      <c r="A42" s="159">
        <v>11928</v>
      </c>
      <c r="B42" s="159" t="s">
        <v>25153</v>
      </c>
      <c r="C42" s="159" t="s">
        <v>131</v>
      </c>
      <c r="D42" s="160" t="s">
        <v>10407</v>
      </c>
    </row>
    <row r="43" spans="1:4">
      <c r="A43" s="159">
        <v>11929</v>
      </c>
      <c r="B43" s="159" t="s">
        <v>25154</v>
      </c>
      <c r="C43" s="159" t="s">
        <v>131</v>
      </c>
      <c r="D43" s="160" t="s">
        <v>10580</v>
      </c>
    </row>
    <row r="44" spans="1:4">
      <c r="A44" s="159">
        <v>36801</v>
      </c>
      <c r="B44" s="159" t="s">
        <v>26310</v>
      </c>
      <c r="C44" s="159" t="s">
        <v>131</v>
      </c>
      <c r="D44" s="160" t="s">
        <v>11217</v>
      </c>
    </row>
    <row r="45" spans="1:4">
      <c r="A45" s="159">
        <v>36246</v>
      </c>
      <c r="B45" s="159" t="s">
        <v>26170</v>
      </c>
      <c r="C45" s="159" t="s">
        <v>132</v>
      </c>
      <c r="D45" s="160" t="s">
        <v>12985</v>
      </c>
    </row>
    <row r="46" spans="1:4">
      <c r="A46" s="159">
        <v>37600</v>
      </c>
      <c r="B46" s="159" t="s">
        <v>26509</v>
      </c>
      <c r="C46" s="159" t="s">
        <v>131</v>
      </c>
      <c r="D46" s="160" t="s">
        <v>26510</v>
      </c>
    </row>
    <row r="47" spans="1:4">
      <c r="A47" s="159">
        <v>37599</v>
      </c>
      <c r="B47" s="159" t="s">
        <v>26507</v>
      </c>
      <c r="C47" s="159" t="s">
        <v>131</v>
      </c>
      <c r="D47" s="160" t="s">
        <v>26508</v>
      </c>
    </row>
    <row r="48" spans="1:4">
      <c r="A48" s="159">
        <v>1</v>
      </c>
      <c r="B48" s="159" t="s">
        <v>22110</v>
      </c>
      <c r="C48" s="159" t="s">
        <v>140</v>
      </c>
      <c r="D48" s="160" t="s">
        <v>10196</v>
      </c>
    </row>
    <row r="49" spans="1:4">
      <c r="A49" s="159">
        <v>3</v>
      </c>
      <c r="B49" s="159" t="s">
        <v>22112</v>
      </c>
      <c r="C49" s="159" t="s">
        <v>142</v>
      </c>
      <c r="D49" s="160" t="s">
        <v>22113</v>
      </c>
    </row>
    <row r="50" spans="1:4">
      <c r="A50" s="159">
        <v>43054</v>
      </c>
      <c r="B50" s="159" t="s">
        <v>28436</v>
      </c>
      <c r="C50" s="159" t="s">
        <v>140</v>
      </c>
      <c r="D50" s="160" t="s">
        <v>26359</v>
      </c>
    </row>
    <row r="51" spans="1:4">
      <c r="A51" s="159">
        <v>42402</v>
      </c>
      <c r="B51" s="159" t="s">
        <v>28376</v>
      </c>
      <c r="C51" s="159" t="s">
        <v>140</v>
      </c>
      <c r="D51" s="160" t="s">
        <v>13261</v>
      </c>
    </row>
    <row r="52" spans="1:4">
      <c r="A52" s="159">
        <v>42403</v>
      </c>
      <c r="B52" s="159" t="s">
        <v>28377</v>
      </c>
      <c r="C52" s="159" t="s">
        <v>140</v>
      </c>
      <c r="D52" s="160" t="s">
        <v>16471</v>
      </c>
    </row>
    <row r="53" spans="1:4">
      <c r="A53" s="159">
        <v>42404</v>
      </c>
      <c r="B53" s="159" t="s">
        <v>28378</v>
      </c>
      <c r="C53" s="159" t="s">
        <v>140</v>
      </c>
      <c r="D53" s="160" t="s">
        <v>16288</v>
      </c>
    </row>
    <row r="54" spans="1:4">
      <c r="A54" s="159">
        <v>42405</v>
      </c>
      <c r="B54" s="159" t="s">
        <v>28379</v>
      </c>
      <c r="C54" s="159" t="s">
        <v>140</v>
      </c>
      <c r="D54" s="160" t="s">
        <v>28380</v>
      </c>
    </row>
    <row r="55" spans="1:4">
      <c r="A55" s="159">
        <v>34341</v>
      </c>
      <c r="B55" s="159" t="s">
        <v>25868</v>
      </c>
      <c r="C55" s="159" t="s">
        <v>140</v>
      </c>
      <c r="D55" s="160" t="s">
        <v>10275</v>
      </c>
    </row>
    <row r="56" spans="1:4">
      <c r="A56" s="159">
        <v>43053</v>
      </c>
      <c r="B56" s="159" t="s">
        <v>28435</v>
      </c>
      <c r="C56" s="159" t="s">
        <v>140</v>
      </c>
      <c r="D56" s="160" t="s">
        <v>18657</v>
      </c>
    </row>
    <row r="57" spans="1:4">
      <c r="A57" s="159">
        <v>43058</v>
      </c>
      <c r="B57" s="159" t="s">
        <v>28440</v>
      </c>
      <c r="C57" s="159" t="s">
        <v>140</v>
      </c>
      <c r="D57" s="160" t="s">
        <v>10450</v>
      </c>
    </row>
    <row r="58" spans="1:4">
      <c r="A58" s="159">
        <v>34</v>
      </c>
      <c r="B58" s="159" t="s">
        <v>22118</v>
      </c>
      <c r="C58" s="159" t="s">
        <v>140</v>
      </c>
      <c r="D58" s="160" t="s">
        <v>10231</v>
      </c>
    </row>
    <row r="59" spans="1:4">
      <c r="A59" s="159">
        <v>43055</v>
      </c>
      <c r="B59" s="159" t="s">
        <v>28437</v>
      </c>
      <c r="C59" s="159" t="s">
        <v>140</v>
      </c>
      <c r="D59" s="160" t="s">
        <v>11142</v>
      </c>
    </row>
    <row r="60" spans="1:4">
      <c r="A60" s="159">
        <v>43056</v>
      </c>
      <c r="B60" s="159" t="s">
        <v>28438</v>
      </c>
      <c r="C60" s="159" t="s">
        <v>140</v>
      </c>
      <c r="D60" s="160" t="s">
        <v>10231</v>
      </c>
    </row>
    <row r="61" spans="1:4">
      <c r="A61" s="159">
        <v>43057</v>
      </c>
      <c r="B61" s="159" t="s">
        <v>28439</v>
      </c>
      <c r="C61" s="159" t="s">
        <v>140</v>
      </c>
      <c r="D61" s="160" t="s">
        <v>11689</v>
      </c>
    </row>
    <row r="62" spans="1:4">
      <c r="A62" s="159">
        <v>34449</v>
      </c>
      <c r="B62" s="159" t="s">
        <v>25914</v>
      </c>
      <c r="C62" s="159" t="s">
        <v>140</v>
      </c>
      <c r="D62" s="160" t="s">
        <v>11311</v>
      </c>
    </row>
    <row r="63" spans="1:4">
      <c r="A63" s="159">
        <v>32</v>
      </c>
      <c r="B63" s="159" t="s">
        <v>22116</v>
      </c>
      <c r="C63" s="159" t="s">
        <v>140</v>
      </c>
      <c r="D63" s="160" t="s">
        <v>17180</v>
      </c>
    </row>
    <row r="64" spans="1:4">
      <c r="A64" s="159">
        <v>33</v>
      </c>
      <c r="B64" s="159" t="s">
        <v>22117</v>
      </c>
      <c r="C64" s="159" t="s">
        <v>140</v>
      </c>
      <c r="D64" s="160" t="s">
        <v>10671</v>
      </c>
    </row>
    <row r="65" spans="1:4">
      <c r="A65" s="159">
        <v>43061</v>
      </c>
      <c r="B65" s="159" t="s">
        <v>28443</v>
      </c>
      <c r="C65" s="159" t="s">
        <v>140</v>
      </c>
      <c r="D65" s="160" t="s">
        <v>11652</v>
      </c>
    </row>
    <row r="66" spans="1:4">
      <c r="A66" s="159">
        <v>43059</v>
      </c>
      <c r="B66" s="159" t="s">
        <v>28441</v>
      </c>
      <c r="C66" s="159" t="s">
        <v>140</v>
      </c>
      <c r="D66" s="160" t="s">
        <v>10259</v>
      </c>
    </row>
    <row r="67" spans="1:4">
      <c r="A67" s="159">
        <v>43062</v>
      </c>
      <c r="B67" s="159" t="s">
        <v>28444</v>
      </c>
      <c r="C67" s="159" t="s">
        <v>140</v>
      </c>
      <c r="D67" s="160" t="s">
        <v>25980</v>
      </c>
    </row>
    <row r="68" spans="1:4">
      <c r="A68" s="159">
        <v>43060</v>
      </c>
      <c r="B68" s="159" t="s">
        <v>28442</v>
      </c>
      <c r="C68" s="159" t="s">
        <v>140</v>
      </c>
      <c r="D68" s="160" t="s">
        <v>10853</v>
      </c>
    </row>
    <row r="69" spans="1:4">
      <c r="A69" s="159">
        <v>40410</v>
      </c>
      <c r="B69" s="159" t="s">
        <v>27963</v>
      </c>
      <c r="C69" s="159" t="s">
        <v>131</v>
      </c>
      <c r="D69" s="160" t="s">
        <v>10838</v>
      </c>
    </row>
    <row r="70" spans="1:4">
      <c r="A70" s="159">
        <v>40411</v>
      </c>
      <c r="B70" s="159" t="s">
        <v>27964</v>
      </c>
      <c r="C70" s="159" t="s">
        <v>131</v>
      </c>
      <c r="D70" s="160" t="s">
        <v>22113</v>
      </c>
    </row>
    <row r="71" spans="1:4">
      <c r="A71" s="159">
        <v>40412</v>
      </c>
      <c r="B71" s="159" t="s">
        <v>27965</v>
      </c>
      <c r="C71" s="159" t="s">
        <v>131</v>
      </c>
      <c r="D71" s="160" t="s">
        <v>11909</v>
      </c>
    </row>
    <row r="72" spans="1:4">
      <c r="A72" s="159">
        <v>44254</v>
      </c>
      <c r="B72" s="159" t="s">
        <v>28802</v>
      </c>
      <c r="C72" s="159" t="s">
        <v>131</v>
      </c>
      <c r="D72" s="160" t="s">
        <v>15286</v>
      </c>
    </row>
    <row r="73" spans="1:4">
      <c r="A73" s="159">
        <v>44255</v>
      </c>
      <c r="B73" s="159" t="s">
        <v>28803</v>
      </c>
      <c r="C73" s="159" t="s">
        <v>131</v>
      </c>
      <c r="D73" s="160" t="s">
        <v>16783</v>
      </c>
    </row>
    <row r="74" spans="1:4">
      <c r="A74" s="159">
        <v>44256</v>
      </c>
      <c r="B74" s="159" t="s">
        <v>28804</v>
      </c>
      <c r="C74" s="159" t="s">
        <v>131</v>
      </c>
      <c r="D74" s="160" t="s">
        <v>11217</v>
      </c>
    </row>
    <row r="75" spans="1:4">
      <c r="A75" s="159">
        <v>44257</v>
      </c>
      <c r="B75" s="159" t="s">
        <v>28805</v>
      </c>
      <c r="C75" s="159" t="s">
        <v>131</v>
      </c>
      <c r="D75" s="160" t="s">
        <v>28806</v>
      </c>
    </row>
    <row r="76" spans="1:4">
      <c r="A76" s="159">
        <v>44258</v>
      </c>
      <c r="B76" s="159" t="s">
        <v>28807</v>
      </c>
      <c r="C76" s="159" t="s">
        <v>131</v>
      </c>
      <c r="D76" s="160" t="s">
        <v>14437</v>
      </c>
    </row>
    <row r="77" spans="1:4">
      <c r="A77" s="159">
        <v>44259</v>
      </c>
      <c r="B77" s="159" t="s">
        <v>28808</v>
      </c>
      <c r="C77" s="159" t="s">
        <v>131</v>
      </c>
      <c r="D77" s="160" t="s">
        <v>28809</v>
      </c>
    </row>
    <row r="78" spans="1:4">
      <c r="A78" s="159">
        <v>37997</v>
      </c>
      <c r="B78" s="159" t="s">
        <v>26640</v>
      </c>
      <c r="C78" s="159" t="s">
        <v>131</v>
      </c>
      <c r="D78" s="160" t="s">
        <v>10361</v>
      </c>
    </row>
    <row r="79" spans="1:4">
      <c r="A79" s="159">
        <v>37998</v>
      </c>
      <c r="B79" s="159" t="s">
        <v>26641</v>
      </c>
      <c r="C79" s="159" t="s">
        <v>131</v>
      </c>
      <c r="D79" s="160" t="s">
        <v>25645</v>
      </c>
    </row>
    <row r="80" spans="1:4">
      <c r="A80" s="159">
        <v>55</v>
      </c>
      <c r="B80" s="159" t="s">
        <v>22126</v>
      </c>
      <c r="C80" s="159" t="s">
        <v>131</v>
      </c>
      <c r="D80" s="160" t="s">
        <v>11057</v>
      </c>
    </row>
    <row r="81" spans="1:4">
      <c r="A81" s="159">
        <v>61</v>
      </c>
      <c r="B81" s="159" t="s">
        <v>22128</v>
      </c>
      <c r="C81" s="159" t="s">
        <v>131</v>
      </c>
      <c r="D81" s="160" t="s">
        <v>11504</v>
      </c>
    </row>
    <row r="82" spans="1:4">
      <c r="A82" s="159">
        <v>62</v>
      </c>
      <c r="B82" s="159" t="s">
        <v>22129</v>
      </c>
      <c r="C82" s="159" t="s">
        <v>131</v>
      </c>
      <c r="D82" s="160" t="s">
        <v>11429</v>
      </c>
    </row>
    <row r="83" spans="1:4">
      <c r="A83" s="159">
        <v>10899</v>
      </c>
      <c r="B83" s="159" t="s">
        <v>24756</v>
      </c>
      <c r="C83" s="159" t="s">
        <v>131</v>
      </c>
      <c r="D83" s="160" t="s">
        <v>10860</v>
      </c>
    </row>
    <row r="84" spans="1:4">
      <c r="A84" s="159">
        <v>10900</v>
      </c>
      <c r="B84" s="159" t="s">
        <v>24757</v>
      </c>
      <c r="C84" s="159" t="s">
        <v>131</v>
      </c>
      <c r="D84" s="160" t="s">
        <v>10861</v>
      </c>
    </row>
    <row r="85" spans="1:4">
      <c r="A85" s="159">
        <v>47</v>
      </c>
      <c r="B85" s="159" t="s">
        <v>22122</v>
      </c>
      <c r="C85" s="159" t="s">
        <v>131</v>
      </c>
      <c r="D85" s="160" t="s">
        <v>22123</v>
      </c>
    </row>
    <row r="86" spans="1:4">
      <c r="A86" s="159">
        <v>48</v>
      </c>
      <c r="B86" s="159" t="s">
        <v>22124</v>
      </c>
      <c r="C86" s="159" t="s">
        <v>131</v>
      </c>
      <c r="D86" s="160" t="s">
        <v>10251</v>
      </c>
    </row>
    <row r="87" spans="1:4">
      <c r="A87" s="159">
        <v>46</v>
      </c>
      <c r="B87" s="159" t="s">
        <v>22121</v>
      </c>
      <c r="C87" s="159" t="s">
        <v>131</v>
      </c>
      <c r="D87" s="160" t="s">
        <v>10232</v>
      </c>
    </row>
    <row r="88" spans="1:4">
      <c r="A88" s="159">
        <v>52</v>
      </c>
      <c r="B88" s="159" t="s">
        <v>22125</v>
      </c>
      <c r="C88" s="159" t="s">
        <v>131</v>
      </c>
      <c r="D88" s="160" t="s">
        <v>11003</v>
      </c>
    </row>
    <row r="89" spans="1:4">
      <c r="A89" s="159">
        <v>43</v>
      </c>
      <c r="B89" s="159" t="s">
        <v>22119</v>
      </c>
      <c r="C89" s="159" t="s">
        <v>131</v>
      </c>
      <c r="D89" s="160" t="s">
        <v>22120</v>
      </c>
    </row>
    <row r="90" spans="1:4">
      <c r="A90" s="159">
        <v>103</v>
      </c>
      <c r="B90" s="159" t="s">
        <v>22158</v>
      </c>
      <c r="C90" s="159" t="s">
        <v>131</v>
      </c>
      <c r="D90" s="160" t="s">
        <v>22159</v>
      </c>
    </row>
    <row r="91" spans="1:4">
      <c r="A91" s="159">
        <v>107</v>
      </c>
      <c r="B91" s="159" t="s">
        <v>22164</v>
      </c>
      <c r="C91" s="159" t="s">
        <v>131</v>
      </c>
      <c r="D91" s="160" t="s">
        <v>19945</v>
      </c>
    </row>
    <row r="92" spans="1:4">
      <c r="A92" s="159">
        <v>65</v>
      </c>
      <c r="B92" s="159" t="s">
        <v>22131</v>
      </c>
      <c r="C92" s="159" t="s">
        <v>131</v>
      </c>
      <c r="D92" s="160" t="s">
        <v>10157</v>
      </c>
    </row>
    <row r="93" spans="1:4">
      <c r="A93" s="159">
        <v>108</v>
      </c>
      <c r="B93" s="159" t="s">
        <v>22165</v>
      </c>
      <c r="C93" s="159" t="s">
        <v>131</v>
      </c>
      <c r="D93" s="160" t="s">
        <v>11221</v>
      </c>
    </row>
    <row r="94" spans="1:4">
      <c r="A94" s="159">
        <v>110</v>
      </c>
      <c r="B94" s="159" t="s">
        <v>22168</v>
      </c>
      <c r="C94" s="159" t="s">
        <v>131</v>
      </c>
      <c r="D94" s="160" t="s">
        <v>11549</v>
      </c>
    </row>
    <row r="95" spans="1:4">
      <c r="A95" s="159">
        <v>109</v>
      </c>
      <c r="B95" s="159" t="s">
        <v>22166</v>
      </c>
      <c r="C95" s="159" t="s">
        <v>131</v>
      </c>
      <c r="D95" s="160" t="s">
        <v>22167</v>
      </c>
    </row>
    <row r="96" spans="1:4">
      <c r="A96" s="159">
        <v>111</v>
      </c>
      <c r="B96" s="159" t="s">
        <v>22169</v>
      </c>
      <c r="C96" s="159" t="s">
        <v>131</v>
      </c>
      <c r="D96" s="160" t="s">
        <v>22170</v>
      </c>
    </row>
    <row r="97" spans="1:4">
      <c r="A97" s="159">
        <v>112</v>
      </c>
      <c r="B97" s="159" t="s">
        <v>22171</v>
      </c>
      <c r="C97" s="159" t="s">
        <v>131</v>
      </c>
      <c r="D97" s="160" t="s">
        <v>22172</v>
      </c>
    </row>
    <row r="98" spans="1:4">
      <c r="A98" s="159">
        <v>113</v>
      </c>
      <c r="B98" s="159" t="s">
        <v>22173</v>
      </c>
      <c r="C98" s="159" t="s">
        <v>131</v>
      </c>
      <c r="D98" s="160" t="s">
        <v>22174</v>
      </c>
    </row>
    <row r="99" spans="1:4">
      <c r="A99" s="159">
        <v>104</v>
      </c>
      <c r="B99" s="159" t="s">
        <v>22160</v>
      </c>
      <c r="C99" s="159" t="s">
        <v>131</v>
      </c>
      <c r="D99" s="160" t="s">
        <v>10199</v>
      </c>
    </row>
    <row r="100" spans="1:4">
      <c r="A100" s="159">
        <v>102</v>
      </c>
      <c r="B100" s="159" t="s">
        <v>22156</v>
      </c>
      <c r="C100" s="159" t="s">
        <v>131</v>
      </c>
      <c r="D100" s="160" t="s">
        <v>22157</v>
      </c>
    </row>
    <row r="101" spans="1:4">
      <c r="A101" s="159">
        <v>95</v>
      </c>
      <c r="B101" s="159" t="s">
        <v>22148</v>
      </c>
      <c r="C101" s="159" t="s">
        <v>131</v>
      </c>
      <c r="D101" s="160" t="s">
        <v>10426</v>
      </c>
    </row>
    <row r="102" spans="1:4">
      <c r="A102" s="159">
        <v>96</v>
      </c>
      <c r="B102" s="159" t="s">
        <v>22149</v>
      </c>
      <c r="C102" s="159" t="s">
        <v>131</v>
      </c>
      <c r="D102" s="160" t="s">
        <v>10667</v>
      </c>
    </row>
    <row r="103" spans="1:4">
      <c r="A103" s="159">
        <v>97</v>
      </c>
      <c r="B103" s="159" t="s">
        <v>22150</v>
      </c>
      <c r="C103" s="159" t="s">
        <v>131</v>
      </c>
      <c r="D103" s="160" t="s">
        <v>10432</v>
      </c>
    </row>
    <row r="104" spans="1:4">
      <c r="A104" s="159">
        <v>98</v>
      </c>
      <c r="B104" s="159" t="s">
        <v>22151</v>
      </c>
      <c r="C104" s="159" t="s">
        <v>131</v>
      </c>
      <c r="D104" s="160" t="s">
        <v>11739</v>
      </c>
    </row>
    <row r="105" spans="1:4">
      <c r="A105" s="159">
        <v>99</v>
      </c>
      <c r="B105" s="159" t="s">
        <v>22152</v>
      </c>
      <c r="C105" s="159" t="s">
        <v>131</v>
      </c>
      <c r="D105" s="160" t="s">
        <v>22153</v>
      </c>
    </row>
    <row r="106" spans="1:4">
      <c r="A106" s="159">
        <v>60</v>
      </c>
      <c r="B106" s="159" t="s">
        <v>22127</v>
      </c>
      <c r="C106" s="159" t="s">
        <v>131</v>
      </c>
      <c r="D106" s="160" t="s">
        <v>10963</v>
      </c>
    </row>
    <row r="107" spans="1:4">
      <c r="A107" s="159">
        <v>72</v>
      </c>
      <c r="B107" s="159" t="s">
        <v>22135</v>
      </c>
      <c r="C107" s="159" t="s">
        <v>131</v>
      </c>
      <c r="D107" s="160" t="s">
        <v>22136</v>
      </c>
    </row>
    <row r="108" spans="1:4">
      <c r="A108" s="159">
        <v>67</v>
      </c>
      <c r="B108" s="159" t="s">
        <v>22132</v>
      </c>
      <c r="C108" s="159" t="s">
        <v>131</v>
      </c>
      <c r="D108" s="160" t="s">
        <v>22133</v>
      </c>
    </row>
    <row r="109" spans="1:4">
      <c r="A109" s="159">
        <v>71</v>
      </c>
      <c r="B109" s="159" t="s">
        <v>22134</v>
      </c>
      <c r="C109" s="159" t="s">
        <v>131</v>
      </c>
      <c r="D109" s="160" t="s">
        <v>11722</v>
      </c>
    </row>
    <row r="110" spans="1:4">
      <c r="A110" s="159">
        <v>73</v>
      </c>
      <c r="B110" s="159" t="s">
        <v>22137</v>
      </c>
      <c r="C110" s="159" t="s">
        <v>131</v>
      </c>
      <c r="D110" s="160" t="s">
        <v>10920</v>
      </c>
    </row>
    <row r="111" spans="1:4">
      <c r="A111" s="159">
        <v>100</v>
      </c>
      <c r="B111" s="159" t="s">
        <v>22154</v>
      </c>
      <c r="C111" s="159" t="s">
        <v>131</v>
      </c>
      <c r="D111" s="160" t="s">
        <v>22155</v>
      </c>
    </row>
    <row r="112" spans="1:4">
      <c r="A112" s="159">
        <v>75</v>
      </c>
      <c r="B112" s="159" t="s">
        <v>22140</v>
      </c>
      <c r="C112" s="159" t="s">
        <v>131</v>
      </c>
      <c r="D112" s="160" t="s">
        <v>22141</v>
      </c>
    </row>
    <row r="113" spans="1:4">
      <c r="A113" s="159">
        <v>83</v>
      </c>
      <c r="B113" s="159" t="s">
        <v>22144</v>
      </c>
      <c r="C113" s="159" t="s">
        <v>131</v>
      </c>
      <c r="D113" s="160" t="s">
        <v>22145</v>
      </c>
    </row>
    <row r="114" spans="1:4">
      <c r="A114" s="159">
        <v>74</v>
      </c>
      <c r="B114" s="159" t="s">
        <v>22138</v>
      </c>
      <c r="C114" s="159" t="s">
        <v>131</v>
      </c>
      <c r="D114" s="160" t="s">
        <v>22139</v>
      </c>
    </row>
    <row r="115" spans="1:4">
      <c r="A115" s="159">
        <v>106</v>
      </c>
      <c r="B115" s="159" t="s">
        <v>22163</v>
      </c>
      <c r="C115" s="159" t="s">
        <v>131</v>
      </c>
      <c r="D115" s="160" t="s">
        <v>11820</v>
      </c>
    </row>
    <row r="116" spans="1:4">
      <c r="A116" s="159">
        <v>88</v>
      </c>
      <c r="B116" s="159" t="s">
        <v>22146</v>
      </c>
      <c r="C116" s="159" t="s">
        <v>131</v>
      </c>
      <c r="D116" s="160" t="s">
        <v>22147</v>
      </c>
    </row>
    <row r="117" spans="1:4">
      <c r="A117" s="159">
        <v>82</v>
      </c>
      <c r="B117" s="159" t="s">
        <v>22142</v>
      </c>
      <c r="C117" s="159" t="s">
        <v>131</v>
      </c>
      <c r="D117" s="160" t="s">
        <v>22143</v>
      </c>
    </row>
    <row r="118" spans="1:4">
      <c r="A118" s="159">
        <v>105</v>
      </c>
      <c r="B118" s="159" t="s">
        <v>22161</v>
      </c>
      <c r="C118" s="159" t="s">
        <v>131</v>
      </c>
      <c r="D118" s="160" t="s">
        <v>22162</v>
      </c>
    </row>
    <row r="119" spans="1:4">
      <c r="A119" s="159">
        <v>39719</v>
      </c>
      <c r="B119" s="159" t="s">
        <v>27682</v>
      </c>
      <c r="C119" s="159" t="s">
        <v>142</v>
      </c>
      <c r="D119" s="160" t="s">
        <v>27683</v>
      </c>
    </row>
    <row r="120" spans="1:4">
      <c r="A120" s="159">
        <v>3410</v>
      </c>
      <c r="B120" s="159" t="s">
        <v>23328</v>
      </c>
      <c r="C120" s="159" t="s">
        <v>140</v>
      </c>
      <c r="D120" s="160" t="s">
        <v>19495</v>
      </c>
    </row>
    <row r="121" spans="1:4">
      <c r="A121" s="159">
        <v>4791</v>
      </c>
      <c r="B121" s="159" t="s">
        <v>23857</v>
      </c>
      <c r="C121" s="159" t="s">
        <v>140</v>
      </c>
      <c r="D121" s="160" t="s">
        <v>23858</v>
      </c>
    </row>
    <row r="122" spans="1:4">
      <c r="A122" s="159">
        <v>157</v>
      </c>
      <c r="B122" s="159" t="s">
        <v>22202</v>
      </c>
      <c r="C122" s="159" t="s">
        <v>140</v>
      </c>
      <c r="D122" s="160" t="s">
        <v>22203</v>
      </c>
    </row>
    <row r="123" spans="1:4">
      <c r="A123" s="159">
        <v>156</v>
      </c>
      <c r="B123" s="159" t="s">
        <v>22200</v>
      </c>
      <c r="C123" s="159" t="s">
        <v>140</v>
      </c>
      <c r="D123" s="160" t="s">
        <v>22201</v>
      </c>
    </row>
    <row r="124" spans="1:4">
      <c r="A124" s="159">
        <v>131</v>
      </c>
      <c r="B124" s="159" t="s">
        <v>22186</v>
      </c>
      <c r="C124" s="159" t="s">
        <v>140</v>
      </c>
      <c r="D124" s="160" t="s">
        <v>15498</v>
      </c>
    </row>
    <row r="125" spans="1:4">
      <c r="A125" s="159">
        <v>21114</v>
      </c>
      <c r="B125" s="159" t="s">
        <v>25818</v>
      </c>
      <c r="C125" s="159" t="s">
        <v>131</v>
      </c>
      <c r="D125" s="160" t="s">
        <v>23344</v>
      </c>
    </row>
    <row r="126" spans="1:4">
      <c r="A126" s="159">
        <v>119</v>
      </c>
      <c r="B126" s="159" t="s">
        <v>22177</v>
      </c>
      <c r="C126" s="159" t="s">
        <v>131</v>
      </c>
      <c r="D126" s="160" t="s">
        <v>16451</v>
      </c>
    </row>
    <row r="127" spans="1:4">
      <c r="A127" s="159">
        <v>122</v>
      </c>
      <c r="B127" s="159" t="s">
        <v>22178</v>
      </c>
      <c r="C127" s="159" t="s">
        <v>131</v>
      </c>
      <c r="D127" s="160" t="s">
        <v>22179</v>
      </c>
    </row>
    <row r="128" spans="1:4">
      <c r="A128" s="159">
        <v>20080</v>
      </c>
      <c r="B128" s="159" t="s">
        <v>25627</v>
      </c>
      <c r="C128" s="159" t="s">
        <v>131</v>
      </c>
      <c r="D128" s="160" t="s">
        <v>10416</v>
      </c>
    </row>
    <row r="129" spans="1:4">
      <c r="A129" s="159">
        <v>124</v>
      </c>
      <c r="B129" s="159" t="s">
        <v>22181</v>
      </c>
      <c r="C129" s="159" t="s">
        <v>142</v>
      </c>
      <c r="D129" s="160" t="s">
        <v>22182</v>
      </c>
    </row>
    <row r="130" spans="1:4">
      <c r="A130" s="159">
        <v>7334</v>
      </c>
      <c r="B130" s="159" t="s">
        <v>24242</v>
      </c>
      <c r="C130" s="159" t="s">
        <v>142</v>
      </c>
      <c r="D130" s="160" t="s">
        <v>16573</v>
      </c>
    </row>
    <row r="131" spans="1:4">
      <c r="A131" s="159">
        <v>45146</v>
      </c>
      <c r="B131" s="159" t="s">
        <v>28953</v>
      </c>
      <c r="C131" s="159" t="s">
        <v>140</v>
      </c>
      <c r="D131" s="160" t="s">
        <v>28954</v>
      </c>
    </row>
    <row r="132" spans="1:4">
      <c r="A132" s="159">
        <v>123</v>
      </c>
      <c r="B132" s="159" t="s">
        <v>22180</v>
      </c>
      <c r="C132" s="159" t="s">
        <v>142</v>
      </c>
      <c r="D132" s="160" t="s">
        <v>10475</v>
      </c>
    </row>
    <row r="133" spans="1:4">
      <c r="A133" s="159">
        <v>127</v>
      </c>
      <c r="B133" s="159" t="s">
        <v>22183</v>
      </c>
      <c r="C133" s="159" t="s">
        <v>142</v>
      </c>
      <c r="D133" s="160" t="s">
        <v>17176</v>
      </c>
    </row>
    <row r="134" spans="1:4">
      <c r="A134" s="159">
        <v>133</v>
      </c>
      <c r="B134" s="159" t="s">
        <v>22188</v>
      </c>
      <c r="C134" s="159" t="s">
        <v>142</v>
      </c>
      <c r="D134" s="160" t="s">
        <v>11138</v>
      </c>
    </row>
    <row r="135" spans="1:4">
      <c r="A135" s="159">
        <v>43617</v>
      </c>
      <c r="B135" s="159" t="s">
        <v>28691</v>
      </c>
      <c r="C135" s="159" t="s">
        <v>142</v>
      </c>
      <c r="D135" s="160" t="s">
        <v>10971</v>
      </c>
    </row>
    <row r="136" spans="1:4">
      <c r="A136" s="159">
        <v>132</v>
      </c>
      <c r="B136" s="159" t="s">
        <v>22187</v>
      </c>
      <c r="C136" s="159" t="s">
        <v>142</v>
      </c>
      <c r="D136" s="160" t="s">
        <v>10373</v>
      </c>
    </row>
    <row r="137" spans="1:4">
      <c r="A137" s="159">
        <v>43618</v>
      </c>
      <c r="B137" s="159" t="s">
        <v>28692</v>
      </c>
      <c r="C137" s="159" t="s">
        <v>140</v>
      </c>
      <c r="D137" s="160" t="s">
        <v>11298</v>
      </c>
    </row>
    <row r="138" spans="1:4">
      <c r="A138" s="159">
        <v>37476</v>
      </c>
      <c r="B138" s="159" t="s">
        <v>26430</v>
      </c>
      <c r="C138" s="159" t="s">
        <v>131</v>
      </c>
      <c r="D138" s="160" t="s">
        <v>26431</v>
      </c>
    </row>
    <row r="139" spans="1:4">
      <c r="A139" s="159">
        <v>37478</v>
      </c>
      <c r="B139" s="159" t="s">
        <v>26434</v>
      </c>
      <c r="C139" s="159" t="s">
        <v>131</v>
      </c>
      <c r="D139" s="160" t="s">
        <v>26435</v>
      </c>
    </row>
    <row r="140" spans="1:4">
      <c r="A140" s="159">
        <v>37477</v>
      </c>
      <c r="B140" s="159" t="s">
        <v>26432</v>
      </c>
      <c r="C140" s="159" t="s">
        <v>131</v>
      </c>
      <c r="D140" s="160" t="s">
        <v>26433</v>
      </c>
    </row>
    <row r="141" spans="1:4">
      <c r="A141" s="159">
        <v>37479</v>
      </c>
      <c r="B141" s="159" t="s">
        <v>26436</v>
      </c>
      <c r="C141" s="159" t="s">
        <v>131</v>
      </c>
      <c r="D141" s="160" t="s">
        <v>26437</v>
      </c>
    </row>
    <row r="142" spans="1:4">
      <c r="A142" s="159">
        <v>4319</v>
      </c>
      <c r="B142" s="159" t="s">
        <v>23760</v>
      </c>
      <c r="C142" s="159" t="s">
        <v>131</v>
      </c>
      <c r="D142" s="160" t="s">
        <v>10625</v>
      </c>
    </row>
    <row r="143" spans="1:4">
      <c r="A143" s="159">
        <v>42409</v>
      </c>
      <c r="B143" s="159" t="s">
        <v>28385</v>
      </c>
      <c r="C143" s="159" t="s">
        <v>140</v>
      </c>
      <c r="D143" s="160" t="s">
        <v>10329</v>
      </c>
    </row>
    <row r="144" spans="1:4">
      <c r="A144" s="159">
        <v>40553</v>
      </c>
      <c r="B144" s="159" t="s">
        <v>28018</v>
      </c>
      <c r="C144" s="159" t="s">
        <v>141</v>
      </c>
      <c r="D144" s="160" t="s">
        <v>28019</v>
      </c>
    </row>
    <row r="145" spans="1:4">
      <c r="A145" s="159">
        <v>6114</v>
      </c>
      <c r="B145" s="159" t="s">
        <v>24030</v>
      </c>
      <c r="C145" s="159" t="s">
        <v>127</v>
      </c>
      <c r="D145" s="160" t="s">
        <v>14314</v>
      </c>
    </row>
    <row r="146" spans="1:4">
      <c r="A146" s="159">
        <v>40912</v>
      </c>
      <c r="B146" s="159" t="s">
        <v>28098</v>
      </c>
      <c r="C146" s="159" t="s">
        <v>125</v>
      </c>
      <c r="D146" s="160" t="s">
        <v>31518</v>
      </c>
    </row>
    <row r="147" spans="1:4">
      <c r="A147" s="159">
        <v>247</v>
      </c>
      <c r="B147" s="159" t="s">
        <v>22215</v>
      </c>
      <c r="C147" s="159" t="s">
        <v>127</v>
      </c>
      <c r="D147" s="160" t="s">
        <v>14314</v>
      </c>
    </row>
    <row r="148" spans="1:4">
      <c r="A148" s="159">
        <v>40919</v>
      </c>
      <c r="B148" s="159" t="s">
        <v>28104</v>
      </c>
      <c r="C148" s="159" t="s">
        <v>125</v>
      </c>
      <c r="D148" s="160" t="s">
        <v>31518</v>
      </c>
    </row>
    <row r="149" spans="1:4">
      <c r="A149" s="159">
        <v>44499</v>
      </c>
      <c r="B149" s="159" t="s">
        <v>28878</v>
      </c>
      <c r="C149" s="159" t="s">
        <v>127</v>
      </c>
      <c r="D149" s="160" t="s">
        <v>14314</v>
      </c>
    </row>
    <row r="150" spans="1:4">
      <c r="A150" s="159">
        <v>40984</v>
      </c>
      <c r="B150" s="159" t="s">
        <v>28129</v>
      </c>
      <c r="C150" s="159" t="s">
        <v>125</v>
      </c>
      <c r="D150" s="160" t="s">
        <v>31518</v>
      </c>
    </row>
    <row r="151" spans="1:4">
      <c r="A151" s="159">
        <v>248</v>
      </c>
      <c r="B151" s="159" t="s">
        <v>22216</v>
      </c>
      <c r="C151" s="159" t="s">
        <v>127</v>
      </c>
      <c r="D151" s="160" t="s">
        <v>11721</v>
      </c>
    </row>
    <row r="152" spans="1:4">
      <c r="A152" s="159">
        <v>41086</v>
      </c>
      <c r="B152" s="159" t="s">
        <v>28164</v>
      </c>
      <c r="C152" s="159" t="s">
        <v>125</v>
      </c>
      <c r="D152" s="160" t="s">
        <v>31519</v>
      </c>
    </row>
    <row r="153" spans="1:4">
      <c r="A153" s="159">
        <v>34466</v>
      </c>
      <c r="B153" s="159" t="s">
        <v>25917</v>
      </c>
      <c r="C153" s="159" t="s">
        <v>127</v>
      </c>
      <c r="D153" s="160" t="s">
        <v>14314</v>
      </c>
    </row>
    <row r="154" spans="1:4">
      <c r="A154" s="159">
        <v>41083</v>
      </c>
      <c r="B154" s="159" t="s">
        <v>28161</v>
      </c>
      <c r="C154" s="159" t="s">
        <v>125</v>
      </c>
      <c r="D154" s="160" t="s">
        <v>31518</v>
      </c>
    </row>
    <row r="155" spans="1:4">
      <c r="A155" s="159">
        <v>252</v>
      </c>
      <c r="B155" s="159" t="s">
        <v>22218</v>
      </c>
      <c r="C155" s="159" t="s">
        <v>127</v>
      </c>
      <c r="D155" s="160" t="s">
        <v>14314</v>
      </c>
    </row>
    <row r="156" spans="1:4">
      <c r="A156" s="159">
        <v>40909</v>
      </c>
      <c r="B156" s="159" t="s">
        <v>28095</v>
      </c>
      <c r="C156" s="159" t="s">
        <v>125</v>
      </c>
      <c r="D156" s="160" t="s">
        <v>31518</v>
      </c>
    </row>
    <row r="157" spans="1:4">
      <c r="A157" s="159">
        <v>242</v>
      </c>
      <c r="B157" s="159" t="s">
        <v>22210</v>
      </c>
      <c r="C157" s="159" t="s">
        <v>127</v>
      </c>
      <c r="D157" s="160" t="s">
        <v>11721</v>
      </c>
    </row>
    <row r="158" spans="1:4">
      <c r="A158" s="159">
        <v>41085</v>
      </c>
      <c r="B158" s="159" t="s">
        <v>28163</v>
      </c>
      <c r="C158" s="159" t="s">
        <v>125</v>
      </c>
      <c r="D158" s="160" t="s">
        <v>31519</v>
      </c>
    </row>
    <row r="159" spans="1:4">
      <c r="A159" s="159">
        <v>427</v>
      </c>
      <c r="B159" s="159" t="s">
        <v>22299</v>
      </c>
      <c r="C159" s="159" t="s">
        <v>131</v>
      </c>
      <c r="D159" s="160" t="s">
        <v>22300</v>
      </c>
    </row>
    <row r="160" spans="1:4">
      <c r="A160" s="159">
        <v>417</v>
      </c>
      <c r="B160" s="159" t="s">
        <v>22294</v>
      </c>
      <c r="C160" s="159" t="s">
        <v>131</v>
      </c>
      <c r="D160" s="160" t="s">
        <v>12973</v>
      </c>
    </row>
    <row r="161" spans="1:4">
      <c r="A161" s="159">
        <v>11273</v>
      </c>
      <c r="B161" s="159" t="s">
        <v>24872</v>
      </c>
      <c r="C161" s="159" t="s">
        <v>131</v>
      </c>
      <c r="D161" s="160" t="s">
        <v>13004</v>
      </c>
    </row>
    <row r="162" spans="1:4">
      <c r="A162" s="159">
        <v>11272</v>
      </c>
      <c r="B162" s="159" t="s">
        <v>24871</v>
      </c>
      <c r="C162" s="159" t="s">
        <v>131</v>
      </c>
      <c r="D162" s="160" t="s">
        <v>18623</v>
      </c>
    </row>
    <row r="163" spans="1:4">
      <c r="A163" s="159">
        <v>11275</v>
      </c>
      <c r="B163" s="159" t="s">
        <v>24874</v>
      </c>
      <c r="C163" s="159" t="s">
        <v>131</v>
      </c>
      <c r="D163" s="160" t="s">
        <v>10961</v>
      </c>
    </row>
    <row r="164" spans="1:4">
      <c r="A164" s="159">
        <v>11274</v>
      </c>
      <c r="B164" s="159" t="s">
        <v>24873</v>
      </c>
      <c r="C164" s="159" t="s">
        <v>131</v>
      </c>
      <c r="D164" s="160" t="s">
        <v>11492</v>
      </c>
    </row>
    <row r="165" spans="1:4">
      <c r="A165" s="159">
        <v>38470</v>
      </c>
      <c r="B165" s="159" t="s">
        <v>26920</v>
      </c>
      <c r="C165" s="159" t="s">
        <v>131</v>
      </c>
      <c r="D165" s="160" t="s">
        <v>11204</v>
      </c>
    </row>
    <row r="166" spans="1:4">
      <c r="A166" s="159">
        <v>38547</v>
      </c>
      <c r="B166" s="159" t="s">
        <v>26945</v>
      </c>
      <c r="C166" s="159" t="s">
        <v>131</v>
      </c>
      <c r="D166" s="160" t="s">
        <v>11365</v>
      </c>
    </row>
    <row r="167" spans="1:4">
      <c r="A167" s="159">
        <v>38469</v>
      </c>
      <c r="B167" s="159" t="s">
        <v>26919</v>
      </c>
      <c r="C167" s="159" t="s">
        <v>131</v>
      </c>
      <c r="D167" s="160" t="s">
        <v>11361</v>
      </c>
    </row>
    <row r="168" spans="1:4">
      <c r="A168" s="159">
        <v>38467</v>
      </c>
      <c r="B168" s="159" t="s">
        <v>26917</v>
      </c>
      <c r="C168" s="159" t="s">
        <v>131</v>
      </c>
      <c r="D168" s="160" t="s">
        <v>11359</v>
      </c>
    </row>
    <row r="169" spans="1:4">
      <c r="A169" s="159">
        <v>38468</v>
      </c>
      <c r="B169" s="159" t="s">
        <v>26918</v>
      </c>
      <c r="C169" s="159" t="s">
        <v>131</v>
      </c>
      <c r="D169" s="160" t="s">
        <v>11360</v>
      </c>
    </row>
    <row r="170" spans="1:4">
      <c r="A170" s="159">
        <v>38471</v>
      </c>
      <c r="B170" s="159" t="s">
        <v>26921</v>
      </c>
      <c r="C170" s="159" t="s">
        <v>131</v>
      </c>
      <c r="D170" s="160" t="s">
        <v>11362</v>
      </c>
    </row>
    <row r="171" spans="1:4">
      <c r="A171" s="159">
        <v>37370</v>
      </c>
      <c r="B171" s="159" t="s">
        <v>26335</v>
      </c>
      <c r="C171" s="159" t="s">
        <v>127</v>
      </c>
      <c r="D171" s="160" t="s">
        <v>11551</v>
      </c>
    </row>
    <row r="172" spans="1:4">
      <c r="A172" s="159">
        <v>40862</v>
      </c>
      <c r="B172" s="159" t="s">
        <v>28088</v>
      </c>
      <c r="C172" s="159" t="s">
        <v>125</v>
      </c>
      <c r="D172" s="160" t="s">
        <v>28089</v>
      </c>
    </row>
    <row r="173" spans="1:4">
      <c r="A173" s="159">
        <v>10658</v>
      </c>
      <c r="B173" s="159" t="s">
        <v>24681</v>
      </c>
      <c r="C173" s="159" t="s">
        <v>131</v>
      </c>
      <c r="D173" s="160" t="s">
        <v>10844</v>
      </c>
    </row>
    <row r="174" spans="1:4">
      <c r="A174" s="159">
        <v>253</v>
      </c>
      <c r="B174" s="159" t="s">
        <v>22219</v>
      </c>
      <c r="C174" s="159" t="s">
        <v>127</v>
      </c>
      <c r="D174" s="160" t="s">
        <v>11431</v>
      </c>
    </row>
    <row r="175" spans="1:4">
      <c r="A175" s="159">
        <v>40809</v>
      </c>
      <c r="B175" s="159" t="s">
        <v>28074</v>
      </c>
      <c r="C175" s="159" t="s">
        <v>125</v>
      </c>
      <c r="D175" s="160" t="s">
        <v>31520</v>
      </c>
    </row>
    <row r="176" spans="1:4">
      <c r="A176" s="159">
        <v>42428</v>
      </c>
      <c r="B176" s="159" t="s">
        <v>28402</v>
      </c>
      <c r="C176" s="159" t="s">
        <v>131</v>
      </c>
      <c r="D176" s="160" t="s">
        <v>11670</v>
      </c>
    </row>
    <row r="177" spans="1:4">
      <c r="A177" s="159">
        <v>301</v>
      </c>
      <c r="B177" s="159" t="s">
        <v>22225</v>
      </c>
      <c r="C177" s="159" t="s">
        <v>131</v>
      </c>
      <c r="D177" s="160" t="s">
        <v>11748</v>
      </c>
    </row>
    <row r="178" spans="1:4">
      <c r="A178" s="159">
        <v>296</v>
      </c>
      <c r="B178" s="159" t="s">
        <v>22220</v>
      </c>
      <c r="C178" s="159" t="s">
        <v>131</v>
      </c>
      <c r="D178" s="160" t="s">
        <v>11221</v>
      </c>
    </row>
    <row r="179" spans="1:4">
      <c r="A179" s="159">
        <v>297</v>
      </c>
      <c r="B179" s="159" t="s">
        <v>22221</v>
      </c>
      <c r="C179" s="159" t="s">
        <v>131</v>
      </c>
      <c r="D179" s="160" t="s">
        <v>11240</v>
      </c>
    </row>
    <row r="180" spans="1:4">
      <c r="A180" s="159">
        <v>299</v>
      </c>
      <c r="B180" s="159" t="s">
        <v>22223</v>
      </c>
      <c r="C180" s="159" t="s">
        <v>131</v>
      </c>
      <c r="D180" s="160" t="s">
        <v>11436</v>
      </c>
    </row>
    <row r="181" spans="1:4">
      <c r="A181" s="159">
        <v>300</v>
      </c>
      <c r="B181" s="159" t="s">
        <v>22224</v>
      </c>
      <c r="C181" s="159" t="s">
        <v>131</v>
      </c>
      <c r="D181" s="160" t="s">
        <v>10336</v>
      </c>
    </row>
    <row r="182" spans="1:4">
      <c r="A182" s="159">
        <v>20085</v>
      </c>
      <c r="B182" s="159" t="s">
        <v>25629</v>
      </c>
      <c r="C182" s="159" t="s">
        <v>131</v>
      </c>
      <c r="D182" s="160" t="s">
        <v>11366</v>
      </c>
    </row>
    <row r="183" spans="1:4">
      <c r="A183" s="159">
        <v>298</v>
      </c>
      <c r="B183" s="159" t="s">
        <v>22222</v>
      </c>
      <c r="C183" s="159" t="s">
        <v>131</v>
      </c>
      <c r="D183" s="160" t="s">
        <v>10347</v>
      </c>
    </row>
    <row r="184" spans="1:4">
      <c r="A184" s="159">
        <v>311</v>
      </c>
      <c r="B184" s="159" t="s">
        <v>22238</v>
      </c>
      <c r="C184" s="159" t="s">
        <v>131</v>
      </c>
      <c r="D184" s="160" t="s">
        <v>13171</v>
      </c>
    </row>
    <row r="185" spans="1:4">
      <c r="A185" s="159">
        <v>318</v>
      </c>
      <c r="B185" s="159" t="s">
        <v>22239</v>
      </c>
      <c r="C185" s="159" t="s">
        <v>131</v>
      </c>
      <c r="D185" s="160" t="s">
        <v>10865</v>
      </c>
    </row>
    <row r="186" spans="1:4">
      <c r="A186" s="159">
        <v>319</v>
      </c>
      <c r="B186" s="159" t="s">
        <v>22240</v>
      </c>
      <c r="C186" s="159" t="s">
        <v>131</v>
      </c>
      <c r="D186" s="160" t="s">
        <v>22241</v>
      </c>
    </row>
    <row r="187" spans="1:4">
      <c r="A187" s="159">
        <v>303</v>
      </c>
      <c r="B187" s="159" t="s">
        <v>22226</v>
      </c>
      <c r="C187" s="159" t="s">
        <v>131</v>
      </c>
      <c r="D187" s="160" t="s">
        <v>11196</v>
      </c>
    </row>
    <row r="188" spans="1:4">
      <c r="A188" s="159">
        <v>305</v>
      </c>
      <c r="B188" s="159" t="s">
        <v>22227</v>
      </c>
      <c r="C188" s="159" t="s">
        <v>131</v>
      </c>
      <c r="D188" s="160" t="s">
        <v>10540</v>
      </c>
    </row>
    <row r="189" spans="1:4">
      <c r="A189" s="159">
        <v>306</v>
      </c>
      <c r="B189" s="159" t="s">
        <v>22228</v>
      </c>
      <c r="C189" s="159" t="s">
        <v>131</v>
      </c>
      <c r="D189" s="160" t="s">
        <v>22229</v>
      </c>
    </row>
    <row r="190" spans="1:4">
      <c r="A190" s="159">
        <v>307</v>
      </c>
      <c r="B190" s="159" t="s">
        <v>22230</v>
      </c>
      <c r="C190" s="159" t="s">
        <v>131</v>
      </c>
      <c r="D190" s="160" t="s">
        <v>22231</v>
      </c>
    </row>
    <row r="191" spans="1:4">
      <c r="A191" s="159">
        <v>309</v>
      </c>
      <c r="B191" s="159" t="s">
        <v>22234</v>
      </c>
      <c r="C191" s="159" t="s">
        <v>131</v>
      </c>
      <c r="D191" s="160" t="s">
        <v>22235</v>
      </c>
    </row>
    <row r="192" spans="1:4">
      <c r="A192" s="159">
        <v>310</v>
      </c>
      <c r="B192" s="159" t="s">
        <v>22236</v>
      </c>
      <c r="C192" s="159" t="s">
        <v>131</v>
      </c>
      <c r="D192" s="160" t="s">
        <v>22237</v>
      </c>
    </row>
    <row r="193" spans="1:4">
      <c r="A193" s="159">
        <v>328</v>
      </c>
      <c r="B193" s="159" t="s">
        <v>22243</v>
      </c>
      <c r="C193" s="159" t="s">
        <v>131</v>
      </c>
      <c r="D193" s="160" t="s">
        <v>16995</v>
      </c>
    </row>
    <row r="194" spans="1:4">
      <c r="A194" s="159">
        <v>325</v>
      </c>
      <c r="B194" s="159" t="s">
        <v>22242</v>
      </c>
      <c r="C194" s="159" t="s">
        <v>131</v>
      </c>
      <c r="D194" s="160" t="s">
        <v>11201</v>
      </c>
    </row>
    <row r="195" spans="1:4">
      <c r="A195" s="159">
        <v>20326</v>
      </c>
      <c r="B195" s="159" t="s">
        <v>25733</v>
      </c>
      <c r="C195" s="159" t="s">
        <v>131</v>
      </c>
      <c r="D195" s="160" t="s">
        <v>25734</v>
      </c>
    </row>
    <row r="196" spans="1:4">
      <c r="A196" s="159">
        <v>329</v>
      </c>
      <c r="B196" s="159" t="s">
        <v>22244</v>
      </c>
      <c r="C196" s="159" t="s">
        <v>131</v>
      </c>
      <c r="D196" s="160" t="s">
        <v>12306</v>
      </c>
    </row>
    <row r="197" spans="1:4">
      <c r="A197" s="159">
        <v>308</v>
      </c>
      <c r="B197" s="159" t="s">
        <v>22232</v>
      </c>
      <c r="C197" s="159" t="s">
        <v>131</v>
      </c>
      <c r="D197" s="160" t="s">
        <v>22233</v>
      </c>
    </row>
    <row r="198" spans="1:4">
      <c r="A198" s="159">
        <v>39642</v>
      </c>
      <c r="B198" s="159" t="s">
        <v>27635</v>
      </c>
      <c r="C198" s="159" t="s">
        <v>131</v>
      </c>
      <c r="D198" s="160" t="s">
        <v>11175</v>
      </c>
    </row>
    <row r="199" spans="1:4">
      <c r="A199" s="159">
        <v>39641</v>
      </c>
      <c r="B199" s="159" t="s">
        <v>27634</v>
      </c>
      <c r="C199" s="159" t="s">
        <v>131</v>
      </c>
      <c r="D199" s="160" t="s">
        <v>11139</v>
      </c>
    </row>
    <row r="200" spans="1:4">
      <c r="A200" s="159">
        <v>39643</v>
      </c>
      <c r="B200" s="159" t="s">
        <v>27636</v>
      </c>
      <c r="C200" s="159" t="s">
        <v>131</v>
      </c>
      <c r="D200" s="160" t="s">
        <v>10238</v>
      </c>
    </row>
    <row r="201" spans="1:4">
      <c r="A201" s="159">
        <v>39644</v>
      </c>
      <c r="B201" s="159" t="s">
        <v>27637</v>
      </c>
      <c r="C201" s="159" t="s">
        <v>131</v>
      </c>
      <c r="D201" s="160" t="s">
        <v>10557</v>
      </c>
    </row>
    <row r="202" spans="1:4">
      <c r="A202" s="159">
        <v>39645</v>
      </c>
      <c r="B202" s="159" t="s">
        <v>27638</v>
      </c>
      <c r="C202" s="159" t="s">
        <v>131</v>
      </c>
      <c r="D202" s="160" t="s">
        <v>18237</v>
      </c>
    </row>
    <row r="203" spans="1:4">
      <c r="A203" s="159">
        <v>41610</v>
      </c>
      <c r="B203" s="159" t="s">
        <v>28265</v>
      </c>
      <c r="C203" s="159" t="s">
        <v>131</v>
      </c>
      <c r="D203" s="160" t="s">
        <v>28266</v>
      </c>
    </row>
    <row r="204" spans="1:4">
      <c r="A204" s="159">
        <v>41611</v>
      </c>
      <c r="B204" s="159" t="s">
        <v>28267</v>
      </c>
      <c r="C204" s="159" t="s">
        <v>131</v>
      </c>
      <c r="D204" s="160" t="s">
        <v>28268</v>
      </c>
    </row>
    <row r="205" spans="1:4">
      <c r="A205" s="159">
        <v>41612</v>
      </c>
      <c r="B205" s="159" t="s">
        <v>28269</v>
      </c>
      <c r="C205" s="159" t="s">
        <v>131</v>
      </c>
      <c r="D205" s="160" t="s">
        <v>28270</v>
      </c>
    </row>
    <row r="206" spans="1:4">
      <c r="A206" s="159">
        <v>41637</v>
      </c>
      <c r="B206" s="159" t="s">
        <v>28299</v>
      </c>
      <c r="C206" s="159" t="s">
        <v>131</v>
      </c>
      <c r="D206" s="160" t="s">
        <v>28282</v>
      </c>
    </row>
    <row r="207" spans="1:4">
      <c r="A207" s="159">
        <v>41638</v>
      </c>
      <c r="B207" s="159" t="s">
        <v>28300</v>
      </c>
      <c r="C207" s="159" t="s">
        <v>131</v>
      </c>
      <c r="D207" s="160" t="s">
        <v>14527</v>
      </c>
    </row>
    <row r="208" spans="1:4">
      <c r="A208" s="159">
        <v>41639</v>
      </c>
      <c r="B208" s="159" t="s">
        <v>28301</v>
      </c>
      <c r="C208" s="159" t="s">
        <v>131</v>
      </c>
      <c r="D208" s="160" t="s">
        <v>28302</v>
      </c>
    </row>
    <row r="209" spans="1:4">
      <c r="A209" s="159">
        <v>11789</v>
      </c>
      <c r="B209" s="159" t="s">
        <v>25080</v>
      </c>
      <c r="C209" s="159" t="s">
        <v>131</v>
      </c>
      <c r="D209" s="160" t="s">
        <v>10639</v>
      </c>
    </row>
    <row r="210" spans="1:4">
      <c r="A210" s="159">
        <v>20975</v>
      </c>
      <c r="B210" s="159" t="s">
        <v>25750</v>
      </c>
      <c r="C210" s="159" t="s">
        <v>131</v>
      </c>
      <c r="D210" s="160" t="s">
        <v>10504</v>
      </c>
    </row>
    <row r="211" spans="1:4">
      <c r="A211" s="159">
        <v>20976</v>
      </c>
      <c r="B211" s="159" t="s">
        <v>25751</v>
      </c>
      <c r="C211" s="159" t="s">
        <v>131</v>
      </c>
      <c r="D211" s="160" t="s">
        <v>11081</v>
      </c>
    </row>
    <row r="212" spans="1:4">
      <c r="A212" s="159">
        <v>40340</v>
      </c>
      <c r="B212" s="159" t="s">
        <v>27901</v>
      </c>
      <c r="C212" s="159" t="s">
        <v>131</v>
      </c>
      <c r="D212" s="160" t="s">
        <v>23669</v>
      </c>
    </row>
    <row r="213" spans="1:4">
      <c r="A213" s="159">
        <v>40341</v>
      </c>
      <c r="B213" s="159" t="s">
        <v>27902</v>
      </c>
      <c r="C213" s="159" t="s">
        <v>131</v>
      </c>
      <c r="D213" s="160" t="s">
        <v>27903</v>
      </c>
    </row>
    <row r="214" spans="1:4">
      <c r="A214" s="159">
        <v>40342</v>
      </c>
      <c r="B214" s="159" t="s">
        <v>27904</v>
      </c>
      <c r="C214" s="159" t="s">
        <v>131</v>
      </c>
      <c r="D214" s="160" t="s">
        <v>10977</v>
      </c>
    </row>
    <row r="215" spans="1:4">
      <c r="A215" s="159">
        <v>40343</v>
      </c>
      <c r="B215" s="159" t="s">
        <v>27905</v>
      </c>
      <c r="C215" s="159" t="s">
        <v>131</v>
      </c>
      <c r="D215" s="160" t="s">
        <v>11157</v>
      </c>
    </row>
    <row r="216" spans="1:4">
      <c r="A216" s="159">
        <v>40344</v>
      </c>
      <c r="B216" s="159" t="s">
        <v>27906</v>
      </c>
      <c r="C216" s="159" t="s">
        <v>131</v>
      </c>
      <c r="D216" s="160" t="s">
        <v>11228</v>
      </c>
    </row>
    <row r="217" spans="1:4">
      <c r="A217" s="159">
        <v>40345</v>
      </c>
      <c r="B217" s="159" t="s">
        <v>27907</v>
      </c>
      <c r="C217" s="159" t="s">
        <v>131</v>
      </c>
      <c r="D217" s="160" t="s">
        <v>15582</v>
      </c>
    </row>
    <row r="218" spans="1:4">
      <c r="A218" s="159">
        <v>40346</v>
      </c>
      <c r="B218" s="159" t="s">
        <v>27908</v>
      </c>
      <c r="C218" s="159" t="s">
        <v>131</v>
      </c>
      <c r="D218" s="160" t="s">
        <v>11477</v>
      </c>
    </row>
    <row r="219" spans="1:4">
      <c r="A219" s="159">
        <v>40347</v>
      </c>
      <c r="B219" s="159" t="s">
        <v>27909</v>
      </c>
      <c r="C219" s="159" t="s">
        <v>131</v>
      </c>
      <c r="D219" s="160" t="s">
        <v>27910</v>
      </c>
    </row>
    <row r="220" spans="1:4">
      <c r="A220" s="159">
        <v>6138</v>
      </c>
      <c r="B220" s="159" t="s">
        <v>24036</v>
      </c>
      <c r="C220" s="159" t="s">
        <v>131</v>
      </c>
      <c r="D220" s="160" t="s">
        <v>14757</v>
      </c>
    </row>
    <row r="221" spans="1:4">
      <c r="A221" s="159">
        <v>43424</v>
      </c>
      <c r="B221" s="159" t="s">
        <v>28540</v>
      </c>
      <c r="C221" s="159" t="s">
        <v>131</v>
      </c>
      <c r="D221" s="160" t="s">
        <v>28541</v>
      </c>
    </row>
    <row r="222" spans="1:4">
      <c r="A222" s="159">
        <v>43426</v>
      </c>
      <c r="B222" s="159" t="s">
        <v>28544</v>
      </c>
      <c r="C222" s="159" t="s">
        <v>131</v>
      </c>
      <c r="D222" s="160" t="s">
        <v>28545</v>
      </c>
    </row>
    <row r="223" spans="1:4">
      <c r="A223" s="159">
        <v>12565</v>
      </c>
      <c r="B223" s="159" t="s">
        <v>25295</v>
      </c>
      <c r="C223" s="159" t="s">
        <v>131</v>
      </c>
      <c r="D223" s="160" t="s">
        <v>25296</v>
      </c>
    </row>
    <row r="224" spans="1:4">
      <c r="A224" s="159">
        <v>12567</v>
      </c>
      <c r="B224" s="159" t="s">
        <v>25297</v>
      </c>
      <c r="C224" s="159" t="s">
        <v>131</v>
      </c>
      <c r="D224" s="160" t="s">
        <v>25298</v>
      </c>
    </row>
    <row r="225" spans="1:4">
      <c r="A225" s="159">
        <v>12568</v>
      </c>
      <c r="B225" s="159" t="s">
        <v>25299</v>
      </c>
      <c r="C225" s="159" t="s">
        <v>131</v>
      </c>
      <c r="D225" s="160" t="s">
        <v>25300</v>
      </c>
    </row>
    <row r="226" spans="1:4">
      <c r="A226" s="159">
        <v>43441</v>
      </c>
      <c r="B226" s="159" t="s">
        <v>28571</v>
      </c>
      <c r="C226" s="159" t="s">
        <v>131</v>
      </c>
      <c r="D226" s="160" t="s">
        <v>28572</v>
      </c>
    </row>
    <row r="227" spans="1:4">
      <c r="A227" s="159">
        <v>43423</v>
      </c>
      <c r="B227" s="159" t="s">
        <v>28538</v>
      </c>
      <c r="C227" s="159" t="s">
        <v>131</v>
      </c>
      <c r="D227" s="160" t="s">
        <v>28539</v>
      </c>
    </row>
    <row r="228" spans="1:4">
      <c r="A228" s="159">
        <v>12532</v>
      </c>
      <c r="B228" s="159" t="s">
        <v>25287</v>
      </c>
      <c r="C228" s="159" t="s">
        <v>131</v>
      </c>
      <c r="D228" s="160" t="s">
        <v>17907</v>
      </c>
    </row>
    <row r="229" spans="1:4">
      <c r="A229" s="159">
        <v>43444</v>
      </c>
      <c r="B229" s="159" t="s">
        <v>28577</v>
      </c>
      <c r="C229" s="159" t="s">
        <v>131</v>
      </c>
      <c r="D229" s="160" t="s">
        <v>28578</v>
      </c>
    </row>
    <row r="230" spans="1:4">
      <c r="A230" s="159">
        <v>12551</v>
      </c>
      <c r="B230" s="159" t="s">
        <v>25291</v>
      </c>
      <c r="C230" s="159" t="s">
        <v>131</v>
      </c>
      <c r="D230" s="160" t="s">
        <v>25292</v>
      </c>
    </row>
    <row r="231" spans="1:4">
      <c r="A231" s="159">
        <v>43442</v>
      </c>
      <c r="B231" s="159" t="s">
        <v>28573</v>
      </c>
      <c r="C231" s="159" t="s">
        <v>131</v>
      </c>
      <c r="D231" s="160" t="s">
        <v>28574</v>
      </c>
    </row>
    <row r="232" spans="1:4">
      <c r="A232" s="159">
        <v>43443</v>
      </c>
      <c r="B232" s="159" t="s">
        <v>28575</v>
      </c>
      <c r="C232" s="159" t="s">
        <v>131</v>
      </c>
      <c r="D232" s="160" t="s">
        <v>28576</v>
      </c>
    </row>
    <row r="233" spans="1:4">
      <c r="A233" s="159">
        <v>12544</v>
      </c>
      <c r="B233" s="159" t="s">
        <v>25288</v>
      </c>
      <c r="C233" s="159" t="s">
        <v>131</v>
      </c>
      <c r="D233" s="160" t="s">
        <v>25127</v>
      </c>
    </row>
    <row r="234" spans="1:4">
      <c r="A234" s="159">
        <v>12547</v>
      </c>
      <c r="B234" s="159" t="s">
        <v>25289</v>
      </c>
      <c r="C234" s="159" t="s">
        <v>131</v>
      </c>
      <c r="D234" s="160" t="s">
        <v>25290</v>
      </c>
    </row>
    <row r="235" spans="1:4">
      <c r="A235" s="159">
        <v>43445</v>
      </c>
      <c r="B235" s="159" t="s">
        <v>28579</v>
      </c>
      <c r="C235" s="159" t="s">
        <v>131</v>
      </c>
      <c r="D235" s="160" t="s">
        <v>28580</v>
      </c>
    </row>
    <row r="236" spans="1:4">
      <c r="A236" s="159">
        <v>12563</v>
      </c>
      <c r="B236" s="159" t="s">
        <v>25293</v>
      </c>
      <c r="C236" s="159" t="s">
        <v>131</v>
      </c>
      <c r="D236" s="160" t="s">
        <v>25294</v>
      </c>
    </row>
    <row r="237" spans="1:4">
      <c r="A237" s="159">
        <v>43425</v>
      </c>
      <c r="B237" s="159" t="s">
        <v>28542</v>
      </c>
      <c r="C237" s="159" t="s">
        <v>131</v>
      </c>
      <c r="D237" s="160" t="s">
        <v>28543</v>
      </c>
    </row>
    <row r="238" spans="1:4">
      <c r="A238" s="159">
        <v>43446</v>
      </c>
      <c r="B238" s="159" t="s">
        <v>28581</v>
      </c>
      <c r="C238" s="159" t="s">
        <v>131</v>
      </c>
      <c r="D238" s="160" t="s">
        <v>28582</v>
      </c>
    </row>
    <row r="239" spans="1:4">
      <c r="A239" s="159">
        <v>43447</v>
      </c>
      <c r="B239" s="159" t="s">
        <v>28583</v>
      </c>
      <c r="C239" s="159" t="s">
        <v>131</v>
      </c>
      <c r="D239" s="160" t="s">
        <v>28584</v>
      </c>
    </row>
    <row r="240" spans="1:4">
      <c r="A240" s="159">
        <v>43448</v>
      </c>
      <c r="B240" s="159" t="s">
        <v>28585</v>
      </c>
      <c r="C240" s="159" t="s">
        <v>131</v>
      </c>
      <c r="D240" s="160" t="s">
        <v>28586</v>
      </c>
    </row>
    <row r="241" spans="1:4">
      <c r="A241" s="159">
        <v>13761</v>
      </c>
      <c r="B241" s="159" t="s">
        <v>25507</v>
      </c>
      <c r="C241" s="159" t="s">
        <v>131</v>
      </c>
      <c r="D241" s="160" t="s">
        <v>11027</v>
      </c>
    </row>
    <row r="242" spans="1:4">
      <c r="A242" s="159">
        <v>4814</v>
      </c>
      <c r="B242" s="159" t="s">
        <v>23876</v>
      </c>
      <c r="C242" s="159" t="s">
        <v>131</v>
      </c>
      <c r="D242" s="160" t="s">
        <v>23877</v>
      </c>
    </row>
    <row r="243" spans="1:4">
      <c r="A243" s="159">
        <v>44473</v>
      </c>
      <c r="B243" s="159" t="s">
        <v>28847</v>
      </c>
      <c r="C243" s="159" t="s">
        <v>131</v>
      </c>
      <c r="D243" s="160" t="s">
        <v>28848</v>
      </c>
    </row>
    <row r="244" spans="1:4">
      <c r="A244" s="159">
        <v>6122</v>
      </c>
      <c r="B244" s="159" t="s">
        <v>24033</v>
      </c>
      <c r="C244" s="159" t="s">
        <v>127</v>
      </c>
      <c r="D244" s="160" t="s">
        <v>23459</v>
      </c>
    </row>
    <row r="245" spans="1:4">
      <c r="A245" s="159">
        <v>40810</v>
      </c>
      <c r="B245" s="159" t="s">
        <v>28075</v>
      </c>
      <c r="C245" s="159" t="s">
        <v>125</v>
      </c>
      <c r="D245" s="160" t="s">
        <v>31521</v>
      </c>
    </row>
    <row r="246" spans="1:4">
      <c r="A246" s="159">
        <v>21100</v>
      </c>
      <c r="B246" s="159" t="s">
        <v>25805</v>
      </c>
      <c r="C246" s="159" t="s">
        <v>131</v>
      </c>
      <c r="D246" s="160" t="s">
        <v>25806</v>
      </c>
    </row>
    <row r="247" spans="1:4">
      <c r="A247" s="159">
        <v>11811</v>
      </c>
      <c r="B247" s="159" t="s">
        <v>25084</v>
      </c>
      <c r="C247" s="159" t="s">
        <v>131</v>
      </c>
      <c r="D247" s="160" t="s">
        <v>25085</v>
      </c>
    </row>
    <row r="248" spans="1:4">
      <c r="A248" s="159">
        <v>11816</v>
      </c>
      <c r="B248" s="159" t="s">
        <v>25088</v>
      </c>
      <c r="C248" s="159" t="s">
        <v>131</v>
      </c>
      <c r="D248" s="160" t="s">
        <v>25089</v>
      </c>
    </row>
    <row r="249" spans="1:4">
      <c r="A249" s="159">
        <v>11814</v>
      </c>
      <c r="B249" s="159" t="s">
        <v>25086</v>
      </c>
      <c r="C249" s="159" t="s">
        <v>131</v>
      </c>
      <c r="D249" s="160" t="s">
        <v>25087</v>
      </c>
    </row>
    <row r="250" spans="1:4">
      <c r="A250" s="159">
        <v>14186</v>
      </c>
      <c r="B250" s="159" t="s">
        <v>25566</v>
      </c>
      <c r="C250" s="159" t="s">
        <v>131</v>
      </c>
      <c r="D250" s="160" t="s">
        <v>25567</v>
      </c>
    </row>
    <row r="251" spans="1:4">
      <c r="A251" s="159">
        <v>14185</v>
      </c>
      <c r="B251" s="159" t="s">
        <v>25564</v>
      </c>
      <c r="C251" s="159" t="s">
        <v>131</v>
      </c>
      <c r="D251" s="160" t="s">
        <v>25565</v>
      </c>
    </row>
    <row r="252" spans="1:4">
      <c r="A252" s="159">
        <v>44498</v>
      </c>
      <c r="B252" s="159" t="s">
        <v>28877</v>
      </c>
      <c r="C252" s="159" t="s">
        <v>131</v>
      </c>
      <c r="D252" s="160" t="s">
        <v>11736</v>
      </c>
    </row>
    <row r="253" spans="1:4">
      <c r="A253" s="159">
        <v>34469</v>
      </c>
      <c r="B253" s="159" t="s">
        <v>25919</v>
      </c>
      <c r="C253" s="159" t="s">
        <v>131</v>
      </c>
      <c r="D253" s="160" t="s">
        <v>25920</v>
      </c>
    </row>
    <row r="254" spans="1:4">
      <c r="A254" s="159">
        <v>34476</v>
      </c>
      <c r="B254" s="159" t="s">
        <v>25924</v>
      </c>
      <c r="C254" s="159" t="s">
        <v>131</v>
      </c>
      <c r="D254" s="160" t="s">
        <v>25925</v>
      </c>
    </row>
    <row r="255" spans="1:4">
      <c r="A255" s="159">
        <v>34477</v>
      </c>
      <c r="B255" s="159" t="s">
        <v>25926</v>
      </c>
      <c r="C255" s="159" t="s">
        <v>131</v>
      </c>
      <c r="D255" s="160" t="s">
        <v>25927</v>
      </c>
    </row>
    <row r="256" spans="1:4">
      <c r="A256" s="159">
        <v>34482</v>
      </c>
      <c r="B256" s="159" t="s">
        <v>25933</v>
      </c>
      <c r="C256" s="159" t="s">
        <v>131</v>
      </c>
      <c r="D256" s="160" t="s">
        <v>25934</v>
      </c>
    </row>
    <row r="257" spans="1:4">
      <c r="A257" s="159">
        <v>34472</v>
      </c>
      <c r="B257" s="159" t="s">
        <v>25921</v>
      </c>
      <c r="C257" s="159" t="s">
        <v>131</v>
      </c>
      <c r="D257" s="160" t="s">
        <v>25922</v>
      </c>
    </row>
    <row r="258" spans="1:4">
      <c r="A258" s="159">
        <v>42425</v>
      </c>
      <c r="B258" s="159" t="s">
        <v>28400</v>
      </c>
      <c r="C258" s="159" t="s">
        <v>131</v>
      </c>
      <c r="D258" s="160" t="s">
        <v>28401</v>
      </c>
    </row>
    <row r="259" spans="1:4">
      <c r="A259" s="159">
        <v>42422</v>
      </c>
      <c r="B259" s="159" t="s">
        <v>28396</v>
      </c>
      <c r="C259" s="159" t="s">
        <v>131</v>
      </c>
      <c r="D259" s="160" t="s">
        <v>28397</v>
      </c>
    </row>
    <row r="260" spans="1:4">
      <c r="A260" s="159">
        <v>43184</v>
      </c>
      <c r="B260" s="159" t="s">
        <v>28501</v>
      </c>
      <c r="C260" s="159" t="s">
        <v>131</v>
      </c>
      <c r="D260" s="160" t="s">
        <v>28502</v>
      </c>
    </row>
    <row r="261" spans="1:4">
      <c r="A261" s="159">
        <v>42424</v>
      </c>
      <c r="B261" s="159" t="s">
        <v>28398</v>
      </c>
      <c r="C261" s="159" t="s">
        <v>131</v>
      </c>
      <c r="D261" s="160" t="s">
        <v>28399</v>
      </c>
    </row>
    <row r="262" spans="1:4">
      <c r="A262" s="159">
        <v>42421</v>
      </c>
      <c r="B262" s="159" t="s">
        <v>28394</v>
      </c>
      <c r="C262" s="159" t="s">
        <v>131</v>
      </c>
      <c r="D262" s="160" t="s">
        <v>28395</v>
      </c>
    </row>
    <row r="263" spans="1:4">
      <c r="A263" s="159">
        <v>42416</v>
      </c>
      <c r="B263" s="159" t="s">
        <v>28386</v>
      </c>
      <c r="C263" s="159" t="s">
        <v>131</v>
      </c>
      <c r="D263" s="160" t="s">
        <v>28387</v>
      </c>
    </row>
    <row r="264" spans="1:4">
      <c r="A264" s="159">
        <v>42417</v>
      </c>
      <c r="B264" s="159" t="s">
        <v>28388</v>
      </c>
      <c r="C264" s="159" t="s">
        <v>131</v>
      </c>
      <c r="D264" s="160" t="s">
        <v>28389</v>
      </c>
    </row>
    <row r="265" spans="1:4">
      <c r="A265" s="159">
        <v>42419</v>
      </c>
      <c r="B265" s="159" t="s">
        <v>28390</v>
      </c>
      <c r="C265" s="159" t="s">
        <v>131</v>
      </c>
      <c r="D265" s="160" t="s">
        <v>28391</v>
      </c>
    </row>
    <row r="266" spans="1:4">
      <c r="A266" s="159">
        <v>42420</v>
      </c>
      <c r="B266" s="159" t="s">
        <v>28392</v>
      </c>
      <c r="C266" s="159" t="s">
        <v>131</v>
      </c>
      <c r="D266" s="160" t="s">
        <v>28393</v>
      </c>
    </row>
    <row r="267" spans="1:4">
      <c r="A267" s="159">
        <v>43195</v>
      </c>
      <c r="B267" s="159" t="s">
        <v>28521</v>
      </c>
      <c r="C267" s="159" t="s">
        <v>131</v>
      </c>
      <c r="D267" s="160" t="s">
        <v>28522</v>
      </c>
    </row>
    <row r="268" spans="1:4">
      <c r="A268" s="159">
        <v>43196</v>
      </c>
      <c r="B268" s="159" t="s">
        <v>28523</v>
      </c>
      <c r="C268" s="159" t="s">
        <v>131</v>
      </c>
      <c r="D268" s="160" t="s">
        <v>28524</v>
      </c>
    </row>
    <row r="269" spans="1:4">
      <c r="A269" s="159">
        <v>43198</v>
      </c>
      <c r="B269" s="159" t="s">
        <v>28525</v>
      </c>
      <c r="C269" s="159" t="s">
        <v>131</v>
      </c>
      <c r="D269" s="160" t="s">
        <v>28526</v>
      </c>
    </row>
    <row r="270" spans="1:4">
      <c r="A270" s="159">
        <v>43199</v>
      </c>
      <c r="B270" s="159" t="s">
        <v>28527</v>
      </c>
      <c r="C270" s="159" t="s">
        <v>131</v>
      </c>
      <c r="D270" s="160" t="s">
        <v>28528</v>
      </c>
    </row>
    <row r="271" spans="1:4">
      <c r="A271" s="159">
        <v>43200</v>
      </c>
      <c r="B271" s="159" t="s">
        <v>28529</v>
      </c>
      <c r="C271" s="159" t="s">
        <v>131</v>
      </c>
      <c r="D271" s="160" t="s">
        <v>28530</v>
      </c>
    </row>
    <row r="272" spans="1:4">
      <c r="A272" s="159">
        <v>39556</v>
      </c>
      <c r="B272" s="159" t="s">
        <v>27545</v>
      </c>
      <c r="C272" s="159" t="s">
        <v>131</v>
      </c>
      <c r="D272" s="160" t="s">
        <v>27546</v>
      </c>
    </row>
    <row r="273" spans="1:4">
      <c r="A273" s="159">
        <v>39557</v>
      </c>
      <c r="B273" s="159" t="s">
        <v>27547</v>
      </c>
      <c r="C273" s="159" t="s">
        <v>131</v>
      </c>
      <c r="D273" s="160" t="s">
        <v>27548</v>
      </c>
    </row>
    <row r="274" spans="1:4">
      <c r="A274" s="159">
        <v>39559</v>
      </c>
      <c r="B274" s="159" t="s">
        <v>27549</v>
      </c>
      <c r="C274" s="159" t="s">
        <v>131</v>
      </c>
      <c r="D274" s="160" t="s">
        <v>27550</v>
      </c>
    </row>
    <row r="275" spans="1:4">
      <c r="A275" s="159">
        <v>39560</v>
      </c>
      <c r="B275" s="159" t="s">
        <v>27551</v>
      </c>
      <c r="C275" s="159" t="s">
        <v>131</v>
      </c>
      <c r="D275" s="160" t="s">
        <v>27552</v>
      </c>
    </row>
    <row r="276" spans="1:4">
      <c r="A276" s="159">
        <v>39561</v>
      </c>
      <c r="B276" s="159" t="s">
        <v>27553</v>
      </c>
      <c r="C276" s="159" t="s">
        <v>131</v>
      </c>
      <c r="D276" s="160" t="s">
        <v>27554</v>
      </c>
    </row>
    <row r="277" spans="1:4">
      <c r="A277" s="159">
        <v>43190</v>
      </c>
      <c r="B277" s="159" t="s">
        <v>28513</v>
      </c>
      <c r="C277" s="159" t="s">
        <v>131</v>
      </c>
      <c r="D277" s="160" t="s">
        <v>28514</v>
      </c>
    </row>
    <row r="278" spans="1:4">
      <c r="A278" s="159">
        <v>39555</v>
      </c>
      <c r="B278" s="159" t="s">
        <v>27543</v>
      </c>
      <c r="C278" s="159" t="s">
        <v>131</v>
      </c>
      <c r="D278" s="160" t="s">
        <v>27544</v>
      </c>
    </row>
    <row r="279" spans="1:4">
      <c r="A279" s="159">
        <v>43191</v>
      </c>
      <c r="B279" s="159" t="s">
        <v>28515</v>
      </c>
      <c r="C279" s="159" t="s">
        <v>131</v>
      </c>
      <c r="D279" s="160" t="s">
        <v>28516</v>
      </c>
    </row>
    <row r="280" spans="1:4">
      <c r="A280" s="159">
        <v>39548</v>
      </c>
      <c r="B280" s="159" t="s">
        <v>27537</v>
      </c>
      <c r="C280" s="159" t="s">
        <v>131</v>
      </c>
      <c r="D280" s="160" t="s">
        <v>27538</v>
      </c>
    </row>
    <row r="281" spans="1:4">
      <c r="A281" s="159">
        <v>43192</v>
      </c>
      <c r="B281" s="159" t="s">
        <v>28517</v>
      </c>
      <c r="C281" s="159" t="s">
        <v>131</v>
      </c>
      <c r="D281" s="160" t="s">
        <v>28518</v>
      </c>
    </row>
    <row r="282" spans="1:4">
      <c r="A282" s="159">
        <v>39554</v>
      </c>
      <c r="B282" s="159" t="s">
        <v>27541</v>
      </c>
      <c r="C282" s="159" t="s">
        <v>131</v>
      </c>
      <c r="D282" s="160" t="s">
        <v>27542</v>
      </c>
    </row>
    <row r="283" spans="1:4">
      <c r="A283" s="159">
        <v>43194</v>
      </c>
      <c r="B283" s="159" t="s">
        <v>28519</v>
      </c>
      <c r="C283" s="159" t="s">
        <v>131</v>
      </c>
      <c r="D283" s="160" t="s">
        <v>28520</v>
      </c>
    </row>
    <row r="284" spans="1:4">
      <c r="A284" s="159">
        <v>39551</v>
      </c>
      <c r="B284" s="159" t="s">
        <v>27539</v>
      </c>
      <c r="C284" s="159" t="s">
        <v>131</v>
      </c>
      <c r="D284" s="160" t="s">
        <v>27540</v>
      </c>
    </row>
    <row r="285" spans="1:4">
      <c r="A285" s="159">
        <v>43185</v>
      </c>
      <c r="B285" s="159" t="s">
        <v>28503</v>
      </c>
      <c r="C285" s="159" t="s">
        <v>131</v>
      </c>
      <c r="D285" s="160" t="s">
        <v>28504</v>
      </c>
    </row>
    <row r="286" spans="1:4">
      <c r="A286" s="159">
        <v>43186</v>
      </c>
      <c r="B286" s="159" t="s">
        <v>28505</v>
      </c>
      <c r="C286" s="159" t="s">
        <v>131</v>
      </c>
      <c r="D286" s="160" t="s">
        <v>28506</v>
      </c>
    </row>
    <row r="287" spans="1:4">
      <c r="A287" s="159">
        <v>43187</v>
      </c>
      <c r="B287" s="159" t="s">
        <v>28507</v>
      </c>
      <c r="C287" s="159" t="s">
        <v>131</v>
      </c>
      <c r="D287" s="160" t="s">
        <v>28508</v>
      </c>
    </row>
    <row r="288" spans="1:4">
      <c r="A288" s="159">
        <v>43188</v>
      </c>
      <c r="B288" s="159" t="s">
        <v>28509</v>
      </c>
      <c r="C288" s="159" t="s">
        <v>131</v>
      </c>
      <c r="D288" s="160" t="s">
        <v>28510</v>
      </c>
    </row>
    <row r="289" spans="1:4">
      <c r="A289" s="159">
        <v>43189</v>
      </c>
      <c r="B289" s="159" t="s">
        <v>28511</v>
      </c>
      <c r="C289" s="159" t="s">
        <v>131</v>
      </c>
      <c r="D289" s="160" t="s">
        <v>28512</v>
      </c>
    </row>
    <row r="290" spans="1:4">
      <c r="A290" s="159">
        <v>39580</v>
      </c>
      <c r="B290" s="159" t="s">
        <v>27570</v>
      </c>
      <c r="C290" s="159" t="s">
        <v>131</v>
      </c>
      <c r="D290" s="160" t="s">
        <v>27571</v>
      </c>
    </row>
    <row r="291" spans="1:4">
      <c r="A291" s="159">
        <v>39577</v>
      </c>
      <c r="B291" s="159" t="s">
        <v>27564</v>
      </c>
      <c r="C291" s="159" t="s">
        <v>131</v>
      </c>
      <c r="D291" s="160" t="s">
        <v>27565</v>
      </c>
    </row>
    <row r="292" spans="1:4">
      <c r="A292" s="159">
        <v>39578</v>
      </c>
      <c r="B292" s="159" t="s">
        <v>27566</v>
      </c>
      <c r="C292" s="159" t="s">
        <v>131</v>
      </c>
      <c r="D292" s="160" t="s">
        <v>27567</v>
      </c>
    </row>
    <row r="293" spans="1:4">
      <c r="A293" s="159">
        <v>39579</v>
      </c>
      <c r="B293" s="159" t="s">
        <v>27568</v>
      </c>
      <c r="C293" s="159" t="s">
        <v>131</v>
      </c>
      <c r="D293" s="160" t="s">
        <v>27569</v>
      </c>
    </row>
    <row r="294" spans="1:4">
      <c r="A294" s="159">
        <v>39826</v>
      </c>
      <c r="B294" s="159" t="s">
        <v>27795</v>
      </c>
      <c r="C294" s="159" t="s">
        <v>131</v>
      </c>
      <c r="D294" s="160" t="s">
        <v>27796</v>
      </c>
    </row>
    <row r="295" spans="1:4">
      <c r="A295" s="159">
        <v>10700</v>
      </c>
      <c r="B295" s="159" t="s">
        <v>24689</v>
      </c>
      <c r="C295" s="159" t="s">
        <v>131</v>
      </c>
      <c r="D295" s="160" t="s">
        <v>24690</v>
      </c>
    </row>
    <row r="296" spans="1:4">
      <c r="A296" s="159">
        <v>346</v>
      </c>
      <c r="B296" s="159" t="s">
        <v>22251</v>
      </c>
      <c r="C296" s="159" t="s">
        <v>140</v>
      </c>
      <c r="D296" s="160" t="s">
        <v>22252</v>
      </c>
    </row>
    <row r="297" spans="1:4">
      <c r="A297" s="159">
        <v>3312</v>
      </c>
      <c r="B297" s="159" t="s">
        <v>23292</v>
      </c>
      <c r="C297" s="159" t="s">
        <v>140</v>
      </c>
      <c r="D297" s="160" t="s">
        <v>10433</v>
      </c>
    </row>
    <row r="298" spans="1:4">
      <c r="A298" s="159">
        <v>339</v>
      </c>
      <c r="B298" s="159" t="s">
        <v>22245</v>
      </c>
      <c r="C298" s="159" t="s">
        <v>132</v>
      </c>
      <c r="D298" s="160" t="s">
        <v>10212</v>
      </c>
    </row>
    <row r="299" spans="1:4">
      <c r="A299" s="159">
        <v>340</v>
      </c>
      <c r="B299" s="159" t="s">
        <v>22246</v>
      </c>
      <c r="C299" s="159" t="s">
        <v>132</v>
      </c>
      <c r="D299" s="160" t="s">
        <v>10289</v>
      </c>
    </row>
    <row r="300" spans="1:4">
      <c r="A300" s="159">
        <v>43130</v>
      </c>
      <c r="B300" s="159" t="s">
        <v>28488</v>
      </c>
      <c r="C300" s="159" t="s">
        <v>140</v>
      </c>
      <c r="D300" s="160" t="s">
        <v>16418</v>
      </c>
    </row>
    <row r="301" spans="1:4">
      <c r="A301" s="159">
        <v>344</v>
      </c>
      <c r="B301" s="159" t="s">
        <v>22247</v>
      </c>
      <c r="C301" s="159" t="s">
        <v>140</v>
      </c>
      <c r="D301" s="160" t="s">
        <v>22248</v>
      </c>
    </row>
    <row r="302" spans="1:4">
      <c r="A302" s="159">
        <v>345</v>
      </c>
      <c r="B302" s="159" t="s">
        <v>22249</v>
      </c>
      <c r="C302" s="159" t="s">
        <v>140</v>
      </c>
      <c r="D302" s="160" t="s">
        <v>22250</v>
      </c>
    </row>
    <row r="303" spans="1:4">
      <c r="A303" s="159">
        <v>43131</v>
      </c>
      <c r="B303" s="159" t="s">
        <v>28489</v>
      </c>
      <c r="C303" s="159" t="s">
        <v>140</v>
      </c>
      <c r="D303" s="160" t="s">
        <v>28490</v>
      </c>
    </row>
    <row r="304" spans="1:4">
      <c r="A304" s="159">
        <v>3313</v>
      </c>
      <c r="B304" s="159" t="s">
        <v>23293</v>
      </c>
      <c r="C304" s="159" t="s">
        <v>140</v>
      </c>
      <c r="D304" s="160" t="s">
        <v>23294</v>
      </c>
    </row>
    <row r="305" spans="1:4">
      <c r="A305" s="159">
        <v>43132</v>
      </c>
      <c r="B305" s="159" t="s">
        <v>28491</v>
      </c>
      <c r="C305" s="159" t="s">
        <v>140</v>
      </c>
      <c r="D305" s="160" t="s">
        <v>16418</v>
      </c>
    </row>
    <row r="306" spans="1:4">
      <c r="A306" s="159">
        <v>366</v>
      </c>
      <c r="B306" s="159" t="s">
        <v>22260</v>
      </c>
      <c r="C306" s="159" t="s">
        <v>141</v>
      </c>
      <c r="D306" s="160" t="s">
        <v>18410</v>
      </c>
    </row>
    <row r="307" spans="1:4">
      <c r="A307" s="159">
        <v>367</v>
      </c>
      <c r="B307" s="159" t="s">
        <v>22261</v>
      </c>
      <c r="C307" s="159" t="s">
        <v>141</v>
      </c>
      <c r="D307" s="160" t="s">
        <v>22262</v>
      </c>
    </row>
    <row r="308" spans="1:4">
      <c r="A308" s="159">
        <v>370</v>
      </c>
      <c r="B308" s="159" t="s">
        <v>22265</v>
      </c>
      <c r="C308" s="159" t="s">
        <v>141</v>
      </c>
      <c r="D308" s="160" t="s">
        <v>18410</v>
      </c>
    </row>
    <row r="309" spans="1:4">
      <c r="A309" s="159">
        <v>368</v>
      </c>
      <c r="B309" s="159" t="s">
        <v>22263</v>
      </c>
      <c r="C309" s="159" t="s">
        <v>141</v>
      </c>
      <c r="D309" s="160" t="s">
        <v>22264</v>
      </c>
    </row>
    <row r="310" spans="1:4">
      <c r="A310" s="159">
        <v>11075</v>
      </c>
      <c r="B310" s="159" t="s">
        <v>24819</v>
      </c>
      <c r="C310" s="159" t="s">
        <v>141</v>
      </c>
      <c r="D310" s="160" t="s">
        <v>24820</v>
      </c>
    </row>
    <row r="311" spans="1:4">
      <c r="A311" s="159">
        <v>1381</v>
      </c>
      <c r="B311" s="159" t="s">
        <v>22691</v>
      </c>
      <c r="C311" s="159" t="s">
        <v>140</v>
      </c>
      <c r="D311" s="160" t="s">
        <v>13332</v>
      </c>
    </row>
    <row r="312" spans="1:4">
      <c r="A312" s="159">
        <v>34353</v>
      </c>
      <c r="B312" s="159" t="s">
        <v>25875</v>
      </c>
      <c r="C312" s="159" t="s">
        <v>140</v>
      </c>
      <c r="D312" s="160" t="s">
        <v>12720</v>
      </c>
    </row>
    <row r="313" spans="1:4">
      <c r="A313" s="159">
        <v>37595</v>
      </c>
      <c r="B313" s="159" t="s">
        <v>26501</v>
      </c>
      <c r="C313" s="159" t="s">
        <v>140</v>
      </c>
      <c r="D313" s="160" t="s">
        <v>10311</v>
      </c>
    </row>
    <row r="314" spans="1:4">
      <c r="A314" s="159">
        <v>37596</v>
      </c>
      <c r="B314" s="159" t="s">
        <v>26502</v>
      </c>
      <c r="C314" s="159" t="s">
        <v>140</v>
      </c>
      <c r="D314" s="160" t="s">
        <v>11456</v>
      </c>
    </row>
    <row r="315" spans="1:4">
      <c r="A315" s="159">
        <v>371</v>
      </c>
      <c r="B315" s="159" t="s">
        <v>22266</v>
      </c>
      <c r="C315" s="159" t="s">
        <v>140</v>
      </c>
      <c r="D315" s="160" t="s">
        <v>10288</v>
      </c>
    </row>
    <row r="316" spans="1:4">
      <c r="A316" s="159">
        <v>37553</v>
      </c>
      <c r="B316" s="159" t="s">
        <v>26473</v>
      </c>
      <c r="C316" s="159" t="s">
        <v>140</v>
      </c>
      <c r="D316" s="160" t="s">
        <v>20292</v>
      </c>
    </row>
    <row r="317" spans="1:4">
      <c r="A317" s="159">
        <v>37552</v>
      </c>
      <c r="B317" s="159" t="s">
        <v>26472</v>
      </c>
      <c r="C317" s="159" t="s">
        <v>140</v>
      </c>
      <c r="D317" s="160" t="s">
        <v>10886</v>
      </c>
    </row>
    <row r="318" spans="1:4">
      <c r="A318" s="159">
        <v>36880</v>
      </c>
      <c r="B318" s="159" t="s">
        <v>26312</v>
      </c>
      <c r="C318" s="159" t="s">
        <v>140</v>
      </c>
      <c r="D318" s="160" t="s">
        <v>19982</v>
      </c>
    </row>
    <row r="319" spans="1:4">
      <c r="A319" s="159">
        <v>34355</v>
      </c>
      <c r="B319" s="159" t="s">
        <v>25876</v>
      </c>
      <c r="C319" s="159" t="s">
        <v>140</v>
      </c>
      <c r="D319" s="160" t="s">
        <v>10757</v>
      </c>
    </row>
    <row r="320" spans="1:4">
      <c r="A320" s="159">
        <v>130</v>
      </c>
      <c r="B320" s="159" t="s">
        <v>22184</v>
      </c>
      <c r="C320" s="159" t="s">
        <v>140</v>
      </c>
      <c r="D320" s="160" t="s">
        <v>22185</v>
      </c>
    </row>
    <row r="321" spans="1:4">
      <c r="A321" s="159">
        <v>135</v>
      </c>
      <c r="B321" s="159" t="s">
        <v>22191</v>
      </c>
      <c r="C321" s="159" t="s">
        <v>140</v>
      </c>
      <c r="D321" s="160" t="s">
        <v>10619</v>
      </c>
    </row>
    <row r="322" spans="1:4">
      <c r="A322" s="159">
        <v>36886</v>
      </c>
      <c r="B322" s="159" t="s">
        <v>26317</v>
      </c>
      <c r="C322" s="159" t="s">
        <v>140</v>
      </c>
      <c r="D322" s="160" t="s">
        <v>10198</v>
      </c>
    </row>
    <row r="323" spans="1:4">
      <c r="A323" s="159">
        <v>38546</v>
      </c>
      <c r="B323" s="159" t="s">
        <v>26943</v>
      </c>
      <c r="C323" s="159" t="s">
        <v>141</v>
      </c>
      <c r="D323" s="160" t="s">
        <v>26944</v>
      </c>
    </row>
    <row r="324" spans="1:4">
      <c r="A324" s="159">
        <v>34549</v>
      </c>
      <c r="B324" s="159" t="s">
        <v>25960</v>
      </c>
      <c r="C324" s="159" t="s">
        <v>141</v>
      </c>
      <c r="D324" s="160" t="s">
        <v>25961</v>
      </c>
    </row>
    <row r="325" spans="1:4">
      <c r="A325" s="159">
        <v>6081</v>
      </c>
      <c r="B325" s="159" t="s">
        <v>24026</v>
      </c>
      <c r="C325" s="159" t="s">
        <v>141</v>
      </c>
      <c r="D325" s="160" t="s">
        <v>23080</v>
      </c>
    </row>
    <row r="326" spans="1:4">
      <c r="A326" s="159">
        <v>6077</v>
      </c>
      <c r="B326" s="159" t="s">
        <v>24024</v>
      </c>
      <c r="C326" s="159" t="s">
        <v>141</v>
      </c>
      <c r="D326" s="160" t="s">
        <v>10299</v>
      </c>
    </row>
    <row r="327" spans="1:4">
      <c r="A327" s="159">
        <v>6079</v>
      </c>
      <c r="B327" s="159" t="s">
        <v>24025</v>
      </c>
      <c r="C327" s="159" t="s">
        <v>141</v>
      </c>
      <c r="D327" s="160" t="s">
        <v>10299</v>
      </c>
    </row>
    <row r="328" spans="1:4">
      <c r="A328" s="159">
        <v>1091</v>
      </c>
      <c r="B328" s="159" t="s">
        <v>22581</v>
      </c>
      <c r="C328" s="159" t="s">
        <v>131</v>
      </c>
      <c r="D328" s="160" t="s">
        <v>22582</v>
      </c>
    </row>
    <row r="329" spans="1:4">
      <c r="A329" s="159">
        <v>1094</v>
      </c>
      <c r="B329" s="159" t="s">
        <v>22586</v>
      </c>
      <c r="C329" s="159" t="s">
        <v>131</v>
      </c>
      <c r="D329" s="160" t="s">
        <v>11727</v>
      </c>
    </row>
    <row r="330" spans="1:4">
      <c r="A330" s="159">
        <v>1095</v>
      </c>
      <c r="B330" s="159" t="s">
        <v>22587</v>
      </c>
      <c r="C330" s="159" t="s">
        <v>131</v>
      </c>
      <c r="D330" s="160" t="s">
        <v>13480</v>
      </c>
    </row>
    <row r="331" spans="1:4">
      <c r="A331" s="159">
        <v>1092</v>
      </c>
      <c r="B331" s="159" t="s">
        <v>22583</v>
      </c>
      <c r="C331" s="159" t="s">
        <v>131</v>
      </c>
      <c r="D331" s="160" t="s">
        <v>11163</v>
      </c>
    </row>
    <row r="332" spans="1:4">
      <c r="A332" s="159">
        <v>1093</v>
      </c>
      <c r="B332" s="159" t="s">
        <v>22584</v>
      </c>
      <c r="C332" s="159" t="s">
        <v>131</v>
      </c>
      <c r="D332" s="160" t="s">
        <v>22585</v>
      </c>
    </row>
    <row r="333" spans="1:4">
      <c r="A333" s="159">
        <v>1090</v>
      </c>
      <c r="B333" s="159" t="s">
        <v>22580</v>
      </c>
      <c r="C333" s="159" t="s">
        <v>131</v>
      </c>
      <c r="D333" s="160" t="s">
        <v>11063</v>
      </c>
    </row>
    <row r="334" spans="1:4">
      <c r="A334" s="159">
        <v>1096</v>
      </c>
      <c r="B334" s="159" t="s">
        <v>22588</v>
      </c>
      <c r="C334" s="159" t="s">
        <v>131</v>
      </c>
      <c r="D334" s="160" t="s">
        <v>18829</v>
      </c>
    </row>
    <row r="335" spans="1:4">
      <c r="A335" s="159">
        <v>1097</v>
      </c>
      <c r="B335" s="159" t="s">
        <v>22589</v>
      </c>
      <c r="C335" s="159" t="s">
        <v>131</v>
      </c>
      <c r="D335" s="160" t="s">
        <v>22590</v>
      </c>
    </row>
    <row r="336" spans="1:4">
      <c r="A336" s="159">
        <v>378</v>
      </c>
      <c r="B336" s="159" t="s">
        <v>22269</v>
      </c>
      <c r="C336" s="159" t="s">
        <v>127</v>
      </c>
      <c r="D336" s="160" t="s">
        <v>11431</v>
      </c>
    </row>
    <row r="337" spans="1:4">
      <c r="A337" s="159">
        <v>40911</v>
      </c>
      <c r="B337" s="159" t="s">
        <v>28097</v>
      </c>
      <c r="C337" s="159" t="s">
        <v>125</v>
      </c>
      <c r="D337" s="160" t="s">
        <v>31520</v>
      </c>
    </row>
    <row r="338" spans="1:4">
      <c r="A338" s="159">
        <v>33939</v>
      </c>
      <c r="B338" s="159" t="s">
        <v>25863</v>
      </c>
      <c r="C338" s="159" t="s">
        <v>127</v>
      </c>
      <c r="D338" s="160" t="s">
        <v>31522</v>
      </c>
    </row>
    <row r="339" spans="1:4">
      <c r="A339" s="159">
        <v>40815</v>
      </c>
      <c r="B339" s="159" t="s">
        <v>28080</v>
      </c>
      <c r="C339" s="159" t="s">
        <v>125</v>
      </c>
      <c r="D339" s="160" t="s">
        <v>31523</v>
      </c>
    </row>
    <row r="340" spans="1:4">
      <c r="A340" s="159">
        <v>33952</v>
      </c>
      <c r="B340" s="159" t="s">
        <v>25865</v>
      </c>
      <c r="C340" s="159" t="s">
        <v>127</v>
      </c>
      <c r="D340" s="160" t="s">
        <v>31524</v>
      </c>
    </row>
    <row r="341" spans="1:4">
      <c r="A341" s="159">
        <v>40816</v>
      </c>
      <c r="B341" s="159" t="s">
        <v>28081</v>
      </c>
      <c r="C341" s="159" t="s">
        <v>125</v>
      </c>
      <c r="D341" s="160" t="s">
        <v>31525</v>
      </c>
    </row>
    <row r="342" spans="1:4">
      <c r="A342" s="159">
        <v>33953</v>
      </c>
      <c r="B342" s="159" t="s">
        <v>25866</v>
      </c>
      <c r="C342" s="159" t="s">
        <v>127</v>
      </c>
      <c r="D342" s="160" t="s">
        <v>31526</v>
      </c>
    </row>
    <row r="343" spans="1:4">
      <c r="A343" s="159">
        <v>40817</v>
      </c>
      <c r="B343" s="159" t="s">
        <v>28082</v>
      </c>
      <c r="C343" s="159" t="s">
        <v>125</v>
      </c>
      <c r="D343" s="160" t="s">
        <v>31527</v>
      </c>
    </row>
    <row r="344" spans="1:4">
      <c r="A344" s="159">
        <v>13348</v>
      </c>
      <c r="B344" s="159" t="s">
        <v>25472</v>
      </c>
      <c r="C344" s="159" t="s">
        <v>131</v>
      </c>
      <c r="D344" s="160" t="s">
        <v>10345</v>
      </c>
    </row>
    <row r="345" spans="1:4">
      <c r="A345" s="159">
        <v>39212</v>
      </c>
      <c r="B345" s="159" t="s">
        <v>27171</v>
      </c>
      <c r="C345" s="159" t="s">
        <v>131</v>
      </c>
      <c r="D345" s="160" t="s">
        <v>11366</v>
      </c>
    </row>
    <row r="346" spans="1:4">
      <c r="A346" s="159">
        <v>39211</v>
      </c>
      <c r="B346" s="159" t="s">
        <v>27170</v>
      </c>
      <c r="C346" s="159" t="s">
        <v>131</v>
      </c>
      <c r="D346" s="160" t="s">
        <v>11261</v>
      </c>
    </row>
    <row r="347" spans="1:4">
      <c r="A347" s="159">
        <v>39208</v>
      </c>
      <c r="B347" s="159" t="s">
        <v>27167</v>
      </c>
      <c r="C347" s="159" t="s">
        <v>131</v>
      </c>
      <c r="D347" s="160" t="s">
        <v>12390</v>
      </c>
    </row>
    <row r="348" spans="1:4">
      <c r="A348" s="159">
        <v>39210</v>
      </c>
      <c r="B348" s="159" t="s">
        <v>27169</v>
      </c>
      <c r="C348" s="159" t="s">
        <v>131</v>
      </c>
      <c r="D348" s="160" t="s">
        <v>12397</v>
      </c>
    </row>
    <row r="349" spans="1:4">
      <c r="A349" s="159">
        <v>39214</v>
      </c>
      <c r="B349" s="159" t="s">
        <v>27173</v>
      </c>
      <c r="C349" s="159" t="s">
        <v>131</v>
      </c>
      <c r="D349" s="160" t="s">
        <v>10380</v>
      </c>
    </row>
    <row r="350" spans="1:4">
      <c r="A350" s="159">
        <v>39213</v>
      </c>
      <c r="B350" s="159" t="s">
        <v>27172</v>
      </c>
      <c r="C350" s="159" t="s">
        <v>131</v>
      </c>
      <c r="D350" s="160" t="s">
        <v>10182</v>
      </c>
    </row>
    <row r="351" spans="1:4">
      <c r="A351" s="159">
        <v>39209</v>
      </c>
      <c r="B351" s="159" t="s">
        <v>27168</v>
      </c>
      <c r="C351" s="159" t="s">
        <v>131</v>
      </c>
      <c r="D351" s="160" t="s">
        <v>11222</v>
      </c>
    </row>
    <row r="352" spans="1:4">
      <c r="A352" s="159">
        <v>39207</v>
      </c>
      <c r="B352" s="159" t="s">
        <v>27166</v>
      </c>
      <c r="C352" s="159" t="s">
        <v>131</v>
      </c>
      <c r="D352" s="160" t="s">
        <v>12397</v>
      </c>
    </row>
    <row r="353" spans="1:4">
      <c r="A353" s="159">
        <v>39215</v>
      </c>
      <c r="B353" s="159" t="s">
        <v>27174</v>
      </c>
      <c r="C353" s="159" t="s">
        <v>131</v>
      </c>
      <c r="D353" s="160" t="s">
        <v>13261</v>
      </c>
    </row>
    <row r="354" spans="1:4">
      <c r="A354" s="159">
        <v>39216</v>
      </c>
      <c r="B354" s="159" t="s">
        <v>27175</v>
      </c>
      <c r="C354" s="159" t="s">
        <v>131</v>
      </c>
      <c r="D354" s="160" t="s">
        <v>10540</v>
      </c>
    </row>
    <row r="355" spans="1:4">
      <c r="A355" s="159">
        <v>11267</v>
      </c>
      <c r="B355" s="159" t="s">
        <v>24869</v>
      </c>
      <c r="C355" s="159" t="s">
        <v>131</v>
      </c>
      <c r="D355" s="160" t="s">
        <v>10617</v>
      </c>
    </row>
    <row r="356" spans="1:4">
      <c r="A356" s="159">
        <v>379</v>
      </c>
      <c r="B356" s="159" t="s">
        <v>22270</v>
      </c>
      <c r="C356" s="159" t="s">
        <v>131</v>
      </c>
      <c r="D356" s="160" t="s">
        <v>10190</v>
      </c>
    </row>
    <row r="357" spans="1:4">
      <c r="A357" s="159">
        <v>510</v>
      </c>
      <c r="B357" s="159" t="s">
        <v>22320</v>
      </c>
      <c r="C357" s="159" t="s">
        <v>140</v>
      </c>
      <c r="D357" s="160" t="s">
        <v>22321</v>
      </c>
    </row>
    <row r="358" spans="1:4">
      <c r="A358" s="159">
        <v>516</v>
      </c>
      <c r="B358" s="159" t="s">
        <v>22323</v>
      </c>
      <c r="C358" s="159" t="s">
        <v>140</v>
      </c>
      <c r="D358" s="160" t="s">
        <v>10448</v>
      </c>
    </row>
    <row r="359" spans="1:4">
      <c r="A359" s="159">
        <v>509</v>
      </c>
      <c r="B359" s="159" t="s">
        <v>22318</v>
      </c>
      <c r="C359" s="159" t="s">
        <v>140</v>
      </c>
      <c r="D359" s="160" t="s">
        <v>22319</v>
      </c>
    </row>
    <row r="360" spans="1:4">
      <c r="A360" s="159">
        <v>40331</v>
      </c>
      <c r="B360" s="159" t="s">
        <v>27895</v>
      </c>
      <c r="C360" s="159" t="s">
        <v>127</v>
      </c>
      <c r="D360" s="160" t="s">
        <v>31528</v>
      </c>
    </row>
    <row r="361" spans="1:4">
      <c r="A361" s="159">
        <v>40930</v>
      </c>
      <c r="B361" s="159" t="s">
        <v>28113</v>
      </c>
      <c r="C361" s="159" t="s">
        <v>125</v>
      </c>
      <c r="D361" s="160" t="s">
        <v>31529</v>
      </c>
    </row>
    <row r="362" spans="1:4">
      <c r="A362" s="159">
        <v>377</v>
      </c>
      <c r="B362" s="159" t="s">
        <v>22267</v>
      </c>
      <c r="C362" s="159" t="s">
        <v>131</v>
      </c>
      <c r="D362" s="160" t="s">
        <v>22268</v>
      </c>
    </row>
    <row r="363" spans="1:4">
      <c r="A363" s="159">
        <v>11761</v>
      </c>
      <c r="B363" s="159" t="s">
        <v>25059</v>
      </c>
      <c r="C363" s="159" t="s">
        <v>131</v>
      </c>
      <c r="D363" s="160" t="s">
        <v>25060</v>
      </c>
    </row>
    <row r="364" spans="1:4">
      <c r="A364" s="159">
        <v>7588</v>
      </c>
      <c r="B364" s="159" t="s">
        <v>24269</v>
      </c>
      <c r="C364" s="159" t="s">
        <v>131</v>
      </c>
      <c r="D364" s="160" t="s">
        <v>11478</v>
      </c>
    </row>
    <row r="365" spans="1:4">
      <c r="A365" s="159">
        <v>34551</v>
      </c>
      <c r="B365" s="159" t="s">
        <v>25963</v>
      </c>
      <c r="C365" s="159" t="s">
        <v>127</v>
      </c>
      <c r="D365" s="160" t="s">
        <v>10165</v>
      </c>
    </row>
    <row r="366" spans="1:4">
      <c r="A366" s="159">
        <v>41078</v>
      </c>
      <c r="B366" s="159" t="s">
        <v>28157</v>
      </c>
      <c r="C366" s="159" t="s">
        <v>125</v>
      </c>
      <c r="D366" s="160" t="s">
        <v>31530</v>
      </c>
    </row>
    <row r="367" spans="1:4">
      <c r="A367" s="159">
        <v>246</v>
      </c>
      <c r="B367" s="159" t="s">
        <v>22214</v>
      </c>
      <c r="C367" s="159" t="s">
        <v>127</v>
      </c>
      <c r="D367" s="160" t="s">
        <v>14314</v>
      </c>
    </row>
    <row r="368" spans="1:4">
      <c r="A368" s="159">
        <v>40927</v>
      </c>
      <c r="B368" s="159" t="s">
        <v>28110</v>
      </c>
      <c r="C368" s="159" t="s">
        <v>125</v>
      </c>
      <c r="D368" s="160" t="s">
        <v>31518</v>
      </c>
    </row>
    <row r="369" spans="1:4">
      <c r="A369" s="159">
        <v>2350</v>
      </c>
      <c r="B369" s="159" t="s">
        <v>22998</v>
      </c>
      <c r="C369" s="159" t="s">
        <v>127</v>
      </c>
      <c r="D369" s="160" t="s">
        <v>11421</v>
      </c>
    </row>
    <row r="370" spans="1:4">
      <c r="A370" s="159">
        <v>40812</v>
      </c>
      <c r="B370" s="159" t="s">
        <v>28077</v>
      </c>
      <c r="C370" s="159" t="s">
        <v>125</v>
      </c>
      <c r="D370" s="160" t="s">
        <v>31531</v>
      </c>
    </row>
    <row r="371" spans="1:4">
      <c r="A371" s="159">
        <v>245</v>
      </c>
      <c r="B371" s="159" t="s">
        <v>22213</v>
      </c>
      <c r="C371" s="159" t="s">
        <v>127</v>
      </c>
      <c r="D371" s="160" t="s">
        <v>15259</v>
      </c>
    </row>
    <row r="372" spans="1:4">
      <c r="A372" s="159">
        <v>41090</v>
      </c>
      <c r="B372" s="159" t="s">
        <v>28168</v>
      </c>
      <c r="C372" s="159" t="s">
        <v>125</v>
      </c>
      <c r="D372" s="160" t="s">
        <v>31532</v>
      </c>
    </row>
    <row r="373" spans="1:4">
      <c r="A373" s="159">
        <v>251</v>
      </c>
      <c r="B373" s="159" t="s">
        <v>22217</v>
      </c>
      <c r="C373" s="159" t="s">
        <v>127</v>
      </c>
      <c r="D373" s="160" t="s">
        <v>14314</v>
      </c>
    </row>
    <row r="374" spans="1:4">
      <c r="A374" s="159">
        <v>40975</v>
      </c>
      <c r="B374" s="159" t="s">
        <v>28120</v>
      </c>
      <c r="C374" s="159" t="s">
        <v>125</v>
      </c>
      <c r="D374" s="160" t="s">
        <v>31518</v>
      </c>
    </row>
    <row r="375" spans="1:4">
      <c r="A375" s="159">
        <v>6127</v>
      </c>
      <c r="B375" s="159" t="s">
        <v>24034</v>
      </c>
      <c r="C375" s="159" t="s">
        <v>127</v>
      </c>
      <c r="D375" s="160" t="s">
        <v>14314</v>
      </c>
    </row>
    <row r="376" spans="1:4">
      <c r="A376" s="159">
        <v>41072</v>
      </c>
      <c r="B376" s="159" t="s">
        <v>28152</v>
      </c>
      <c r="C376" s="159" t="s">
        <v>125</v>
      </c>
      <c r="D376" s="160" t="s">
        <v>31518</v>
      </c>
    </row>
    <row r="377" spans="1:4">
      <c r="A377" s="159">
        <v>6121</v>
      </c>
      <c r="B377" s="159" t="s">
        <v>24032</v>
      </c>
      <c r="C377" s="159" t="s">
        <v>127</v>
      </c>
      <c r="D377" s="160" t="s">
        <v>31533</v>
      </c>
    </row>
    <row r="378" spans="1:4">
      <c r="A378" s="159">
        <v>41071</v>
      </c>
      <c r="B378" s="159" t="s">
        <v>28151</v>
      </c>
      <c r="C378" s="159" t="s">
        <v>125</v>
      </c>
      <c r="D378" s="160" t="s">
        <v>31534</v>
      </c>
    </row>
    <row r="379" spans="1:4">
      <c r="A379" s="159">
        <v>244</v>
      </c>
      <c r="B379" s="159" t="s">
        <v>22211</v>
      </c>
      <c r="C379" s="159" t="s">
        <v>127</v>
      </c>
      <c r="D379" s="160" t="s">
        <v>10235</v>
      </c>
    </row>
    <row r="380" spans="1:4">
      <c r="A380" s="159">
        <v>41093</v>
      </c>
      <c r="B380" s="159" t="s">
        <v>28171</v>
      </c>
      <c r="C380" s="159" t="s">
        <v>125</v>
      </c>
      <c r="D380" s="160" t="s">
        <v>31535</v>
      </c>
    </row>
    <row r="381" spans="1:4">
      <c r="A381" s="159">
        <v>532</v>
      </c>
      <c r="B381" s="159" t="s">
        <v>22325</v>
      </c>
      <c r="C381" s="159" t="s">
        <v>127</v>
      </c>
      <c r="D381" s="160" t="s">
        <v>31536</v>
      </c>
    </row>
    <row r="382" spans="1:4">
      <c r="A382" s="159">
        <v>40931</v>
      </c>
      <c r="B382" s="159" t="s">
        <v>28114</v>
      </c>
      <c r="C382" s="159" t="s">
        <v>125</v>
      </c>
      <c r="D382" s="160" t="s">
        <v>31537</v>
      </c>
    </row>
    <row r="383" spans="1:4">
      <c r="A383" s="159">
        <v>36150</v>
      </c>
      <c r="B383" s="159" t="s">
        <v>26141</v>
      </c>
      <c r="C383" s="159" t="s">
        <v>131</v>
      </c>
      <c r="D383" s="160" t="s">
        <v>20724</v>
      </c>
    </row>
    <row r="384" spans="1:4">
      <c r="A384" s="159">
        <v>4760</v>
      </c>
      <c r="B384" s="159" t="s">
        <v>23849</v>
      </c>
      <c r="C384" s="159" t="s">
        <v>127</v>
      </c>
      <c r="D384" s="160" t="s">
        <v>10220</v>
      </c>
    </row>
    <row r="385" spans="1:4">
      <c r="A385" s="159">
        <v>41069</v>
      </c>
      <c r="B385" s="159" t="s">
        <v>28150</v>
      </c>
      <c r="C385" s="159" t="s">
        <v>125</v>
      </c>
      <c r="D385" s="160" t="s">
        <v>31538</v>
      </c>
    </row>
    <row r="386" spans="1:4">
      <c r="A386" s="159">
        <v>10422</v>
      </c>
      <c r="B386" s="159" t="s">
        <v>24563</v>
      </c>
      <c r="C386" s="159" t="s">
        <v>131</v>
      </c>
      <c r="D386" s="160" t="s">
        <v>24564</v>
      </c>
    </row>
    <row r="387" spans="1:4">
      <c r="A387" s="159">
        <v>44019</v>
      </c>
      <c r="B387" s="159" t="s">
        <v>28756</v>
      </c>
      <c r="C387" s="159" t="s">
        <v>131</v>
      </c>
      <c r="D387" s="160" t="s">
        <v>28757</v>
      </c>
    </row>
    <row r="388" spans="1:4">
      <c r="A388" s="159">
        <v>36520</v>
      </c>
      <c r="B388" s="159" t="s">
        <v>26265</v>
      </c>
      <c r="C388" s="159" t="s">
        <v>131</v>
      </c>
      <c r="D388" s="160" t="s">
        <v>26266</v>
      </c>
    </row>
    <row r="389" spans="1:4">
      <c r="A389" s="159">
        <v>42319</v>
      </c>
      <c r="B389" s="159" t="s">
        <v>28375</v>
      </c>
      <c r="C389" s="159" t="s">
        <v>131</v>
      </c>
      <c r="D389" s="160" t="s">
        <v>12031</v>
      </c>
    </row>
    <row r="390" spans="1:4">
      <c r="A390" s="159">
        <v>10420</v>
      </c>
      <c r="B390" s="159" t="s">
        <v>24559</v>
      </c>
      <c r="C390" s="159" t="s">
        <v>131</v>
      </c>
      <c r="D390" s="160" t="s">
        <v>24560</v>
      </c>
    </row>
    <row r="391" spans="1:4">
      <c r="A391" s="159">
        <v>10421</v>
      </c>
      <c r="B391" s="159" t="s">
        <v>24561</v>
      </c>
      <c r="C391" s="159" t="s">
        <v>131</v>
      </c>
      <c r="D391" s="160" t="s">
        <v>24562</v>
      </c>
    </row>
    <row r="392" spans="1:4">
      <c r="A392" s="159">
        <v>11786</v>
      </c>
      <c r="B392" s="159" t="s">
        <v>25078</v>
      </c>
      <c r="C392" s="159" t="s">
        <v>131</v>
      </c>
      <c r="D392" s="160" t="s">
        <v>25079</v>
      </c>
    </row>
    <row r="393" spans="1:4">
      <c r="A393" s="159">
        <v>4815</v>
      </c>
      <c r="B393" s="159" t="s">
        <v>23878</v>
      </c>
      <c r="C393" s="159" t="s">
        <v>131</v>
      </c>
      <c r="D393" s="160" t="s">
        <v>11236</v>
      </c>
    </row>
    <row r="394" spans="1:4">
      <c r="A394" s="159">
        <v>541</v>
      </c>
      <c r="B394" s="159" t="s">
        <v>22330</v>
      </c>
      <c r="C394" s="159" t="s">
        <v>131</v>
      </c>
      <c r="D394" s="160" t="s">
        <v>22331</v>
      </c>
    </row>
    <row r="395" spans="1:4">
      <c r="A395" s="159">
        <v>542</v>
      </c>
      <c r="B395" s="159" t="s">
        <v>22332</v>
      </c>
      <c r="C395" s="159" t="s">
        <v>131</v>
      </c>
      <c r="D395" s="160" t="s">
        <v>22333</v>
      </c>
    </row>
    <row r="396" spans="1:4">
      <c r="A396" s="159">
        <v>540</v>
      </c>
      <c r="B396" s="159" t="s">
        <v>22328</v>
      </c>
      <c r="C396" s="159" t="s">
        <v>131</v>
      </c>
      <c r="D396" s="160" t="s">
        <v>22329</v>
      </c>
    </row>
    <row r="397" spans="1:4">
      <c r="A397" s="159">
        <v>38364</v>
      </c>
      <c r="B397" s="159" t="s">
        <v>26825</v>
      </c>
      <c r="C397" s="159" t="s">
        <v>131</v>
      </c>
      <c r="D397" s="160" t="s">
        <v>26826</v>
      </c>
    </row>
    <row r="398" spans="1:4">
      <c r="A398" s="159">
        <v>11692</v>
      </c>
      <c r="B398" s="159" t="s">
        <v>25010</v>
      </c>
      <c r="C398" s="159" t="s">
        <v>145</v>
      </c>
      <c r="D398" s="160" t="s">
        <v>25011</v>
      </c>
    </row>
    <row r="399" spans="1:4">
      <c r="A399" s="159">
        <v>1746</v>
      </c>
      <c r="B399" s="159" t="s">
        <v>22826</v>
      </c>
      <c r="C399" s="159" t="s">
        <v>131</v>
      </c>
      <c r="D399" s="160" t="s">
        <v>22827</v>
      </c>
    </row>
    <row r="400" spans="1:4">
      <c r="A400" s="159">
        <v>1748</v>
      </c>
      <c r="B400" s="159" t="s">
        <v>22829</v>
      </c>
      <c r="C400" s="159" t="s">
        <v>131</v>
      </c>
      <c r="D400" s="160" t="s">
        <v>22830</v>
      </c>
    </row>
    <row r="401" spans="1:4">
      <c r="A401" s="159">
        <v>1749</v>
      </c>
      <c r="B401" s="159" t="s">
        <v>22831</v>
      </c>
      <c r="C401" s="159" t="s">
        <v>131</v>
      </c>
      <c r="D401" s="160" t="s">
        <v>22832</v>
      </c>
    </row>
    <row r="402" spans="1:4">
      <c r="A402" s="159">
        <v>37412</v>
      </c>
      <c r="B402" s="159" t="s">
        <v>26354</v>
      </c>
      <c r="C402" s="159" t="s">
        <v>131</v>
      </c>
      <c r="D402" s="160" t="s">
        <v>26355</v>
      </c>
    </row>
    <row r="403" spans="1:4">
      <c r="A403" s="159">
        <v>1745</v>
      </c>
      <c r="B403" s="159" t="s">
        <v>22824</v>
      </c>
      <c r="C403" s="159" t="s">
        <v>131</v>
      </c>
      <c r="D403" s="160" t="s">
        <v>22825</v>
      </c>
    </row>
    <row r="404" spans="1:4">
      <c r="A404" s="159">
        <v>1750</v>
      </c>
      <c r="B404" s="159" t="s">
        <v>22833</v>
      </c>
      <c r="C404" s="159" t="s">
        <v>131</v>
      </c>
      <c r="D404" s="160" t="s">
        <v>22834</v>
      </c>
    </row>
    <row r="405" spans="1:4">
      <c r="A405" s="159">
        <v>11687</v>
      </c>
      <c r="B405" s="159" t="s">
        <v>25002</v>
      </c>
      <c r="C405" s="159" t="s">
        <v>132</v>
      </c>
      <c r="D405" s="160" t="s">
        <v>25003</v>
      </c>
    </row>
    <row r="406" spans="1:4">
      <c r="A406" s="159">
        <v>11689</v>
      </c>
      <c r="B406" s="159" t="s">
        <v>25006</v>
      </c>
      <c r="C406" s="159" t="s">
        <v>132</v>
      </c>
      <c r="D406" s="160" t="s">
        <v>25007</v>
      </c>
    </row>
    <row r="407" spans="1:4">
      <c r="A407" s="159">
        <v>11693</v>
      </c>
      <c r="B407" s="159" t="s">
        <v>25012</v>
      </c>
      <c r="C407" s="159" t="s">
        <v>145</v>
      </c>
      <c r="D407" s="160" t="s">
        <v>25013</v>
      </c>
    </row>
    <row r="408" spans="1:4">
      <c r="A408" s="159">
        <v>36215</v>
      </c>
      <c r="B408" s="159" t="s">
        <v>26161</v>
      </c>
      <c r="C408" s="159" t="s">
        <v>131</v>
      </c>
      <c r="D408" s="160" t="s">
        <v>11189</v>
      </c>
    </row>
    <row r="409" spans="1:4">
      <c r="A409" s="159">
        <v>42439</v>
      </c>
      <c r="B409" s="159" t="s">
        <v>28413</v>
      </c>
      <c r="C409" s="159" t="s">
        <v>131</v>
      </c>
      <c r="D409" s="160" t="s">
        <v>11681</v>
      </c>
    </row>
    <row r="410" spans="1:4">
      <c r="A410" s="159">
        <v>38381</v>
      </c>
      <c r="B410" s="159" t="s">
        <v>26840</v>
      </c>
      <c r="C410" s="159" t="s">
        <v>131</v>
      </c>
      <c r="D410" s="160" t="s">
        <v>26841</v>
      </c>
    </row>
    <row r="411" spans="1:4">
      <c r="A411" s="159">
        <v>39621</v>
      </c>
      <c r="B411" s="159" t="s">
        <v>27619</v>
      </c>
      <c r="C411" s="159" t="s">
        <v>149</v>
      </c>
      <c r="D411" s="160" t="s">
        <v>27620</v>
      </c>
    </row>
    <row r="412" spans="1:4">
      <c r="A412" s="159">
        <v>39624</v>
      </c>
      <c r="B412" s="159" t="s">
        <v>27623</v>
      </c>
      <c r="C412" s="159" t="s">
        <v>149</v>
      </c>
      <c r="D412" s="160" t="s">
        <v>27624</v>
      </c>
    </row>
    <row r="413" spans="1:4">
      <c r="A413" s="159">
        <v>39615</v>
      </c>
      <c r="B413" s="159" t="s">
        <v>27612</v>
      </c>
      <c r="C413" s="159" t="s">
        <v>131</v>
      </c>
      <c r="D413" s="160" t="s">
        <v>27613</v>
      </c>
    </row>
    <row r="414" spans="1:4">
      <c r="A414" s="159">
        <v>39620</v>
      </c>
      <c r="B414" s="159" t="s">
        <v>27617</v>
      </c>
      <c r="C414" s="159" t="s">
        <v>131</v>
      </c>
      <c r="D414" s="160" t="s">
        <v>27618</v>
      </c>
    </row>
    <row r="415" spans="1:4">
      <c r="A415" s="159">
        <v>39623</v>
      </c>
      <c r="B415" s="159" t="s">
        <v>27621</v>
      </c>
      <c r="C415" s="159" t="s">
        <v>131</v>
      </c>
      <c r="D415" s="160" t="s">
        <v>27622</v>
      </c>
    </row>
    <row r="416" spans="1:4">
      <c r="A416" s="159">
        <v>546</v>
      </c>
      <c r="B416" s="159" t="s">
        <v>22334</v>
      </c>
      <c r="C416" s="159" t="s">
        <v>140</v>
      </c>
      <c r="D416" s="160" t="s">
        <v>22335</v>
      </c>
    </row>
    <row r="417" spans="1:4">
      <c r="A417" s="159">
        <v>566</v>
      </c>
      <c r="B417" s="159" t="s">
        <v>22349</v>
      </c>
      <c r="C417" s="159" t="s">
        <v>132</v>
      </c>
      <c r="D417" s="160" t="s">
        <v>10894</v>
      </c>
    </row>
    <row r="418" spans="1:4">
      <c r="A418" s="159">
        <v>565</v>
      </c>
      <c r="B418" s="159" t="s">
        <v>22347</v>
      </c>
      <c r="C418" s="159" t="s">
        <v>132</v>
      </c>
      <c r="D418" s="160" t="s">
        <v>22348</v>
      </c>
    </row>
    <row r="419" spans="1:4">
      <c r="A419" s="159">
        <v>555</v>
      </c>
      <c r="B419" s="159" t="s">
        <v>22341</v>
      </c>
      <c r="C419" s="159" t="s">
        <v>132</v>
      </c>
      <c r="D419" s="160" t="s">
        <v>18239</v>
      </c>
    </row>
    <row r="420" spans="1:4">
      <c r="A420" s="159">
        <v>557</v>
      </c>
      <c r="B420" s="159" t="s">
        <v>22342</v>
      </c>
      <c r="C420" s="159" t="s">
        <v>132</v>
      </c>
      <c r="D420" s="160" t="s">
        <v>10410</v>
      </c>
    </row>
    <row r="421" spans="1:4">
      <c r="A421" s="159">
        <v>552</v>
      </c>
      <c r="B421" s="159" t="s">
        <v>22340</v>
      </c>
      <c r="C421" s="159" t="s">
        <v>132</v>
      </c>
      <c r="D421" s="160" t="s">
        <v>10498</v>
      </c>
    </row>
    <row r="422" spans="1:4">
      <c r="A422" s="159">
        <v>563</v>
      </c>
      <c r="B422" s="159" t="s">
        <v>22346</v>
      </c>
      <c r="C422" s="159" t="s">
        <v>132</v>
      </c>
      <c r="D422" s="160" t="s">
        <v>12447</v>
      </c>
    </row>
    <row r="423" spans="1:4">
      <c r="A423" s="159">
        <v>549</v>
      </c>
      <c r="B423" s="159" t="s">
        <v>22338</v>
      </c>
      <c r="C423" s="159" t="s">
        <v>132</v>
      </c>
      <c r="D423" s="160" t="s">
        <v>12757</v>
      </c>
    </row>
    <row r="424" spans="1:4">
      <c r="A424" s="159">
        <v>551</v>
      </c>
      <c r="B424" s="159" t="s">
        <v>22339</v>
      </c>
      <c r="C424" s="159" t="s">
        <v>132</v>
      </c>
      <c r="D424" s="160" t="s">
        <v>11747</v>
      </c>
    </row>
    <row r="425" spans="1:4">
      <c r="A425" s="159">
        <v>559</v>
      </c>
      <c r="B425" s="159" t="s">
        <v>22343</v>
      </c>
      <c r="C425" s="159" t="s">
        <v>132</v>
      </c>
      <c r="D425" s="160" t="s">
        <v>22344</v>
      </c>
    </row>
    <row r="426" spans="1:4">
      <c r="A426" s="159">
        <v>560</v>
      </c>
      <c r="B426" s="159" t="s">
        <v>22345</v>
      </c>
      <c r="C426" s="159" t="s">
        <v>132</v>
      </c>
      <c r="D426" s="160" t="s">
        <v>10747</v>
      </c>
    </row>
    <row r="427" spans="1:4">
      <c r="A427" s="159">
        <v>547</v>
      </c>
      <c r="B427" s="159" t="s">
        <v>22336</v>
      </c>
      <c r="C427" s="159" t="s">
        <v>132</v>
      </c>
      <c r="D427" s="160" t="s">
        <v>22337</v>
      </c>
    </row>
    <row r="428" spans="1:4">
      <c r="A428" s="159">
        <v>36207</v>
      </c>
      <c r="B428" s="159" t="s">
        <v>26158</v>
      </c>
      <c r="C428" s="159" t="s">
        <v>131</v>
      </c>
      <c r="D428" s="160" t="s">
        <v>11186</v>
      </c>
    </row>
    <row r="429" spans="1:4">
      <c r="A429" s="159">
        <v>36209</v>
      </c>
      <c r="B429" s="159" t="s">
        <v>26159</v>
      </c>
      <c r="C429" s="159" t="s">
        <v>131</v>
      </c>
      <c r="D429" s="160" t="s">
        <v>11187</v>
      </c>
    </row>
    <row r="430" spans="1:4">
      <c r="A430" s="159">
        <v>36210</v>
      </c>
      <c r="B430" s="159" t="s">
        <v>26160</v>
      </c>
      <c r="C430" s="159" t="s">
        <v>131</v>
      </c>
      <c r="D430" s="160" t="s">
        <v>11188</v>
      </c>
    </row>
    <row r="431" spans="1:4">
      <c r="A431" s="159">
        <v>36204</v>
      </c>
      <c r="B431" s="159" t="s">
        <v>26155</v>
      </c>
      <c r="C431" s="159" t="s">
        <v>131</v>
      </c>
      <c r="D431" s="160" t="s">
        <v>11183</v>
      </c>
    </row>
    <row r="432" spans="1:4">
      <c r="A432" s="159">
        <v>36205</v>
      </c>
      <c r="B432" s="159" t="s">
        <v>26156</v>
      </c>
      <c r="C432" s="159" t="s">
        <v>131</v>
      </c>
      <c r="D432" s="160" t="s">
        <v>11184</v>
      </c>
    </row>
    <row r="433" spans="1:4">
      <c r="A433" s="159">
        <v>36081</v>
      </c>
      <c r="B433" s="159" t="s">
        <v>26128</v>
      </c>
      <c r="C433" s="159" t="s">
        <v>131</v>
      </c>
      <c r="D433" s="160" t="s">
        <v>11178</v>
      </c>
    </row>
    <row r="434" spans="1:4">
      <c r="A434" s="159">
        <v>36206</v>
      </c>
      <c r="B434" s="159" t="s">
        <v>26157</v>
      </c>
      <c r="C434" s="159" t="s">
        <v>131</v>
      </c>
      <c r="D434" s="160" t="s">
        <v>11185</v>
      </c>
    </row>
    <row r="435" spans="1:4">
      <c r="A435" s="159">
        <v>36218</v>
      </c>
      <c r="B435" s="159" t="s">
        <v>26162</v>
      </c>
      <c r="C435" s="159" t="s">
        <v>131</v>
      </c>
      <c r="D435" s="160" t="s">
        <v>26163</v>
      </c>
    </row>
    <row r="436" spans="1:4">
      <c r="A436" s="159">
        <v>36220</v>
      </c>
      <c r="B436" s="159" t="s">
        <v>26164</v>
      </c>
      <c r="C436" s="159" t="s">
        <v>131</v>
      </c>
      <c r="D436" s="160" t="s">
        <v>26165</v>
      </c>
    </row>
    <row r="437" spans="1:4">
      <c r="A437" s="159">
        <v>36080</v>
      </c>
      <c r="B437" s="159" t="s">
        <v>26127</v>
      </c>
      <c r="C437" s="159" t="s">
        <v>131</v>
      </c>
      <c r="D437" s="160" t="s">
        <v>18787</v>
      </c>
    </row>
    <row r="438" spans="1:4">
      <c r="A438" s="159">
        <v>36223</v>
      </c>
      <c r="B438" s="159" t="s">
        <v>26166</v>
      </c>
      <c r="C438" s="159" t="s">
        <v>131</v>
      </c>
      <c r="D438" s="160" t="s">
        <v>22145</v>
      </c>
    </row>
    <row r="439" spans="1:4">
      <c r="A439" s="159">
        <v>38127</v>
      </c>
      <c r="B439" s="159" t="s">
        <v>26778</v>
      </c>
      <c r="C439" s="159" t="s">
        <v>131</v>
      </c>
      <c r="D439" s="160" t="s">
        <v>11315</v>
      </c>
    </row>
    <row r="440" spans="1:4">
      <c r="A440" s="159">
        <v>38060</v>
      </c>
      <c r="B440" s="159" t="s">
        <v>26702</v>
      </c>
      <c r="C440" s="159" t="s">
        <v>131</v>
      </c>
      <c r="D440" s="160" t="s">
        <v>26703</v>
      </c>
    </row>
    <row r="441" spans="1:4">
      <c r="A441" s="159">
        <v>10956</v>
      </c>
      <c r="B441" s="159" t="s">
        <v>24783</v>
      </c>
      <c r="C441" s="159" t="s">
        <v>131</v>
      </c>
      <c r="D441" s="160" t="s">
        <v>24784</v>
      </c>
    </row>
    <row r="442" spans="1:4">
      <c r="A442" s="159">
        <v>39380</v>
      </c>
      <c r="B442" s="159" t="s">
        <v>27342</v>
      </c>
      <c r="C442" s="159" t="s">
        <v>131</v>
      </c>
      <c r="D442" s="160" t="s">
        <v>27343</v>
      </c>
    </row>
    <row r="443" spans="1:4">
      <c r="A443" s="159">
        <v>44172</v>
      </c>
      <c r="B443" s="159" t="s">
        <v>28783</v>
      </c>
      <c r="C443" s="159" t="s">
        <v>131</v>
      </c>
      <c r="D443" s="160" t="s">
        <v>12748</v>
      </c>
    </row>
    <row r="444" spans="1:4">
      <c r="A444" s="159">
        <v>37597</v>
      </c>
      <c r="B444" s="159" t="s">
        <v>26503</v>
      </c>
      <c r="C444" s="159" t="s">
        <v>131</v>
      </c>
      <c r="D444" s="160" t="s">
        <v>26504</v>
      </c>
    </row>
    <row r="445" spans="1:4">
      <c r="A445" s="159">
        <v>183</v>
      </c>
      <c r="B445" s="159" t="s">
        <v>22206</v>
      </c>
      <c r="C445" s="159" t="s">
        <v>144</v>
      </c>
      <c r="D445" s="160" t="s">
        <v>22207</v>
      </c>
    </row>
    <row r="446" spans="1:4">
      <c r="A446" s="159">
        <v>184</v>
      </c>
      <c r="B446" s="159" t="s">
        <v>22208</v>
      </c>
      <c r="C446" s="159" t="s">
        <v>144</v>
      </c>
      <c r="D446" s="160" t="s">
        <v>22209</v>
      </c>
    </row>
    <row r="447" spans="1:4">
      <c r="A447" s="159">
        <v>181</v>
      </c>
      <c r="B447" s="159" t="s">
        <v>22204</v>
      </c>
      <c r="C447" s="159" t="s">
        <v>144</v>
      </c>
      <c r="D447" s="160" t="s">
        <v>22205</v>
      </c>
    </row>
    <row r="448" spans="1:4">
      <c r="A448" s="159">
        <v>20001</v>
      </c>
      <c r="B448" s="159" t="s">
        <v>25608</v>
      </c>
      <c r="C448" s="159" t="s">
        <v>144</v>
      </c>
      <c r="D448" s="160" t="s">
        <v>25609</v>
      </c>
    </row>
    <row r="449" spans="1:4">
      <c r="A449" s="159">
        <v>39837</v>
      </c>
      <c r="B449" s="159" t="s">
        <v>27807</v>
      </c>
      <c r="C449" s="159" t="s">
        <v>144</v>
      </c>
      <c r="D449" s="160" t="s">
        <v>27808</v>
      </c>
    </row>
    <row r="450" spans="1:4">
      <c r="A450" s="159">
        <v>43366</v>
      </c>
      <c r="B450" s="159" t="s">
        <v>28535</v>
      </c>
      <c r="C450" s="159" t="s">
        <v>140</v>
      </c>
      <c r="D450" s="160" t="s">
        <v>10253</v>
      </c>
    </row>
    <row r="451" spans="1:4">
      <c r="A451" s="159">
        <v>10535</v>
      </c>
      <c r="B451" s="159" t="s">
        <v>24625</v>
      </c>
      <c r="C451" s="159" t="s">
        <v>131</v>
      </c>
      <c r="D451" s="160" t="s">
        <v>10839</v>
      </c>
    </row>
    <row r="452" spans="1:4">
      <c r="A452" s="159">
        <v>10537</v>
      </c>
      <c r="B452" s="159" t="s">
        <v>24626</v>
      </c>
      <c r="C452" s="159" t="s">
        <v>131</v>
      </c>
      <c r="D452" s="160" t="s">
        <v>10840</v>
      </c>
    </row>
    <row r="453" spans="1:4">
      <c r="A453" s="159">
        <v>13891</v>
      </c>
      <c r="B453" s="159" t="s">
        <v>25518</v>
      </c>
      <c r="C453" s="159" t="s">
        <v>131</v>
      </c>
      <c r="D453" s="160" t="s">
        <v>11028</v>
      </c>
    </row>
    <row r="454" spans="1:4">
      <c r="A454" s="159">
        <v>44492</v>
      </c>
      <c r="B454" s="159" t="s">
        <v>28868</v>
      </c>
      <c r="C454" s="159" t="s">
        <v>131</v>
      </c>
      <c r="D454" s="160" t="s">
        <v>11735</v>
      </c>
    </row>
    <row r="455" spans="1:4">
      <c r="A455" s="159">
        <v>36396</v>
      </c>
      <c r="B455" s="159" t="s">
        <v>26203</v>
      </c>
      <c r="C455" s="159" t="s">
        <v>131</v>
      </c>
      <c r="D455" s="160" t="s">
        <v>11205</v>
      </c>
    </row>
    <row r="456" spans="1:4">
      <c r="A456" s="159">
        <v>36397</v>
      </c>
      <c r="B456" s="159" t="s">
        <v>26204</v>
      </c>
      <c r="C456" s="159" t="s">
        <v>131</v>
      </c>
      <c r="D456" s="160" t="s">
        <v>11206</v>
      </c>
    </row>
    <row r="457" spans="1:4">
      <c r="A457" s="159">
        <v>36398</v>
      </c>
      <c r="B457" s="159" t="s">
        <v>26205</v>
      </c>
      <c r="C457" s="159" t="s">
        <v>131</v>
      </c>
      <c r="D457" s="160" t="s">
        <v>11207</v>
      </c>
    </row>
    <row r="458" spans="1:4">
      <c r="A458" s="159">
        <v>647</v>
      </c>
      <c r="B458" s="159" t="s">
        <v>22366</v>
      </c>
      <c r="C458" s="159" t="s">
        <v>127</v>
      </c>
      <c r="D458" s="160" t="s">
        <v>16871</v>
      </c>
    </row>
    <row r="459" spans="1:4">
      <c r="A459" s="159">
        <v>40920</v>
      </c>
      <c r="B459" s="159" t="s">
        <v>28105</v>
      </c>
      <c r="C459" s="159" t="s">
        <v>125</v>
      </c>
      <c r="D459" s="160" t="s">
        <v>31539</v>
      </c>
    </row>
    <row r="460" spans="1:4">
      <c r="A460" s="159">
        <v>715</v>
      </c>
      <c r="B460" s="159" t="s">
        <v>22394</v>
      </c>
      <c r="C460" s="159" t="s">
        <v>131</v>
      </c>
      <c r="D460" s="160" t="s">
        <v>22395</v>
      </c>
    </row>
    <row r="461" spans="1:4">
      <c r="A461" s="159">
        <v>716</v>
      </c>
      <c r="B461" s="159" t="s">
        <v>22396</v>
      </c>
      <c r="C461" s="159" t="s">
        <v>131</v>
      </c>
      <c r="D461" s="160" t="s">
        <v>11324</v>
      </c>
    </row>
    <row r="462" spans="1:4">
      <c r="A462" s="159">
        <v>38783</v>
      </c>
      <c r="B462" s="159" t="s">
        <v>26993</v>
      </c>
      <c r="C462" s="159" t="s">
        <v>131</v>
      </c>
      <c r="D462" s="160" t="s">
        <v>24152</v>
      </c>
    </row>
    <row r="463" spans="1:4">
      <c r="A463" s="159">
        <v>37593</v>
      </c>
      <c r="B463" s="159" t="s">
        <v>26499</v>
      </c>
      <c r="C463" s="159" t="s">
        <v>131</v>
      </c>
      <c r="D463" s="160" t="s">
        <v>11746</v>
      </c>
    </row>
    <row r="464" spans="1:4">
      <c r="A464" s="159">
        <v>37594</v>
      </c>
      <c r="B464" s="159" t="s">
        <v>26500</v>
      </c>
      <c r="C464" s="159" t="s">
        <v>131</v>
      </c>
      <c r="D464" s="160" t="s">
        <v>20222</v>
      </c>
    </row>
    <row r="465" spans="1:4">
      <c r="A465" s="159">
        <v>37592</v>
      </c>
      <c r="B465" s="159" t="s">
        <v>26497</v>
      </c>
      <c r="C465" s="159" t="s">
        <v>131</v>
      </c>
      <c r="D465" s="160" t="s">
        <v>26498</v>
      </c>
    </row>
    <row r="466" spans="1:4">
      <c r="A466" s="159">
        <v>7270</v>
      </c>
      <c r="B466" s="159" t="s">
        <v>24219</v>
      </c>
      <c r="C466" s="159" t="s">
        <v>131</v>
      </c>
      <c r="D466" s="160" t="s">
        <v>10639</v>
      </c>
    </row>
    <row r="467" spans="1:4">
      <c r="A467" s="159">
        <v>7267</v>
      </c>
      <c r="B467" s="159" t="s">
        <v>24217</v>
      </c>
      <c r="C467" s="159" t="s">
        <v>131</v>
      </c>
      <c r="D467" s="160" t="s">
        <v>11015</v>
      </c>
    </row>
    <row r="468" spans="1:4">
      <c r="A468" s="159">
        <v>7271</v>
      </c>
      <c r="B468" s="159" t="s">
        <v>24220</v>
      </c>
      <c r="C468" s="159" t="s">
        <v>131</v>
      </c>
      <c r="D468" s="160" t="s">
        <v>10288</v>
      </c>
    </row>
    <row r="469" spans="1:4">
      <c r="A469" s="159">
        <v>7268</v>
      </c>
      <c r="B469" s="159" t="s">
        <v>24218</v>
      </c>
      <c r="C469" s="159" t="s">
        <v>131</v>
      </c>
      <c r="D469" s="160" t="s">
        <v>10301</v>
      </c>
    </row>
    <row r="470" spans="1:4">
      <c r="A470" s="159">
        <v>41372</v>
      </c>
      <c r="B470" s="159" t="s">
        <v>28219</v>
      </c>
      <c r="C470" s="159" t="s">
        <v>145</v>
      </c>
      <c r="D470" s="160" t="s">
        <v>28220</v>
      </c>
    </row>
    <row r="471" spans="1:4">
      <c r="A471" s="159">
        <v>41371</v>
      </c>
      <c r="B471" s="159" t="s">
        <v>28217</v>
      </c>
      <c r="C471" s="159" t="s">
        <v>145</v>
      </c>
      <c r="D471" s="160" t="s">
        <v>28218</v>
      </c>
    </row>
    <row r="472" spans="1:4">
      <c r="A472" s="159">
        <v>34556</v>
      </c>
      <c r="B472" s="159" t="s">
        <v>25965</v>
      </c>
      <c r="C472" s="159" t="s">
        <v>131</v>
      </c>
      <c r="D472" s="160" t="s">
        <v>11227</v>
      </c>
    </row>
    <row r="473" spans="1:4">
      <c r="A473" s="159">
        <v>37873</v>
      </c>
      <c r="B473" s="159" t="s">
        <v>26580</v>
      </c>
      <c r="C473" s="159" t="s">
        <v>131</v>
      </c>
      <c r="D473" s="160" t="s">
        <v>10377</v>
      </c>
    </row>
    <row r="474" spans="1:4">
      <c r="A474" s="159">
        <v>34564</v>
      </c>
      <c r="B474" s="159" t="s">
        <v>25968</v>
      </c>
      <c r="C474" s="159" t="s">
        <v>131</v>
      </c>
      <c r="D474" s="160" t="s">
        <v>10622</v>
      </c>
    </row>
    <row r="475" spans="1:4">
      <c r="A475" s="159">
        <v>34565</v>
      </c>
      <c r="B475" s="159" t="s">
        <v>25969</v>
      </c>
      <c r="C475" s="159" t="s">
        <v>131</v>
      </c>
      <c r="D475" s="160" t="s">
        <v>11332</v>
      </c>
    </row>
    <row r="476" spans="1:4">
      <c r="A476" s="159">
        <v>38590</v>
      </c>
      <c r="B476" s="159" t="s">
        <v>26949</v>
      </c>
      <c r="C476" s="159" t="s">
        <v>131</v>
      </c>
      <c r="D476" s="160" t="s">
        <v>10439</v>
      </c>
    </row>
    <row r="477" spans="1:4">
      <c r="A477" s="159">
        <v>34566</v>
      </c>
      <c r="B477" s="159" t="s">
        <v>25970</v>
      </c>
      <c r="C477" s="159" t="s">
        <v>131</v>
      </c>
      <c r="D477" s="160" t="s">
        <v>11072</v>
      </c>
    </row>
    <row r="478" spans="1:4">
      <c r="A478" s="159">
        <v>34567</v>
      </c>
      <c r="B478" s="159" t="s">
        <v>25971</v>
      </c>
      <c r="C478" s="159" t="s">
        <v>131</v>
      </c>
      <c r="D478" s="160" t="s">
        <v>10263</v>
      </c>
    </row>
    <row r="479" spans="1:4">
      <c r="A479" s="159">
        <v>38591</v>
      </c>
      <c r="B479" s="159" t="s">
        <v>26950</v>
      </c>
      <c r="C479" s="159" t="s">
        <v>131</v>
      </c>
      <c r="D479" s="160" t="s">
        <v>26951</v>
      </c>
    </row>
    <row r="480" spans="1:4">
      <c r="A480" s="159">
        <v>34568</v>
      </c>
      <c r="B480" s="159" t="s">
        <v>25972</v>
      </c>
      <c r="C480" s="159" t="s">
        <v>131</v>
      </c>
      <c r="D480" s="160" t="s">
        <v>16426</v>
      </c>
    </row>
    <row r="481" spans="1:4">
      <c r="A481" s="159">
        <v>34569</v>
      </c>
      <c r="B481" s="159" t="s">
        <v>25973</v>
      </c>
      <c r="C481" s="159" t="s">
        <v>131</v>
      </c>
      <c r="D481" s="160" t="s">
        <v>11332</v>
      </c>
    </row>
    <row r="482" spans="1:4">
      <c r="A482" s="159">
        <v>34570</v>
      </c>
      <c r="B482" s="159" t="s">
        <v>25974</v>
      </c>
      <c r="C482" s="159" t="s">
        <v>131</v>
      </c>
      <c r="D482" s="160" t="s">
        <v>13015</v>
      </c>
    </row>
    <row r="483" spans="1:4">
      <c r="A483" s="159">
        <v>25070</v>
      </c>
      <c r="B483" s="159" t="s">
        <v>25853</v>
      </c>
      <c r="C483" s="159" t="s">
        <v>131</v>
      </c>
      <c r="D483" s="160" t="s">
        <v>10414</v>
      </c>
    </row>
    <row r="484" spans="1:4">
      <c r="A484" s="159">
        <v>34571</v>
      </c>
      <c r="B484" s="159" t="s">
        <v>25975</v>
      </c>
      <c r="C484" s="159" t="s">
        <v>131</v>
      </c>
      <c r="D484" s="160" t="s">
        <v>10437</v>
      </c>
    </row>
    <row r="485" spans="1:4">
      <c r="A485" s="159">
        <v>34573</v>
      </c>
      <c r="B485" s="159" t="s">
        <v>25976</v>
      </c>
      <c r="C485" s="159" t="s">
        <v>131</v>
      </c>
      <c r="D485" s="160" t="s">
        <v>10388</v>
      </c>
    </row>
    <row r="486" spans="1:4">
      <c r="A486" s="159">
        <v>37107</v>
      </c>
      <c r="B486" s="159" t="s">
        <v>26332</v>
      </c>
      <c r="C486" s="159" t="s">
        <v>131</v>
      </c>
      <c r="D486" s="160" t="s">
        <v>13296</v>
      </c>
    </row>
    <row r="487" spans="1:4">
      <c r="A487" s="159">
        <v>34576</v>
      </c>
      <c r="B487" s="159" t="s">
        <v>25977</v>
      </c>
      <c r="C487" s="159" t="s">
        <v>131</v>
      </c>
      <c r="D487" s="160" t="s">
        <v>10524</v>
      </c>
    </row>
    <row r="488" spans="1:4">
      <c r="A488" s="159">
        <v>34577</v>
      </c>
      <c r="B488" s="159" t="s">
        <v>25978</v>
      </c>
      <c r="C488" s="159" t="s">
        <v>131</v>
      </c>
      <c r="D488" s="160" t="s">
        <v>15007</v>
      </c>
    </row>
    <row r="489" spans="1:4">
      <c r="A489" s="159">
        <v>34578</v>
      </c>
      <c r="B489" s="159" t="s">
        <v>25979</v>
      </c>
      <c r="C489" s="159" t="s">
        <v>131</v>
      </c>
      <c r="D489" s="160" t="s">
        <v>25980</v>
      </c>
    </row>
    <row r="490" spans="1:4">
      <c r="A490" s="159">
        <v>34579</v>
      </c>
      <c r="B490" s="159" t="s">
        <v>25981</v>
      </c>
      <c r="C490" s="159" t="s">
        <v>131</v>
      </c>
      <c r="D490" s="160" t="s">
        <v>11289</v>
      </c>
    </row>
    <row r="491" spans="1:4">
      <c r="A491" s="159">
        <v>25067</v>
      </c>
      <c r="B491" s="159" t="s">
        <v>25852</v>
      </c>
      <c r="C491" s="159" t="s">
        <v>131</v>
      </c>
      <c r="D491" s="160" t="s">
        <v>10371</v>
      </c>
    </row>
    <row r="492" spans="1:4">
      <c r="A492" s="159">
        <v>34580</v>
      </c>
      <c r="B492" s="159" t="s">
        <v>25982</v>
      </c>
      <c r="C492" s="159" t="s">
        <v>131</v>
      </c>
      <c r="D492" s="160" t="s">
        <v>11774</v>
      </c>
    </row>
    <row r="493" spans="1:4">
      <c r="A493" s="159">
        <v>25071</v>
      </c>
      <c r="B493" s="159" t="s">
        <v>25854</v>
      </c>
      <c r="C493" s="159" t="s">
        <v>131</v>
      </c>
      <c r="D493" s="160" t="s">
        <v>25855</v>
      </c>
    </row>
    <row r="494" spans="1:4">
      <c r="A494" s="159">
        <v>44171</v>
      </c>
      <c r="B494" s="159" t="s">
        <v>28782</v>
      </c>
      <c r="C494" s="159" t="s">
        <v>131</v>
      </c>
      <c r="D494" s="160" t="s">
        <v>17341</v>
      </c>
    </row>
    <row r="495" spans="1:4">
      <c r="A495" s="159">
        <v>38395</v>
      </c>
      <c r="B495" s="159" t="s">
        <v>26853</v>
      </c>
      <c r="C495" s="159" t="s">
        <v>131</v>
      </c>
      <c r="D495" s="160" t="s">
        <v>10322</v>
      </c>
    </row>
    <row r="496" spans="1:4">
      <c r="A496" s="159">
        <v>34583</v>
      </c>
      <c r="B496" s="159" t="s">
        <v>25983</v>
      </c>
      <c r="C496" s="159" t="s">
        <v>145</v>
      </c>
      <c r="D496" s="160" t="s">
        <v>11144</v>
      </c>
    </row>
    <row r="497" spans="1:4">
      <c r="A497" s="159">
        <v>34584</v>
      </c>
      <c r="B497" s="159" t="s">
        <v>25984</v>
      </c>
      <c r="C497" s="159" t="s">
        <v>145</v>
      </c>
      <c r="D497" s="160" t="s">
        <v>11145</v>
      </c>
    </row>
    <row r="498" spans="1:4">
      <c r="A498" s="159">
        <v>709</v>
      </c>
      <c r="B498" s="159" t="s">
        <v>22388</v>
      </c>
      <c r="C498" s="159" t="s">
        <v>145</v>
      </c>
      <c r="D498" s="160" t="s">
        <v>22389</v>
      </c>
    </row>
    <row r="499" spans="1:4">
      <c r="A499" s="159">
        <v>34599</v>
      </c>
      <c r="B499" s="159" t="s">
        <v>25990</v>
      </c>
      <c r="C499" s="159" t="s">
        <v>131</v>
      </c>
      <c r="D499" s="160" t="s">
        <v>19222</v>
      </c>
    </row>
    <row r="500" spans="1:4">
      <c r="A500" s="159">
        <v>34592</v>
      </c>
      <c r="B500" s="159" t="s">
        <v>25989</v>
      </c>
      <c r="C500" s="159" t="s">
        <v>131</v>
      </c>
      <c r="D500" s="160" t="s">
        <v>10166</v>
      </c>
    </row>
    <row r="501" spans="1:4">
      <c r="A501" s="159">
        <v>37103</v>
      </c>
      <c r="B501" s="159" t="s">
        <v>26325</v>
      </c>
      <c r="C501" s="159" t="s">
        <v>131</v>
      </c>
      <c r="D501" s="160" t="s">
        <v>10741</v>
      </c>
    </row>
    <row r="502" spans="1:4">
      <c r="A502" s="159">
        <v>34555</v>
      </c>
      <c r="B502" s="159" t="s">
        <v>25964</v>
      </c>
      <c r="C502" s="159" t="s">
        <v>131</v>
      </c>
      <c r="D502" s="160" t="s">
        <v>10494</v>
      </c>
    </row>
    <row r="503" spans="1:4">
      <c r="A503" s="159">
        <v>674</v>
      </c>
      <c r="B503" s="159" t="s">
        <v>22383</v>
      </c>
      <c r="C503" s="159" t="s">
        <v>145</v>
      </c>
      <c r="D503" s="160" t="s">
        <v>12586</v>
      </c>
    </row>
    <row r="504" spans="1:4">
      <c r="A504" s="159">
        <v>34600</v>
      </c>
      <c r="B504" s="159" t="s">
        <v>25991</v>
      </c>
      <c r="C504" s="159" t="s">
        <v>145</v>
      </c>
      <c r="D504" s="160" t="s">
        <v>18321</v>
      </c>
    </row>
    <row r="505" spans="1:4">
      <c r="A505" s="159">
        <v>652</v>
      </c>
      <c r="B505" s="159" t="s">
        <v>22370</v>
      </c>
      <c r="C505" s="159" t="s">
        <v>145</v>
      </c>
      <c r="D505" s="160" t="s">
        <v>22371</v>
      </c>
    </row>
    <row r="506" spans="1:4">
      <c r="A506" s="159">
        <v>651</v>
      </c>
      <c r="B506" s="159" t="s">
        <v>22368</v>
      </c>
      <c r="C506" s="159" t="s">
        <v>131</v>
      </c>
      <c r="D506" s="160" t="s">
        <v>22369</v>
      </c>
    </row>
    <row r="507" spans="1:4">
      <c r="A507" s="159">
        <v>654</v>
      </c>
      <c r="B507" s="159" t="s">
        <v>22372</v>
      </c>
      <c r="C507" s="159" t="s">
        <v>131</v>
      </c>
      <c r="D507" s="160" t="s">
        <v>11227</v>
      </c>
    </row>
    <row r="508" spans="1:4">
      <c r="A508" s="159">
        <v>650</v>
      </c>
      <c r="B508" s="159" t="s">
        <v>22367</v>
      </c>
      <c r="C508" s="159" t="s">
        <v>131</v>
      </c>
      <c r="D508" s="160" t="s">
        <v>20222</v>
      </c>
    </row>
    <row r="509" spans="1:4">
      <c r="A509" s="159">
        <v>718</v>
      </c>
      <c r="B509" s="159" t="s">
        <v>22397</v>
      </c>
      <c r="C509" s="159" t="s">
        <v>131</v>
      </c>
      <c r="D509" s="160" t="s">
        <v>11543</v>
      </c>
    </row>
    <row r="510" spans="1:4">
      <c r="A510" s="159">
        <v>11981</v>
      </c>
      <c r="B510" s="159" t="s">
        <v>25169</v>
      </c>
      <c r="C510" s="159" t="s">
        <v>131</v>
      </c>
      <c r="D510" s="160" t="s">
        <v>11036</v>
      </c>
    </row>
    <row r="511" spans="1:4">
      <c r="A511" s="159">
        <v>34586</v>
      </c>
      <c r="B511" s="159" t="s">
        <v>25985</v>
      </c>
      <c r="C511" s="159" t="s">
        <v>131</v>
      </c>
      <c r="D511" s="160" t="s">
        <v>10346</v>
      </c>
    </row>
    <row r="512" spans="1:4">
      <c r="A512" s="159">
        <v>38603</v>
      </c>
      <c r="B512" s="159" t="s">
        <v>26961</v>
      </c>
      <c r="C512" s="159" t="s">
        <v>131</v>
      </c>
      <c r="D512" s="160" t="s">
        <v>23185</v>
      </c>
    </row>
    <row r="513" spans="1:4">
      <c r="A513" s="159">
        <v>34588</v>
      </c>
      <c r="B513" s="159" t="s">
        <v>25986</v>
      </c>
      <c r="C513" s="159" t="s">
        <v>131</v>
      </c>
      <c r="D513" s="160" t="s">
        <v>11370</v>
      </c>
    </row>
    <row r="514" spans="1:4">
      <c r="A514" s="159">
        <v>34590</v>
      </c>
      <c r="B514" s="159" t="s">
        <v>25987</v>
      </c>
      <c r="C514" s="159" t="s">
        <v>131</v>
      </c>
      <c r="D514" s="160" t="s">
        <v>10535</v>
      </c>
    </row>
    <row r="515" spans="1:4">
      <c r="A515" s="159">
        <v>34591</v>
      </c>
      <c r="B515" s="159" t="s">
        <v>25988</v>
      </c>
      <c r="C515" s="159" t="s">
        <v>131</v>
      </c>
      <c r="D515" s="160" t="s">
        <v>10181</v>
      </c>
    </row>
    <row r="516" spans="1:4">
      <c r="A516" s="159">
        <v>40517</v>
      </c>
      <c r="B516" s="159" t="s">
        <v>28003</v>
      </c>
      <c r="C516" s="159" t="s">
        <v>145</v>
      </c>
      <c r="D516" s="160" t="s">
        <v>28004</v>
      </c>
    </row>
    <row r="517" spans="1:4">
      <c r="A517" s="159">
        <v>40515</v>
      </c>
      <c r="B517" s="159" t="s">
        <v>28001</v>
      </c>
      <c r="C517" s="159" t="s">
        <v>145</v>
      </c>
      <c r="D517" s="160" t="s">
        <v>28002</v>
      </c>
    </row>
    <row r="518" spans="1:4">
      <c r="A518" s="159">
        <v>40524</v>
      </c>
      <c r="B518" s="159" t="s">
        <v>28009</v>
      </c>
      <c r="C518" s="159" t="s">
        <v>145</v>
      </c>
      <c r="D518" s="160" t="s">
        <v>28010</v>
      </c>
    </row>
    <row r="519" spans="1:4">
      <c r="A519" s="159">
        <v>40529</v>
      </c>
      <c r="B519" s="159" t="s">
        <v>28013</v>
      </c>
      <c r="C519" s="159" t="s">
        <v>145</v>
      </c>
      <c r="D519" s="160" t="s">
        <v>22385</v>
      </c>
    </row>
    <row r="520" spans="1:4">
      <c r="A520" s="159">
        <v>36156</v>
      </c>
      <c r="B520" s="159" t="s">
        <v>26150</v>
      </c>
      <c r="C520" s="159" t="s">
        <v>145</v>
      </c>
      <c r="D520" s="160" t="s">
        <v>26151</v>
      </c>
    </row>
    <row r="521" spans="1:4">
      <c r="A521" s="159">
        <v>36155</v>
      </c>
      <c r="B521" s="159" t="s">
        <v>26148</v>
      </c>
      <c r="C521" s="159" t="s">
        <v>145</v>
      </c>
      <c r="D521" s="160" t="s">
        <v>26149</v>
      </c>
    </row>
    <row r="522" spans="1:4">
      <c r="A522" s="159">
        <v>36154</v>
      </c>
      <c r="B522" s="159" t="s">
        <v>26146</v>
      </c>
      <c r="C522" s="159" t="s">
        <v>145</v>
      </c>
      <c r="D522" s="160" t="s">
        <v>26147</v>
      </c>
    </row>
    <row r="523" spans="1:4">
      <c r="A523" s="159">
        <v>36170</v>
      </c>
      <c r="B523" s="159" t="s">
        <v>26152</v>
      </c>
      <c r="C523" s="159" t="s">
        <v>145</v>
      </c>
      <c r="D523" s="160" t="s">
        <v>26153</v>
      </c>
    </row>
    <row r="524" spans="1:4">
      <c r="A524" s="159">
        <v>695</v>
      </c>
      <c r="B524" s="159" t="s">
        <v>22386</v>
      </c>
      <c r="C524" s="159" t="s">
        <v>145</v>
      </c>
      <c r="D524" s="160" t="s">
        <v>22387</v>
      </c>
    </row>
    <row r="525" spans="1:4">
      <c r="A525" s="159">
        <v>679</v>
      </c>
      <c r="B525" s="159" t="s">
        <v>22384</v>
      </c>
      <c r="C525" s="159" t="s">
        <v>145</v>
      </c>
      <c r="D525" s="160" t="s">
        <v>22385</v>
      </c>
    </row>
    <row r="526" spans="1:4">
      <c r="A526" s="159">
        <v>711</v>
      </c>
      <c r="B526" s="159" t="s">
        <v>22390</v>
      </c>
      <c r="C526" s="159" t="s">
        <v>145</v>
      </c>
      <c r="D526" s="160" t="s">
        <v>22391</v>
      </c>
    </row>
    <row r="527" spans="1:4">
      <c r="A527" s="159">
        <v>712</v>
      </c>
      <c r="B527" s="159" t="s">
        <v>22392</v>
      </c>
      <c r="C527" s="159" t="s">
        <v>145</v>
      </c>
      <c r="D527" s="160" t="s">
        <v>22393</v>
      </c>
    </row>
    <row r="528" spans="1:4">
      <c r="A528" s="159">
        <v>12614</v>
      </c>
      <c r="B528" s="159" t="s">
        <v>25327</v>
      </c>
      <c r="C528" s="159" t="s">
        <v>131</v>
      </c>
      <c r="D528" s="160" t="s">
        <v>10420</v>
      </c>
    </row>
    <row r="529" spans="1:4">
      <c r="A529" s="159">
        <v>6140</v>
      </c>
      <c r="B529" s="159" t="s">
        <v>24037</v>
      </c>
      <c r="C529" s="159" t="s">
        <v>131</v>
      </c>
      <c r="D529" s="160" t="s">
        <v>10521</v>
      </c>
    </row>
    <row r="530" spans="1:4">
      <c r="A530" s="159">
        <v>38399</v>
      </c>
      <c r="B530" s="159" t="s">
        <v>26855</v>
      </c>
      <c r="C530" s="159" t="s">
        <v>131</v>
      </c>
      <c r="D530" s="160" t="s">
        <v>26856</v>
      </c>
    </row>
    <row r="531" spans="1:4">
      <c r="A531" s="159">
        <v>729</v>
      </c>
      <c r="B531" s="159" t="s">
        <v>22400</v>
      </c>
      <c r="C531" s="159" t="s">
        <v>131</v>
      </c>
      <c r="D531" s="160" t="s">
        <v>22401</v>
      </c>
    </row>
    <row r="532" spans="1:4">
      <c r="A532" s="159">
        <v>39925</v>
      </c>
      <c r="B532" s="159" t="s">
        <v>27876</v>
      </c>
      <c r="C532" s="159" t="s">
        <v>131</v>
      </c>
      <c r="D532" s="160" t="s">
        <v>27877</v>
      </c>
    </row>
    <row r="533" spans="1:4">
      <c r="A533" s="159">
        <v>731</v>
      </c>
      <c r="B533" s="159" t="s">
        <v>22404</v>
      </c>
      <c r="C533" s="159" t="s">
        <v>131</v>
      </c>
      <c r="D533" s="160" t="s">
        <v>22405</v>
      </c>
    </row>
    <row r="534" spans="1:4">
      <c r="A534" s="159">
        <v>10575</v>
      </c>
      <c r="B534" s="159" t="s">
        <v>24645</v>
      </c>
      <c r="C534" s="159" t="s">
        <v>131</v>
      </c>
      <c r="D534" s="160" t="s">
        <v>24646</v>
      </c>
    </row>
    <row r="535" spans="1:4">
      <c r="A535" s="159">
        <v>733</v>
      </c>
      <c r="B535" s="159" t="s">
        <v>22408</v>
      </c>
      <c r="C535" s="159" t="s">
        <v>131</v>
      </c>
      <c r="D535" s="160" t="s">
        <v>22409</v>
      </c>
    </row>
    <row r="536" spans="1:4">
      <c r="A536" s="159">
        <v>732</v>
      </c>
      <c r="B536" s="159" t="s">
        <v>22406</v>
      </c>
      <c r="C536" s="159" t="s">
        <v>131</v>
      </c>
      <c r="D536" s="160" t="s">
        <v>22407</v>
      </c>
    </row>
    <row r="537" spans="1:4">
      <c r="A537" s="159">
        <v>735</v>
      </c>
      <c r="B537" s="159" t="s">
        <v>22412</v>
      </c>
      <c r="C537" s="159" t="s">
        <v>131</v>
      </c>
      <c r="D537" s="160" t="s">
        <v>22413</v>
      </c>
    </row>
    <row r="538" spans="1:4">
      <c r="A538" s="159">
        <v>737</v>
      </c>
      <c r="B538" s="159" t="s">
        <v>22416</v>
      </c>
      <c r="C538" s="159" t="s">
        <v>131</v>
      </c>
      <c r="D538" s="160" t="s">
        <v>22417</v>
      </c>
    </row>
    <row r="539" spans="1:4">
      <c r="A539" s="159">
        <v>736</v>
      </c>
      <c r="B539" s="159" t="s">
        <v>22414</v>
      </c>
      <c r="C539" s="159" t="s">
        <v>131</v>
      </c>
      <c r="D539" s="160" t="s">
        <v>22415</v>
      </c>
    </row>
    <row r="540" spans="1:4">
      <c r="A540" s="159">
        <v>738</v>
      </c>
      <c r="B540" s="159" t="s">
        <v>22418</v>
      </c>
      <c r="C540" s="159" t="s">
        <v>131</v>
      </c>
      <c r="D540" s="160" t="s">
        <v>22419</v>
      </c>
    </row>
    <row r="541" spans="1:4">
      <c r="A541" s="159">
        <v>740</v>
      </c>
      <c r="B541" s="159" t="s">
        <v>22420</v>
      </c>
      <c r="C541" s="159" t="s">
        <v>131</v>
      </c>
      <c r="D541" s="160" t="s">
        <v>22421</v>
      </c>
    </row>
    <row r="542" spans="1:4">
      <c r="A542" s="159">
        <v>734</v>
      </c>
      <c r="B542" s="159" t="s">
        <v>22410</v>
      </c>
      <c r="C542" s="159" t="s">
        <v>131</v>
      </c>
      <c r="D542" s="160" t="s">
        <v>22411</v>
      </c>
    </row>
    <row r="543" spans="1:4">
      <c r="A543" s="159">
        <v>39008</v>
      </c>
      <c r="B543" s="159" t="s">
        <v>27074</v>
      </c>
      <c r="C543" s="159" t="s">
        <v>131</v>
      </c>
      <c r="D543" s="160" t="s">
        <v>11426</v>
      </c>
    </row>
    <row r="544" spans="1:4">
      <c r="A544" s="159">
        <v>39009</v>
      </c>
      <c r="B544" s="159" t="s">
        <v>27075</v>
      </c>
      <c r="C544" s="159" t="s">
        <v>131</v>
      </c>
      <c r="D544" s="160" t="s">
        <v>11427</v>
      </c>
    </row>
    <row r="545" spans="1:4">
      <c r="A545" s="159">
        <v>10587</v>
      </c>
      <c r="B545" s="159" t="s">
        <v>24653</v>
      </c>
      <c r="C545" s="159" t="s">
        <v>131</v>
      </c>
      <c r="D545" s="160" t="s">
        <v>24654</v>
      </c>
    </row>
    <row r="546" spans="1:4">
      <c r="A546" s="159">
        <v>759</v>
      </c>
      <c r="B546" s="159" t="s">
        <v>22439</v>
      </c>
      <c r="C546" s="159" t="s">
        <v>131</v>
      </c>
      <c r="D546" s="160" t="s">
        <v>22440</v>
      </c>
    </row>
    <row r="547" spans="1:4">
      <c r="A547" s="159">
        <v>761</v>
      </c>
      <c r="B547" s="159" t="s">
        <v>22443</v>
      </c>
      <c r="C547" s="159" t="s">
        <v>131</v>
      </c>
      <c r="D547" s="160" t="s">
        <v>22444</v>
      </c>
    </row>
    <row r="548" spans="1:4">
      <c r="A548" s="159">
        <v>750</v>
      </c>
      <c r="B548" s="159" t="s">
        <v>22427</v>
      </c>
      <c r="C548" s="159" t="s">
        <v>131</v>
      </c>
      <c r="D548" s="160" t="s">
        <v>22428</v>
      </c>
    </row>
    <row r="549" spans="1:4">
      <c r="A549" s="159">
        <v>755</v>
      </c>
      <c r="B549" s="159" t="s">
        <v>22433</v>
      </c>
      <c r="C549" s="159" t="s">
        <v>131</v>
      </c>
      <c r="D549" s="160" t="s">
        <v>22434</v>
      </c>
    </row>
    <row r="550" spans="1:4">
      <c r="A550" s="159">
        <v>749</v>
      </c>
      <c r="B550" s="159" t="s">
        <v>22425</v>
      </c>
      <c r="C550" s="159" t="s">
        <v>131</v>
      </c>
      <c r="D550" s="160" t="s">
        <v>22426</v>
      </c>
    </row>
    <row r="551" spans="1:4">
      <c r="A551" s="159">
        <v>756</v>
      </c>
      <c r="B551" s="159" t="s">
        <v>22435</v>
      </c>
      <c r="C551" s="159" t="s">
        <v>131</v>
      </c>
      <c r="D551" s="160" t="s">
        <v>22436</v>
      </c>
    </row>
    <row r="552" spans="1:4">
      <c r="A552" s="159">
        <v>10588</v>
      </c>
      <c r="B552" s="159" t="s">
        <v>24655</v>
      </c>
      <c r="C552" s="159" t="s">
        <v>131</v>
      </c>
      <c r="D552" s="160" t="s">
        <v>24656</v>
      </c>
    </row>
    <row r="553" spans="1:4">
      <c r="A553" s="159">
        <v>10592</v>
      </c>
      <c r="B553" s="159" t="s">
        <v>24659</v>
      </c>
      <c r="C553" s="159" t="s">
        <v>131</v>
      </c>
      <c r="D553" s="160" t="s">
        <v>24660</v>
      </c>
    </row>
    <row r="554" spans="1:4">
      <c r="A554" s="159">
        <v>10589</v>
      </c>
      <c r="B554" s="159" t="s">
        <v>24657</v>
      </c>
      <c r="C554" s="159" t="s">
        <v>131</v>
      </c>
      <c r="D554" s="160" t="s">
        <v>24658</v>
      </c>
    </row>
    <row r="555" spans="1:4">
      <c r="A555" s="159">
        <v>760</v>
      </c>
      <c r="B555" s="159" t="s">
        <v>22441</v>
      </c>
      <c r="C555" s="159" t="s">
        <v>131</v>
      </c>
      <c r="D555" s="160" t="s">
        <v>22442</v>
      </c>
    </row>
    <row r="556" spans="1:4">
      <c r="A556" s="159">
        <v>751</v>
      </c>
      <c r="B556" s="159" t="s">
        <v>22429</v>
      </c>
      <c r="C556" s="159" t="s">
        <v>131</v>
      </c>
      <c r="D556" s="160" t="s">
        <v>22430</v>
      </c>
    </row>
    <row r="557" spans="1:4">
      <c r="A557" s="159">
        <v>754</v>
      </c>
      <c r="B557" s="159" t="s">
        <v>22431</v>
      </c>
      <c r="C557" s="159" t="s">
        <v>131</v>
      </c>
      <c r="D557" s="160" t="s">
        <v>22432</v>
      </c>
    </row>
    <row r="558" spans="1:4">
      <c r="A558" s="159">
        <v>757</v>
      </c>
      <c r="B558" s="159" t="s">
        <v>22437</v>
      </c>
      <c r="C558" s="159" t="s">
        <v>131</v>
      </c>
      <c r="D558" s="160" t="s">
        <v>22438</v>
      </c>
    </row>
    <row r="559" spans="1:4">
      <c r="A559" s="159">
        <v>44489</v>
      </c>
      <c r="B559" s="159" t="s">
        <v>28862</v>
      </c>
      <c r="C559" s="159" t="s">
        <v>131</v>
      </c>
      <c r="D559" s="160" t="s">
        <v>28863</v>
      </c>
    </row>
    <row r="560" spans="1:4">
      <c r="A560" s="159">
        <v>39917</v>
      </c>
      <c r="B560" s="159" t="s">
        <v>27873</v>
      </c>
      <c r="C560" s="159" t="s">
        <v>131</v>
      </c>
      <c r="D560" s="160" t="s">
        <v>11544</v>
      </c>
    </row>
    <row r="561" spans="1:4">
      <c r="A561" s="159">
        <v>38167</v>
      </c>
      <c r="B561" s="159" t="s">
        <v>26794</v>
      </c>
      <c r="C561" s="159" t="s">
        <v>149</v>
      </c>
      <c r="D561" s="160" t="s">
        <v>13506</v>
      </c>
    </row>
    <row r="562" spans="1:4">
      <c r="A562" s="159">
        <v>36145</v>
      </c>
      <c r="B562" s="159" t="s">
        <v>26134</v>
      </c>
      <c r="C562" s="159" t="s">
        <v>149</v>
      </c>
      <c r="D562" s="160" t="s">
        <v>26135</v>
      </c>
    </row>
    <row r="563" spans="1:4">
      <c r="A563" s="159">
        <v>12893</v>
      </c>
      <c r="B563" s="159" t="s">
        <v>25427</v>
      </c>
      <c r="C563" s="159" t="s">
        <v>149</v>
      </c>
      <c r="D563" s="160" t="s">
        <v>14426</v>
      </c>
    </row>
    <row r="564" spans="1:4">
      <c r="A564" s="159">
        <v>11685</v>
      </c>
      <c r="B564" s="159" t="s">
        <v>25000</v>
      </c>
      <c r="C564" s="159" t="s">
        <v>131</v>
      </c>
      <c r="D564" s="160" t="s">
        <v>10923</v>
      </c>
    </row>
    <row r="565" spans="1:4">
      <c r="A565" s="159">
        <v>11680</v>
      </c>
      <c r="B565" s="159" t="s">
        <v>24996</v>
      </c>
      <c r="C565" s="159" t="s">
        <v>131</v>
      </c>
      <c r="D565" s="160" t="s">
        <v>17125</v>
      </c>
    </row>
    <row r="566" spans="1:4">
      <c r="A566" s="159">
        <v>11679</v>
      </c>
      <c r="B566" s="159" t="s">
        <v>24995</v>
      </c>
      <c r="C566" s="159" t="s">
        <v>131</v>
      </c>
      <c r="D566" s="160" t="s">
        <v>11475</v>
      </c>
    </row>
    <row r="567" spans="1:4">
      <c r="A567" s="159">
        <v>2512</v>
      </c>
      <c r="B567" s="159" t="s">
        <v>23052</v>
      </c>
      <c r="C567" s="159" t="s">
        <v>131</v>
      </c>
      <c r="D567" s="160" t="s">
        <v>16668</v>
      </c>
    </row>
    <row r="568" spans="1:4">
      <c r="A568" s="159">
        <v>4374</v>
      </c>
      <c r="B568" s="159" t="s">
        <v>23783</v>
      </c>
      <c r="C568" s="159" t="s">
        <v>131</v>
      </c>
      <c r="D568" s="160" t="s">
        <v>10642</v>
      </c>
    </row>
    <row r="569" spans="1:4">
      <c r="A569" s="159">
        <v>7568</v>
      </c>
      <c r="B569" s="159" t="s">
        <v>24260</v>
      </c>
      <c r="C569" s="159" t="s">
        <v>131</v>
      </c>
      <c r="D569" s="160" t="s">
        <v>10784</v>
      </c>
    </row>
    <row r="570" spans="1:4">
      <c r="A570" s="159">
        <v>7584</v>
      </c>
      <c r="B570" s="159" t="s">
        <v>24268</v>
      </c>
      <c r="C570" s="159" t="s">
        <v>131</v>
      </c>
      <c r="D570" s="160" t="s">
        <v>10795</v>
      </c>
    </row>
    <row r="571" spans="1:4">
      <c r="A571" s="159">
        <v>11945</v>
      </c>
      <c r="B571" s="159" t="s">
        <v>25155</v>
      </c>
      <c r="C571" s="159" t="s">
        <v>131</v>
      </c>
      <c r="D571" s="160" t="s">
        <v>10878</v>
      </c>
    </row>
    <row r="572" spans="1:4">
      <c r="A572" s="159">
        <v>11946</v>
      </c>
      <c r="B572" s="159" t="s">
        <v>25156</v>
      </c>
      <c r="C572" s="159" t="s">
        <v>131</v>
      </c>
      <c r="D572" s="160" t="s">
        <v>10646</v>
      </c>
    </row>
    <row r="573" spans="1:4">
      <c r="A573" s="159">
        <v>4375</v>
      </c>
      <c r="B573" s="159" t="s">
        <v>23784</v>
      </c>
      <c r="C573" s="159" t="s">
        <v>131</v>
      </c>
      <c r="D573" s="160" t="s">
        <v>10643</v>
      </c>
    </row>
    <row r="574" spans="1:4">
      <c r="A574" s="159">
        <v>11950</v>
      </c>
      <c r="B574" s="159" t="s">
        <v>25158</v>
      </c>
      <c r="C574" s="159" t="s">
        <v>131</v>
      </c>
      <c r="D574" s="160" t="s">
        <v>10966</v>
      </c>
    </row>
    <row r="575" spans="1:4">
      <c r="A575" s="159">
        <v>4376</v>
      </c>
      <c r="B575" s="159" t="s">
        <v>23785</v>
      </c>
      <c r="C575" s="159" t="s">
        <v>131</v>
      </c>
      <c r="D575" s="160" t="s">
        <v>10644</v>
      </c>
    </row>
    <row r="576" spans="1:4">
      <c r="A576" s="159">
        <v>7583</v>
      </c>
      <c r="B576" s="159" t="s">
        <v>24267</v>
      </c>
      <c r="C576" s="159" t="s">
        <v>131</v>
      </c>
      <c r="D576" s="160" t="s">
        <v>10794</v>
      </c>
    </row>
    <row r="577" spans="1:4">
      <c r="A577" s="159">
        <v>4350</v>
      </c>
      <c r="B577" s="159" t="s">
        <v>23778</v>
      </c>
      <c r="C577" s="159" t="s">
        <v>131</v>
      </c>
      <c r="D577" s="160" t="s">
        <v>10639</v>
      </c>
    </row>
    <row r="578" spans="1:4">
      <c r="A578" s="159">
        <v>44400</v>
      </c>
      <c r="B578" s="159" t="s">
        <v>28838</v>
      </c>
      <c r="C578" s="159" t="s">
        <v>131</v>
      </c>
      <c r="D578" s="160" t="s">
        <v>10172</v>
      </c>
    </row>
    <row r="579" spans="1:4">
      <c r="A579" s="159">
        <v>39886</v>
      </c>
      <c r="B579" s="159" t="s">
        <v>27858</v>
      </c>
      <c r="C579" s="159" t="s">
        <v>131</v>
      </c>
      <c r="D579" s="160" t="s">
        <v>10389</v>
      </c>
    </row>
    <row r="580" spans="1:4">
      <c r="A580" s="159">
        <v>39887</v>
      </c>
      <c r="B580" s="159" t="s">
        <v>27859</v>
      </c>
      <c r="C580" s="159" t="s">
        <v>131</v>
      </c>
      <c r="D580" s="160" t="s">
        <v>12445</v>
      </c>
    </row>
    <row r="581" spans="1:4">
      <c r="A581" s="159">
        <v>39888</v>
      </c>
      <c r="B581" s="159" t="s">
        <v>27860</v>
      </c>
      <c r="C581" s="159" t="s">
        <v>131</v>
      </c>
      <c r="D581" s="160" t="s">
        <v>15956</v>
      </c>
    </row>
    <row r="582" spans="1:4">
      <c r="A582" s="159">
        <v>39890</v>
      </c>
      <c r="B582" s="159" t="s">
        <v>27861</v>
      </c>
      <c r="C582" s="159" t="s">
        <v>131</v>
      </c>
      <c r="D582" s="160" t="s">
        <v>10978</v>
      </c>
    </row>
    <row r="583" spans="1:4">
      <c r="A583" s="159">
        <v>39891</v>
      </c>
      <c r="B583" s="159" t="s">
        <v>27862</v>
      </c>
      <c r="C583" s="159" t="s">
        <v>131</v>
      </c>
      <c r="D583" s="160" t="s">
        <v>27863</v>
      </c>
    </row>
    <row r="584" spans="1:4">
      <c r="A584" s="159">
        <v>39892</v>
      </c>
      <c r="B584" s="159" t="s">
        <v>27864</v>
      </c>
      <c r="C584" s="159" t="s">
        <v>131</v>
      </c>
      <c r="D584" s="160" t="s">
        <v>27865</v>
      </c>
    </row>
    <row r="585" spans="1:4">
      <c r="A585" s="159">
        <v>790</v>
      </c>
      <c r="B585" s="159" t="s">
        <v>22478</v>
      </c>
      <c r="C585" s="159" t="s">
        <v>131</v>
      </c>
      <c r="D585" s="160" t="s">
        <v>16014</v>
      </c>
    </row>
    <row r="586" spans="1:4">
      <c r="A586" s="159">
        <v>766</v>
      </c>
      <c r="B586" s="159" t="s">
        <v>22447</v>
      </c>
      <c r="C586" s="159" t="s">
        <v>131</v>
      </c>
      <c r="D586" s="160" t="s">
        <v>16014</v>
      </c>
    </row>
    <row r="587" spans="1:4">
      <c r="A587" s="159">
        <v>791</v>
      </c>
      <c r="B587" s="159" t="s">
        <v>22479</v>
      </c>
      <c r="C587" s="159" t="s">
        <v>131</v>
      </c>
      <c r="D587" s="160" t="s">
        <v>16014</v>
      </c>
    </row>
    <row r="588" spans="1:4">
      <c r="A588" s="159">
        <v>767</v>
      </c>
      <c r="B588" s="159" t="s">
        <v>22448</v>
      </c>
      <c r="C588" s="159" t="s">
        <v>131</v>
      </c>
      <c r="D588" s="160" t="s">
        <v>16014</v>
      </c>
    </row>
    <row r="589" spans="1:4">
      <c r="A589" s="159">
        <v>768</v>
      </c>
      <c r="B589" s="159" t="s">
        <v>22449</v>
      </c>
      <c r="C589" s="159" t="s">
        <v>131</v>
      </c>
      <c r="D589" s="160" t="s">
        <v>22450</v>
      </c>
    </row>
    <row r="590" spans="1:4">
      <c r="A590" s="159">
        <v>789</v>
      </c>
      <c r="B590" s="159" t="s">
        <v>22477</v>
      </c>
      <c r="C590" s="159" t="s">
        <v>131</v>
      </c>
      <c r="D590" s="160" t="s">
        <v>11077</v>
      </c>
    </row>
    <row r="591" spans="1:4">
      <c r="A591" s="159">
        <v>769</v>
      </c>
      <c r="B591" s="159" t="s">
        <v>22451</v>
      </c>
      <c r="C591" s="159" t="s">
        <v>131</v>
      </c>
      <c r="D591" s="160" t="s">
        <v>22450</v>
      </c>
    </row>
    <row r="592" spans="1:4">
      <c r="A592" s="159">
        <v>770</v>
      </c>
      <c r="B592" s="159" t="s">
        <v>22452</v>
      </c>
      <c r="C592" s="159" t="s">
        <v>131</v>
      </c>
      <c r="D592" s="160" t="s">
        <v>10522</v>
      </c>
    </row>
    <row r="593" spans="1:4">
      <c r="A593" s="159">
        <v>12394</v>
      </c>
      <c r="B593" s="159" t="s">
        <v>25237</v>
      </c>
      <c r="C593" s="159" t="s">
        <v>131</v>
      </c>
      <c r="D593" s="160" t="s">
        <v>10522</v>
      </c>
    </row>
    <row r="594" spans="1:4">
      <c r="A594" s="159">
        <v>764</v>
      </c>
      <c r="B594" s="159" t="s">
        <v>22445</v>
      </c>
      <c r="C594" s="159" t="s">
        <v>131</v>
      </c>
      <c r="D594" s="160" t="s">
        <v>11862</v>
      </c>
    </row>
    <row r="595" spans="1:4">
      <c r="A595" s="159">
        <v>765</v>
      </c>
      <c r="B595" s="159" t="s">
        <v>22446</v>
      </c>
      <c r="C595" s="159" t="s">
        <v>131</v>
      </c>
      <c r="D595" s="160" t="s">
        <v>11862</v>
      </c>
    </row>
    <row r="596" spans="1:4">
      <c r="A596" s="159">
        <v>787</v>
      </c>
      <c r="B596" s="159" t="s">
        <v>22475</v>
      </c>
      <c r="C596" s="159" t="s">
        <v>131</v>
      </c>
      <c r="D596" s="160" t="s">
        <v>22456</v>
      </c>
    </row>
    <row r="597" spans="1:4">
      <c r="A597" s="159">
        <v>774</v>
      </c>
      <c r="B597" s="159" t="s">
        <v>22457</v>
      </c>
      <c r="C597" s="159" t="s">
        <v>131</v>
      </c>
      <c r="D597" s="160" t="s">
        <v>22456</v>
      </c>
    </row>
    <row r="598" spans="1:4">
      <c r="A598" s="159">
        <v>773</v>
      </c>
      <c r="B598" s="159" t="s">
        <v>22455</v>
      </c>
      <c r="C598" s="159" t="s">
        <v>131</v>
      </c>
      <c r="D598" s="160" t="s">
        <v>22456</v>
      </c>
    </row>
    <row r="599" spans="1:4">
      <c r="A599" s="159">
        <v>775</v>
      </c>
      <c r="B599" s="159" t="s">
        <v>22458</v>
      </c>
      <c r="C599" s="159" t="s">
        <v>131</v>
      </c>
      <c r="D599" s="160" t="s">
        <v>22456</v>
      </c>
    </row>
    <row r="600" spans="1:4">
      <c r="A600" s="159">
        <v>788</v>
      </c>
      <c r="B600" s="159" t="s">
        <v>22476</v>
      </c>
      <c r="C600" s="159" t="s">
        <v>131</v>
      </c>
      <c r="D600" s="160" t="s">
        <v>10403</v>
      </c>
    </row>
    <row r="601" spans="1:4">
      <c r="A601" s="159">
        <v>772</v>
      </c>
      <c r="B601" s="159" t="s">
        <v>22454</v>
      </c>
      <c r="C601" s="159" t="s">
        <v>131</v>
      </c>
      <c r="D601" s="160" t="s">
        <v>10403</v>
      </c>
    </row>
    <row r="602" spans="1:4">
      <c r="A602" s="159">
        <v>771</v>
      </c>
      <c r="B602" s="159" t="s">
        <v>22453</v>
      </c>
      <c r="C602" s="159" t="s">
        <v>131</v>
      </c>
      <c r="D602" s="160" t="s">
        <v>10403</v>
      </c>
    </row>
    <row r="603" spans="1:4">
      <c r="A603" s="159">
        <v>779</v>
      </c>
      <c r="B603" s="159" t="s">
        <v>22462</v>
      </c>
      <c r="C603" s="159" t="s">
        <v>131</v>
      </c>
      <c r="D603" s="160" t="s">
        <v>12748</v>
      </c>
    </row>
    <row r="604" spans="1:4">
      <c r="A604" s="159">
        <v>776</v>
      </c>
      <c r="B604" s="159" t="s">
        <v>22459</v>
      </c>
      <c r="C604" s="159" t="s">
        <v>131</v>
      </c>
      <c r="D604" s="160" t="s">
        <v>13025</v>
      </c>
    </row>
    <row r="605" spans="1:4">
      <c r="A605" s="159">
        <v>777</v>
      </c>
      <c r="B605" s="159" t="s">
        <v>22460</v>
      </c>
      <c r="C605" s="159" t="s">
        <v>131</v>
      </c>
      <c r="D605" s="160" t="s">
        <v>10550</v>
      </c>
    </row>
    <row r="606" spans="1:4">
      <c r="A606" s="159">
        <v>780</v>
      </c>
      <c r="B606" s="159" t="s">
        <v>22463</v>
      </c>
      <c r="C606" s="159" t="s">
        <v>131</v>
      </c>
      <c r="D606" s="160" t="s">
        <v>22464</v>
      </c>
    </row>
    <row r="607" spans="1:4">
      <c r="A607" s="159">
        <v>778</v>
      </c>
      <c r="B607" s="159" t="s">
        <v>22461</v>
      </c>
      <c r="C607" s="159" t="s">
        <v>131</v>
      </c>
      <c r="D607" s="160" t="s">
        <v>13025</v>
      </c>
    </row>
    <row r="608" spans="1:4">
      <c r="A608" s="159">
        <v>781</v>
      </c>
      <c r="B608" s="159" t="s">
        <v>22465</v>
      </c>
      <c r="C608" s="159" t="s">
        <v>131</v>
      </c>
      <c r="D608" s="160" t="s">
        <v>22466</v>
      </c>
    </row>
    <row r="609" spans="1:4">
      <c r="A609" s="159">
        <v>786</v>
      </c>
      <c r="B609" s="159" t="s">
        <v>22474</v>
      </c>
      <c r="C609" s="159" t="s">
        <v>131</v>
      </c>
      <c r="D609" s="160" t="s">
        <v>22466</v>
      </c>
    </row>
    <row r="610" spans="1:4">
      <c r="A610" s="159">
        <v>782</v>
      </c>
      <c r="B610" s="159" t="s">
        <v>22467</v>
      </c>
      <c r="C610" s="159" t="s">
        <v>131</v>
      </c>
      <c r="D610" s="160" t="s">
        <v>22466</v>
      </c>
    </row>
    <row r="611" spans="1:4">
      <c r="A611" s="159">
        <v>783</v>
      </c>
      <c r="B611" s="159" t="s">
        <v>22468</v>
      </c>
      <c r="C611" s="159" t="s">
        <v>131</v>
      </c>
      <c r="D611" s="160" t="s">
        <v>22469</v>
      </c>
    </row>
    <row r="612" spans="1:4">
      <c r="A612" s="159">
        <v>785</v>
      </c>
      <c r="B612" s="159" t="s">
        <v>22472</v>
      </c>
      <c r="C612" s="159" t="s">
        <v>131</v>
      </c>
      <c r="D612" s="160" t="s">
        <v>22473</v>
      </c>
    </row>
    <row r="613" spans="1:4">
      <c r="A613" s="159">
        <v>784</v>
      </c>
      <c r="B613" s="159" t="s">
        <v>22470</v>
      </c>
      <c r="C613" s="159" t="s">
        <v>131</v>
      </c>
      <c r="D613" s="160" t="s">
        <v>22471</v>
      </c>
    </row>
    <row r="614" spans="1:4">
      <c r="A614" s="159">
        <v>828</v>
      </c>
      <c r="B614" s="159" t="s">
        <v>22495</v>
      </c>
      <c r="C614" s="159" t="s">
        <v>131</v>
      </c>
      <c r="D614" s="160" t="s">
        <v>15821</v>
      </c>
    </row>
    <row r="615" spans="1:4">
      <c r="A615" s="159">
        <v>829</v>
      </c>
      <c r="B615" s="159" t="s">
        <v>22496</v>
      </c>
      <c r="C615" s="159" t="s">
        <v>131</v>
      </c>
      <c r="D615" s="160" t="s">
        <v>11883</v>
      </c>
    </row>
    <row r="616" spans="1:4">
      <c r="A616" s="159">
        <v>812</v>
      </c>
      <c r="B616" s="159" t="s">
        <v>22485</v>
      </c>
      <c r="C616" s="159" t="s">
        <v>131</v>
      </c>
      <c r="D616" s="160" t="s">
        <v>11261</v>
      </c>
    </row>
    <row r="617" spans="1:4">
      <c r="A617" s="159">
        <v>819</v>
      </c>
      <c r="B617" s="159" t="s">
        <v>22491</v>
      </c>
      <c r="C617" s="159" t="s">
        <v>131</v>
      </c>
      <c r="D617" s="160" t="s">
        <v>20065</v>
      </c>
    </row>
    <row r="618" spans="1:4">
      <c r="A618" s="159">
        <v>818</v>
      </c>
      <c r="B618" s="159" t="s">
        <v>22490</v>
      </c>
      <c r="C618" s="159" t="s">
        <v>131</v>
      </c>
      <c r="D618" s="160" t="s">
        <v>15656</v>
      </c>
    </row>
    <row r="619" spans="1:4">
      <c r="A619" s="159">
        <v>832</v>
      </c>
      <c r="B619" s="159" t="s">
        <v>22497</v>
      </c>
      <c r="C619" s="159" t="s">
        <v>131</v>
      </c>
      <c r="D619" s="160" t="s">
        <v>22498</v>
      </c>
    </row>
    <row r="620" spans="1:4">
      <c r="A620" s="159">
        <v>834</v>
      </c>
      <c r="B620" s="159" t="s">
        <v>22499</v>
      </c>
      <c r="C620" s="159" t="s">
        <v>131</v>
      </c>
      <c r="D620" s="160" t="s">
        <v>20065</v>
      </c>
    </row>
    <row r="621" spans="1:4">
      <c r="A621" s="159">
        <v>813</v>
      </c>
      <c r="B621" s="159" t="s">
        <v>22486</v>
      </c>
      <c r="C621" s="159" t="s">
        <v>131</v>
      </c>
      <c r="D621" s="160" t="s">
        <v>10541</v>
      </c>
    </row>
    <row r="622" spans="1:4">
      <c r="A622" s="159">
        <v>820</v>
      </c>
      <c r="B622" s="159" t="s">
        <v>22492</v>
      </c>
      <c r="C622" s="159" t="s">
        <v>131</v>
      </c>
      <c r="D622" s="160" t="s">
        <v>10306</v>
      </c>
    </row>
    <row r="623" spans="1:4">
      <c r="A623" s="159">
        <v>816</v>
      </c>
      <c r="B623" s="159" t="s">
        <v>22489</v>
      </c>
      <c r="C623" s="159" t="s">
        <v>131</v>
      </c>
      <c r="D623" s="160" t="s">
        <v>17741</v>
      </c>
    </row>
    <row r="624" spans="1:4">
      <c r="A624" s="159">
        <v>814</v>
      </c>
      <c r="B624" s="159" t="s">
        <v>22487</v>
      </c>
      <c r="C624" s="159" t="s">
        <v>131</v>
      </c>
      <c r="D624" s="160" t="s">
        <v>22488</v>
      </c>
    </row>
    <row r="625" spans="1:4">
      <c r="A625" s="159">
        <v>822</v>
      </c>
      <c r="B625" s="159" t="s">
        <v>22494</v>
      </c>
      <c r="C625" s="159" t="s">
        <v>131</v>
      </c>
      <c r="D625" s="160" t="s">
        <v>11468</v>
      </c>
    </row>
    <row r="626" spans="1:4">
      <c r="A626" s="159">
        <v>821</v>
      </c>
      <c r="B626" s="159" t="s">
        <v>22493</v>
      </c>
      <c r="C626" s="159" t="s">
        <v>131</v>
      </c>
      <c r="D626" s="160" t="s">
        <v>11002</v>
      </c>
    </row>
    <row r="627" spans="1:4">
      <c r="A627" s="159">
        <v>20086</v>
      </c>
      <c r="B627" s="159" t="s">
        <v>25630</v>
      </c>
      <c r="C627" s="159" t="s">
        <v>131</v>
      </c>
      <c r="D627" s="160" t="s">
        <v>10395</v>
      </c>
    </row>
    <row r="628" spans="1:4">
      <c r="A628" s="159">
        <v>39191</v>
      </c>
      <c r="B628" s="159" t="s">
        <v>27138</v>
      </c>
      <c r="C628" s="159" t="s">
        <v>131</v>
      </c>
      <c r="D628" s="160" t="s">
        <v>27139</v>
      </c>
    </row>
    <row r="629" spans="1:4">
      <c r="A629" s="159">
        <v>39190</v>
      </c>
      <c r="B629" s="159" t="s">
        <v>27137</v>
      </c>
      <c r="C629" s="159" t="s">
        <v>131</v>
      </c>
      <c r="D629" s="160" t="s">
        <v>19676</v>
      </c>
    </row>
    <row r="630" spans="1:4">
      <c r="A630" s="159">
        <v>39189</v>
      </c>
      <c r="B630" s="159" t="s">
        <v>27136</v>
      </c>
      <c r="C630" s="159" t="s">
        <v>131</v>
      </c>
      <c r="D630" s="160" t="s">
        <v>12824</v>
      </c>
    </row>
    <row r="631" spans="1:4">
      <c r="A631" s="159">
        <v>39186</v>
      </c>
      <c r="B631" s="159" t="s">
        <v>27133</v>
      </c>
      <c r="C631" s="159" t="s">
        <v>131</v>
      </c>
      <c r="D631" s="160" t="s">
        <v>10868</v>
      </c>
    </row>
    <row r="632" spans="1:4">
      <c r="A632" s="159">
        <v>39188</v>
      </c>
      <c r="B632" s="159" t="s">
        <v>27135</v>
      </c>
      <c r="C632" s="159" t="s">
        <v>131</v>
      </c>
      <c r="D632" s="160" t="s">
        <v>15323</v>
      </c>
    </row>
    <row r="633" spans="1:4">
      <c r="A633" s="159">
        <v>39187</v>
      </c>
      <c r="B633" s="159" t="s">
        <v>27134</v>
      </c>
      <c r="C633" s="159" t="s">
        <v>131</v>
      </c>
      <c r="D633" s="160" t="s">
        <v>11394</v>
      </c>
    </row>
    <row r="634" spans="1:4">
      <c r="A634" s="159">
        <v>39184</v>
      </c>
      <c r="B634" s="159" t="s">
        <v>27131</v>
      </c>
      <c r="C634" s="159" t="s">
        <v>131</v>
      </c>
      <c r="D634" s="160" t="s">
        <v>13261</v>
      </c>
    </row>
    <row r="635" spans="1:4">
      <c r="A635" s="159">
        <v>39185</v>
      </c>
      <c r="B635" s="159" t="s">
        <v>27132</v>
      </c>
      <c r="C635" s="159" t="s">
        <v>131</v>
      </c>
      <c r="D635" s="160" t="s">
        <v>25200</v>
      </c>
    </row>
    <row r="636" spans="1:4">
      <c r="A636" s="159">
        <v>39198</v>
      </c>
      <c r="B636" s="159" t="s">
        <v>27151</v>
      </c>
      <c r="C636" s="159" t="s">
        <v>131</v>
      </c>
      <c r="D636" s="160" t="s">
        <v>27152</v>
      </c>
    </row>
    <row r="637" spans="1:4">
      <c r="A637" s="159">
        <v>39197</v>
      </c>
      <c r="B637" s="159" t="s">
        <v>27149</v>
      </c>
      <c r="C637" s="159" t="s">
        <v>131</v>
      </c>
      <c r="D637" s="160" t="s">
        <v>27150</v>
      </c>
    </row>
    <row r="638" spans="1:4">
      <c r="A638" s="159">
        <v>39196</v>
      </c>
      <c r="B638" s="159" t="s">
        <v>27147</v>
      </c>
      <c r="C638" s="159" t="s">
        <v>131</v>
      </c>
      <c r="D638" s="160" t="s">
        <v>27148</v>
      </c>
    </row>
    <row r="639" spans="1:4">
      <c r="A639" s="159">
        <v>39199</v>
      </c>
      <c r="B639" s="159" t="s">
        <v>27153</v>
      </c>
      <c r="C639" s="159" t="s">
        <v>131</v>
      </c>
      <c r="D639" s="160" t="s">
        <v>27154</v>
      </c>
    </row>
    <row r="640" spans="1:4">
      <c r="A640" s="159">
        <v>39195</v>
      </c>
      <c r="B640" s="159" t="s">
        <v>27146</v>
      </c>
      <c r="C640" s="159" t="s">
        <v>131</v>
      </c>
      <c r="D640" s="160" t="s">
        <v>11741</v>
      </c>
    </row>
    <row r="641" spans="1:4">
      <c r="A641" s="159">
        <v>39194</v>
      </c>
      <c r="B641" s="159" t="s">
        <v>27144</v>
      </c>
      <c r="C641" s="159" t="s">
        <v>131</v>
      </c>
      <c r="D641" s="160" t="s">
        <v>27145</v>
      </c>
    </row>
    <row r="642" spans="1:4">
      <c r="A642" s="159">
        <v>39193</v>
      </c>
      <c r="B642" s="159" t="s">
        <v>27142</v>
      </c>
      <c r="C642" s="159" t="s">
        <v>131</v>
      </c>
      <c r="D642" s="160" t="s">
        <v>27143</v>
      </c>
    </row>
    <row r="643" spans="1:4">
      <c r="A643" s="159">
        <v>39192</v>
      </c>
      <c r="B643" s="159" t="s">
        <v>27140</v>
      </c>
      <c r="C643" s="159" t="s">
        <v>131</v>
      </c>
      <c r="D643" s="160" t="s">
        <v>27141</v>
      </c>
    </row>
    <row r="644" spans="1:4">
      <c r="A644" s="159">
        <v>39920</v>
      </c>
      <c r="B644" s="159" t="s">
        <v>27875</v>
      </c>
      <c r="C644" s="159" t="s">
        <v>131</v>
      </c>
      <c r="D644" s="160" t="s">
        <v>18357</v>
      </c>
    </row>
    <row r="645" spans="1:4">
      <c r="A645" s="159">
        <v>39201</v>
      </c>
      <c r="B645" s="159" t="s">
        <v>27156</v>
      </c>
      <c r="C645" s="159" t="s">
        <v>131</v>
      </c>
      <c r="D645" s="160" t="s">
        <v>27157</v>
      </c>
    </row>
    <row r="646" spans="1:4">
      <c r="A646" s="159">
        <v>39200</v>
      </c>
      <c r="B646" s="159" t="s">
        <v>27155</v>
      </c>
      <c r="C646" s="159" t="s">
        <v>131</v>
      </c>
      <c r="D646" s="160" t="s">
        <v>14192</v>
      </c>
    </row>
    <row r="647" spans="1:4">
      <c r="A647" s="159">
        <v>39203</v>
      </c>
      <c r="B647" s="159" t="s">
        <v>27160</v>
      </c>
      <c r="C647" s="159" t="s">
        <v>131</v>
      </c>
      <c r="D647" s="160" t="s">
        <v>19354</v>
      </c>
    </row>
    <row r="648" spans="1:4">
      <c r="A648" s="159">
        <v>39202</v>
      </c>
      <c r="B648" s="159" t="s">
        <v>27158</v>
      </c>
      <c r="C648" s="159" t="s">
        <v>131</v>
      </c>
      <c r="D648" s="160" t="s">
        <v>27159</v>
      </c>
    </row>
    <row r="649" spans="1:4">
      <c r="A649" s="159">
        <v>39205</v>
      </c>
      <c r="B649" s="159" t="s">
        <v>27162</v>
      </c>
      <c r="C649" s="159" t="s">
        <v>131</v>
      </c>
      <c r="D649" s="160" t="s">
        <v>27163</v>
      </c>
    </row>
    <row r="650" spans="1:4">
      <c r="A650" s="159">
        <v>39204</v>
      </c>
      <c r="B650" s="159" t="s">
        <v>27161</v>
      </c>
      <c r="C650" s="159" t="s">
        <v>131</v>
      </c>
      <c r="D650" s="160" t="s">
        <v>16196</v>
      </c>
    </row>
    <row r="651" spans="1:4">
      <c r="A651" s="159">
        <v>39206</v>
      </c>
      <c r="B651" s="159" t="s">
        <v>27164</v>
      </c>
      <c r="C651" s="159" t="s">
        <v>131</v>
      </c>
      <c r="D651" s="160" t="s">
        <v>27165</v>
      </c>
    </row>
    <row r="652" spans="1:4">
      <c r="A652" s="159">
        <v>798</v>
      </c>
      <c r="B652" s="159" t="s">
        <v>22483</v>
      </c>
      <c r="C652" s="159" t="s">
        <v>131</v>
      </c>
      <c r="D652" s="160" t="s">
        <v>12397</v>
      </c>
    </row>
    <row r="653" spans="1:4">
      <c r="A653" s="159">
        <v>797</v>
      </c>
      <c r="B653" s="159" t="s">
        <v>22482</v>
      </c>
      <c r="C653" s="159" t="s">
        <v>131</v>
      </c>
      <c r="D653" s="160" t="s">
        <v>14753</v>
      </c>
    </row>
    <row r="654" spans="1:4">
      <c r="A654" s="159">
        <v>796</v>
      </c>
      <c r="B654" s="159" t="s">
        <v>22481</v>
      </c>
      <c r="C654" s="159" t="s">
        <v>131</v>
      </c>
      <c r="D654" s="160" t="s">
        <v>13131</v>
      </c>
    </row>
    <row r="655" spans="1:4">
      <c r="A655" s="159">
        <v>799</v>
      </c>
      <c r="B655" s="159" t="s">
        <v>22484</v>
      </c>
      <c r="C655" s="159" t="s">
        <v>131</v>
      </c>
      <c r="D655" s="160" t="s">
        <v>11196</v>
      </c>
    </row>
    <row r="656" spans="1:4">
      <c r="A656" s="159">
        <v>792</v>
      </c>
      <c r="B656" s="159" t="s">
        <v>22480</v>
      </c>
      <c r="C656" s="159" t="s">
        <v>131</v>
      </c>
      <c r="D656" s="160" t="s">
        <v>10564</v>
      </c>
    </row>
    <row r="657" spans="1:4">
      <c r="A657" s="159">
        <v>38001</v>
      </c>
      <c r="B657" s="159" t="s">
        <v>26644</v>
      </c>
      <c r="C657" s="159" t="s">
        <v>131</v>
      </c>
      <c r="D657" s="160" t="s">
        <v>12766</v>
      </c>
    </row>
    <row r="658" spans="1:4">
      <c r="A658" s="159">
        <v>38002</v>
      </c>
      <c r="B658" s="159" t="s">
        <v>26645</v>
      </c>
      <c r="C658" s="159" t="s">
        <v>131</v>
      </c>
      <c r="D658" s="160" t="s">
        <v>10376</v>
      </c>
    </row>
    <row r="659" spans="1:4">
      <c r="A659" s="159">
        <v>38003</v>
      </c>
      <c r="B659" s="159" t="s">
        <v>26646</v>
      </c>
      <c r="C659" s="159" t="s">
        <v>131</v>
      </c>
      <c r="D659" s="160" t="s">
        <v>16771</v>
      </c>
    </row>
    <row r="660" spans="1:4">
      <c r="A660" s="159">
        <v>38004</v>
      </c>
      <c r="B660" s="159" t="s">
        <v>26647</v>
      </c>
      <c r="C660" s="159" t="s">
        <v>131</v>
      </c>
      <c r="D660" s="160" t="s">
        <v>20493</v>
      </c>
    </row>
    <row r="661" spans="1:4">
      <c r="A661" s="159">
        <v>44263</v>
      </c>
      <c r="B661" s="159" t="s">
        <v>28814</v>
      </c>
      <c r="C661" s="159" t="s">
        <v>131</v>
      </c>
      <c r="D661" s="160" t="s">
        <v>28815</v>
      </c>
    </row>
    <row r="662" spans="1:4">
      <c r="A662" s="159">
        <v>36327</v>
      </c>
      <c r="B662" s="159" t="s">
        <v>26179</v>
      </c>
      <c r="C662" s="159" t="s">
        <v>131</v>
      </c>
      <c r="D662" s="160" t="s">
        <v>11195</v>
      </c>
    </row>
    <row r="663" spans="1:4">
      <c r="A663" s="159">
        <v>38992</v>
      </c>
      <c r="B663" s="159" t="s">
        <v>27067</v>
      </c>
      <c r="C663" s="159" t="s">
        <v>131</v>
      </c>
      <c r="D663" s="160" t="s">
        <v>11420</v>
      </c>
    </row>
    <row r="664" spans="1:4">
      <c r="A664" s="159">
        <v>38993</v>
      </c>
      <c r="B664" s="159" t="s">
        <v>27068</v>
      </c>
      <c r="C664" s="159" t="s">
        <v>131</v>
      </c>
      <c r="D664" s="160" t="s">
        <v>10221</v>
      </c>
    </row>
    <row r="665" spans="1:4">
      <c r="A665" s="159">
        <v>44175</v>
      </c>
      <c r="B665" s="159" t="s">
        <v>28786</v>
      </c>
      <c r="C665" s="159" t="s">
        <v>131</v>
      </c>
      <c r="D665" s="160" t="s">
        <v>11726</v>
      </c>
    </row>
    <row r="666" spans="1:4">
      <c r="A666" s="159">
        <v>44177</v>
      </c>
      <c r="B666" s="159" t="s">
        <v>28788</v>
      </c>
      <c r="C666" s="159" t="s">
        <v>131</v>
      </c>
      <c r="D666" s="160" t="s">
        <v>11728</v>
      </c>
    </row>
    <row r="667" spans="1:4">
      <c r="A667" s="159">
        <v>38418</v>
      </c>
      <c r="B667" s="159" t="s">
        <v>26880</v>
      </c>
      <c r="C667" s="159" t="s">
        <v>131</v>
      </c>
      <c r="D667" s="160" t="s">
        <v>10392</v>
      </c>
    </row>
    <row r="668" spans="1:4">
      <c r="A668" s="159">
        <v>39178</v>
      </c>
      <c r="B668" s="159" t="s">
        <v>27125</v>
      </c>
      <c r="C668" s="159" t="s">
        <v>131</v>
      </c>
      <c r="D668" s="160" t="s">
        <v>10530</v>
      </c>
    </row>
    <row r="669" spans="1:4">
      <c r="A669" s="159">
        <v>39177</v>
      </c>
      <c r="B669" s="159" t="s">
        <v>27123</v>
      </c>
      <c r="C669" s="159" t="s">
        <v>131</v>
      </c>
      <c r="D669" s="160" t="s">
        <v>27124</v>
      </c>
    </row>
    <row r="670" spans="1:4">
      <c r="A670" s="159">
        <v>39174</v>
      </c>
      <c r="B670" s="159" t="s">
        <v>27120</v>
      </c>
      <c r="C670" s="159" t="s">
        <v>131</v>
      </c>
      <c r="D670" s="160" t="s">
        <v>11223</v>
      </c>
    </row>
    <row r="671" spans="1:4">
      <c r="A671" s="159">
        <v>39176</v>
      </c>
      <c r="B671" s="159" t="s">
        <v>27122</v>
      </c>
      <c r="C671" s="159" t="s">
        <v>131</v>
      </c>
      <c r="D671" s="160" t="s">
        <v>11234</v>
      </c>
    </row>
    <row r="672" spans="1:4">
      <c r="A672" s="159">
        <v>39180</v>
      </c>
      <c r="B672" s="159" t="s">
        <v>27127</v>
      </c>
      <c r="C672" s="159" t="s">
        <v>131</v>
      </c>
      <c r="D672" s="160" t="s">
        <v>11528</v>
      </c>
    </row>
    <row r="673" spans="1:4">
      <c r="A673" s="159">
        <v>39179</v>
      </c>
      <c r="B673" s="159" t="s">
        <v>27126</v>
      </c>
      <c r="C673" s="159" t="s">
        <v>131</v>
      </c>
      <c r="D673" s="160" t="s">
        <v>10440</v>
      </c>
    </row>
    <row r="674" spans="1:4">
      <c r="A674" s="159">
        <v>39175</v>
      </c>
      <c r="B674" s="159" t="s">
        <v>27121</v>
      </c>
      <c r="C674" s="159" t="s">
        <v>131</v>
      </c>
      <c r="D674" s="160" t="s">
        <v>11591</v>
      </c>
    </row>
    <row r="675" spans="1:4">
      <c r="A675" s="159">
        <v>39217</v>
      </c>
      <c r="B675" s="159" t="s">
        <v>27176</v>
      </c>
      <c r="C675" s="159" t="s">
        <v>131</v>
      </c>
      <c r="D675" s="160" t="s">
        <v>11438</v>
      </c>
    </row>
    <row r="676" spans="1:4">
      <c r="A676" s="159">
        <v>39181</v>
      </c>
      <c r="B676" s="159" t="s">
        <v>27128</v>
      </c>
      <c r="C676" s="159" t="s">
        <v>131</v>
      </c>
      <c r="D676" s="160" t="s">
        <v>17183</v>
      </c>
    </row>
    <row r="677" spans="1:4">
      <c r="A677" s="159">
        <v>39182</v>
      </c>
      <c r="B677" s="159" t="s">
        <v>27129</v>
      </c>
      <c r="C677" s="159" t="s">
        <v>131</v>
      </c>
      <c r="D677" s="160" t="s">
        <v>27130</v>
      </c>
    </row>
    <row r="678" spans="1:4">
      <c r="A678" s="159">
        <v>12616</v>
      </c>
      <c r="B678" s="159" t="s">
        <v>25329</v>
      </c>
      <c r="C678" s="159" t="s">
        <v>131</v>
      </c>
      <c r="D678" s="160" t="s">
        <v>11460</v>
      </c>
    </row>
    <row r="679" spans="1:4">
      <c r="A679" s="159">
        <v>1049</v>
      </c>
      <c r="B679" s="159" t="s">
        <v>22573</v>
      </c>
      <c r="C679" s="159" t="s">
        <v>131</v>
      </c>
      <c r="D679" s="160" t="s">
        <v>11384</v>
      </c>
    </row>
    <row r="680" spans="1:4">
      <c r="A680" s="159">
        <v>1099</v>
      </c>
      <c r="B680" s="159" t="s">
        <v>22592</v>
      </c>
      <c r="C680" s="159" t="s">
        <v>131</v>
      </c>
      <c r="D680" s="160" t="s">
        <v>10727</v>
      </c>
    </row>
    <row r="681" spans="1:4">
      <c r="A681" s="159">
        <v>39678</v>
      </c>
      <c r="B681" s="159" t="s">
        <v>27650</v>
      </c>
      <c r="C681" s="159" t="s">
        <v>131</v>
      </c>
      <c r="D681" s="160" t="s">
        <v>11524</v>
      </c>
    </row>
    <row r="682" spans="1:4">
      <c r="A682" s="159">
        <v>1050</v>
      </c>
      <c r="B682" s="159" t="s">
        <v>22574</v>
      </c>
      <c r="C682" s="159" t="s">
        <v>131</v>
      </c>
      <c r="D682" s="160" t="s">
        <v>11304</v>
      </c>
    </row>
    <row r="683" spans="1:4">
      <c r="A683" s="159">
        <v>1101</v>
      </c>
      <c r="B683" s="159" t="s">
        <v>22595</v>
      </c>
      <c r="C683" s="159" t="s">
        <v>131</v>
      </c>
      <c r="D683" s="160" t="s">
        <v>22596</v>
      </c>
    </row>
    <row r="684" spans="1:4">
      <c r="A684" s="159">
        <v>1100</v>
      </c>
      <c r="B684" s="159" t="s">
        <v>22593</v>
      </c>
      <c r="C684" s="159" t="s">
        <v>131</v>
      </c>
      <c r="D684" s="160" t="s">
        <v>22594</v>
      </c>
    </row>
    <row r="685" spans="1:4">
      <c r="A685" s="159">
        <v>39679</v>
      </c>
      <c r="B685" s="159" t="s">
        <v>27651</v>
      </c>
      <c r="C685" s="159" t="s">
        <v>131</v>
      </c>
      <c r="D685" s="160" t="s">
        <v>11418</v>
      </c>
    </row>
    <row r="686" spans="1:4">
      <c r="A686" s="159">
        <v>1098</v>
      </c>
      <c r="B686" s="159" t="s">
        <v>22591</v>
      </c>
      <c r="C686" s="159" t="s">
        <v>131</v>
      </c>
      <c r="D686" s="160" t="s">
        <v>10150</v>
      </c>
    </row>
    <row r="687" spans="1:4">
      <c r="A687" s="159">
        <v>1102</v>
      </c>
      <c r="B687" s="159" t="s">
        <v>22597</v>
      </c>
      <c r="C687" s="159" t="s">
        <v>131</v>
      </c>
      <c r="D687" s="160" t="s">
        <v>10670</v>
      </c>
    </row>
    <row r="688" spans="1:4">
      <c r="A688" s="159">
        <v>1051</v>
      </c>
      <c r="B688" s="159" t="s">
        <v>22575</v>
      </c>
      <c r="C688" s="159" t="s">
        <v>131</v>
      </c>
      <c r="D688" s="160" t="s">
        <v>19014</v>
      </c>
    </row>
    <row r="689" spans="1:4">
      <c r="A689" s="159">
        <v>37399</v>
      </c>
      <c r="B689" s="159" t="s">
        <v>26346</v>
      </c>
      <c r="C689" s="159" t="s">
        <v>131</v>
      </c>
      <c r="D689" s="160" t="s">
        <v>14084</v>
      </c>
    </row>
    <row r="690" spans="1:4">
      <c r="A690" s="159">
        <v>43834</v>
      </c>
      <c r="B690" s="159" t="s">
        <v>28734</v>
      </c>
      <c r="C690" s="159" t="s">
        <v>132</v>
      </c>
      <c r="D690" s="160" t="s">
        <v>10927</v>
      </c>
    </row>
    <row r="691" spans="1:4">
      <c r="A691" s="159">
        <v>43835</v>
      </c>
      <c r="B691" s="159" t="s">
        <v>28735</v>
      </c>
      <c r="C691" s="159" t="s">
        <v>132</v>
      </c>
      <c r="D691" s="160" t="s">
        <v>22190</v>
      </c>
    </row>
    <row r="692" spans="1:4">
      <c r="A692" s="159">
        <v>43833</v>
      </c>
      <c r="B692" s="159" t="s">
        <v>28733</v>
      </c>
      <c r="C692" s="159" t="s">
        <v>132</v>
      </c>
      <c r="D692" s="160" t="s">
        <v>10520</v>
      </c>
    </row>
    <row r="693" spans="1:4">
      <c r="A693" s="159">
        <v>41955</v>
      </c>
      <c r="B693" s="159" t="s">
        <v>28347</v>
      </c>
      <c r="C693" s="159" t="s">
        <v>140</v>
      </c>
      <c r="D693" s="160" t="s">
        <v>18892</v>
      </c>
    </row>
    <row r="694" spans="1:4">
      <c r="A694" s="159">
        <v>41953</v>
      </c>
      <c r="B694" s="159" t="s">
        <v>28343</v>
      </c>
      <c r="C694" s="159" t="s">
        <v>140</v>
      </c>
      <c r="D694" s="160" t="s">
        <v>28344</v>
      </c>
    </row>
    <row r="695" spans="1:4">
      <c r="A695" s="159">
        <v>41954</v>
      </c>
      <c r="B695" s="159" t="s">
        <v>28345</v>
      </c>
      <c r="C695" s="159" t="s">
        <v>140</v>
      </c>
      <c r="D695" s="160" t="s">
        <v>28346</v>
      </c>
    </row>
    <row r="696" spans="1:4">
      <c r="A696" s="159">
        <v>25004</v>
      </c>
      <c r="B696" s="159" t="s">
        <v>25844</v>
      </c>
      <c r="C696" s="159" t="s">
        <v>140</v>
      </c>
      <c r="D696" s="160" t="s">
        <v>25841</v>
      </c>
    </row>
    <row r="697" spans="1:4">
      <c r="A697" s="159">
        <v>25002</v>
      </c>
      <c r="B697" s="159" t="s">
        <v>25840</v>
      </c>
      <c r="C697" s="159" t="s">
        <v>140</v>
      </c>
      <c r="D697" s="160" t="s">
        <v>25841</v>
      </c>
    </row>
    <row r="698" spans="1:4">
      <c r="A698" s="159">
        <v>37409</v>
      </c>
      <c r="B698" s="159" t="s">
        <v>26351</v>
      </c>
      <c r="C698" s="159" t="s">
        <v>140</v>
      </c>
      <c r="D698" s="160" t="s">
        <v>25841</v>
      </c>
    </row>
    <row r="699" spans="1:4">
      <c r="A699" s="159">
        <v>841</v>
      </c>
      <c r="B699" s="159" t="s">
        <v>22500</v>
      </c>
      <c r="C699" s="159" t="s">
        <v>140</v>
      </c>
      <c r="D699" s="160" t="s">
        <v>20705</v>
      </c>
    </row>
    <row r="700" spans="1:4">
      <c r="A700" s="159">
        <v>25005</v>
      </c>
      <c r="B700" s="159" t="s">
        <v>25845</v>
      </c>
      <c r="C700" s="159" t="s">
        <v>140</v>
      </c>
      <c r="D700" s="160" t="s">
        <v>11229</v>
      </c>
    </row>
    <row r="701" spans="1:4">
      <c r="A701" s="159">
        <v>25003</v>
      </c>
      <c r="B701" s="159" t="s">
        <v>25842</v>
      </c>
      <c r="C701" s="159" t="s">
        <v>140</v>
      </c>
      <c r="D701" s="160" t="s">
        <v>25843</v>
      </c>
    </row>
    <row r="702" spans="1:4">
      <c r="A702" s="159">
        <v>37410</v>
      </c>
      <c r="B702" s="159" t="s">
        <v>26352</v>
      </c>
      <c r="C702" s="159" t="s">
        <v>140</v>
      </c>
      <c r="D702" s="160" t="s">
        <v>11229</v>
      </c>
    </row>
    <row r="703" spans="1:4">
      <c r="A703" s="159">
        <v>842</v>
      </c>
      <c r="B703" s="159" t="s">
        <v>22501</v>
      </c>
      <c r="C703" s="159" t="s">
        <v>140</v>
      </c>
      <c r="D703" s="160" t="s">
        <v>22502</v>
      </c>
    </row>
    <row r="704" spans="1:4">
      <c r="A704" s="159">
        <v>44391</v>
      </c>
      <c r="B704" s="159" t="s">
        <v>28830</v>
      </c>
      <c r="C704" s="159" t="s">
        <v>132</v>
      </c>
      <c r="D704" s="160" t="s">
        <v>28831</v>
      </c>
    </row>
    <row r="705" spans="1:4">
      <c r="A705" s="159">
        <v>44388</v>
      </c>
      <c r="B705" s="159" t="s">
        <v>28827</v>
      </c>
      <c r="C705" s="159" t="s">
        <v>132</v>
      </c>
      <c r="D705" s="160" t="s">
        <v>11366</v>
      </c>
    </row>
    <row r="706" spans="1:4">
      <c r="A706" s="159">
        <v>44392</v>
      </c>
      <c r="B706" s="159" t="s">
        <v>28832</v>
      </c>
      <c r="C706" s="159" t="s">
        <v>132</v>
      </c>
      <c r="D706" s="160" t="s">
        <v>28833</v>
      </c>
    </row>
    <row r="707" spans="1:4">
      <c r="A707" s="159">
        <v>44390</v>
      </c>
      <c r="B707" s="159" t="s">
        <v>28829</v>
      </c>
      <c r="C707" s="159" t="s">
        <v>132</v>
      </c>
      <c r="D707" s="160" t="s">
        <v>16212</v>
      </c>
    </row>
    <row r="708" spans="1:4">
      <c r="A708" s="159">
        <v>44389</v>
      </c>
      <c r="B708" s="159" t="s">
        <v>28828</v>
      </c>
      <c r="C708" s="159" t="s">
        <v>132</v>
      </c>
      <c r="D708" s="160" t="s">
        <v>12630</v>
      </c>
    </row>
    <row r="709" spans="1:4">
      <c r="A709" s="159">
        <v>862</v>
      </c>
      <c r="B709" s="159" t="s">
        <v>22504</v>
      </c>
      <c r="C709" s="159" t="s">
        <v>132</v>
      </c>
      <c r="D709" s="160" t="s">
        <v>11463</v>
      </c>
    </row>
    <row r="710" spans="1:4">
      <c r="A710" s="159">
        <v>866</v>
      </c>
      <c r="B710" s="159" t="s">
        <v>22510</v>
      </c>
      <c r="C710" s="159" t="s">
        <v>132</v>
      </c>
      <c r="D710" s="160" t="s">
        <v>22511</v>
      </c>
    </row>
    <row r="711" spans="1:4">
      <c r="A711" s="159">
        <v>892</v>
      </c>
      <c r="B711" s="159" t="s">
        <v>22515</v>
      </c>
      <c r="C711" s="159" t="s">
        <v>132</v>
      </c>
      <c r="D711" s="160" t="s">
        <v>22516</v>
      </c>
    </row>
    <row r="712" spans="1:4">
      <c r="A712" s="159">
        <v>857</v>
      </c>
      <c r="B712" s="159" t="s">
        <v>22503</v>
      </c>
      <c r="C712" s="159" t="s">
        <v>132</v>
      </c>
      <c r="D712" s="160" t="s">
        <v>10339</v>
      </c>
    </row>
    <row r="713" spans="1:4">
      <c r="A713" s="159">
        <v>37404</v>
      </c>
      <c r="B713" s="159" t="s">
        <v>26349</v>
      </c>
      <c r="C713" s="159" t="s">
        <v>132</v>
      </c>
      <c r="D713" s="160" t="s">
        <v>26350</v>
      </c>
    </row>
    <row r="714" spans="1:4">
      <c r="A714" s="159">
        <v>868</v>
      </c>
      <c r="B714" s="159" t="s">
        <v>22513</v>
      </c>
      <c r="C714" s="159" t="s">
        <v>132</v>
      </c>
      <c r="D714" s="160" t="s">
        <v>22514</v>
      </c>
    </row>
    <row r="715" spans="1:4">
      <c r="A715" s="159">
        <v>863</v>
      </c>
      <c r="B715" s="159" t="s">
        <v>22505</v>
      </c>
      <c r="C715" s="159" t="s">
        <v>132</v>
      </c>
      <c r="D715" s="160" t="s">
        <v>17962</v>
      </c>
    </row>
    <row r="716" spans="1:4">
      <c r="A716" s="159">
        <v>867</v>
      </c>
      <c r="B716" s="159" t="s">
        <v>22512</v>
      </c>
      <c r="C716" s="159" t="s">
        <v>132</v>
      </c>
      <c r="D716" s="160" t="s">
        <v>16198</v>
      </c>
    </row>
    <row r="717" spans="1:4">
      <c r="A717" s="159">
        <v>864</v>
      </c>
      <c r="B717" s="159" t="s">
        <v>22506</v>
      </c>
      <c r="C717" s="159" t="s">
        <v>132</v>
      </c>
      <c r="D717" s="160" t="s">
        <v>22507</v>
      </c>
    </row>
    <row r="718" spans="1:4">
      <c r="A718" s="159">
        <v>865</v>
      </c>
      <c r="B718" s="159" t="s">
        <v>22508</v>
      </c>
      <c r="C718" s="159" t="s">
        <v>132</v>
      </c>
      <c r="D718" s="160" t="s">
        <v>22509</v>
      </c>
    </row>
    <row r="719" spans="1:4">
      <c r="A719" s="159">
        <v>993</v>
      </c>
      <c r="B719" s="159" t="s">
        <v>22540</v>
      </c>
      <c r="C719" s="159" t="s">
        <v>132</v>
      </c>
      <c r="D719" s="160" t="s">
        <v>11221</v>
      </c>
    </row>
    <row r="720" spans="1:4">
      <c r="A720" s="159">
        <v>1020</v>
      </c>
      <c r="B720" s="159" t="s">
        <v>22567</v>
      </c>
      <c r="C720" s="159" t="s">
        <v>132</v>
      </c>
      <c r="D720" s="160" t="s">
        <v>18764</v>
      </c>
    </row>
    <row r="721" spans="1:4">
      <c r="A721" s="159">
        <v>1017</v>
      </c>
      <c r="B721" s="159" t="s">
        <v>22562</v>
      </c>
      <c r="C721" s="159" t="s">
        <v>132</v>
      </c>
      <c r="D721" s="160" t="s">
        <v>22563</v>
      </c>
    </row>
    <row r="722" spans="1:4">
      <c r="A722" s="159">
        <v>999</v>
      </c>
      <c r="B722" s="159" t="s">
        <v>22546</v>
      </c>
      <c r="C722" s="159" t="s">
        <v>132</v>
      </c>
      <c r="D722" s="160" t="s">
        <v>22547</v>
      </c>
    </row>
    <row r="723" spans="1:4">
      <c r="A723" s="159">
        <v>995</v>
      </c>
      <c r="B723" s="159" t="s">
        <v>22543</v>
      </c>
      <c r="C723" s="159" t="s">
        <v>132</v>
      </c>
      <c r="D723" s="160" t="s">
        <v>10229</v>
      </c>
    </row>
    <row r="724" spans="1:4">
      <c r="A724" s="159">
        <v>1000</v>
      </c>
      <c r="B724" s="159" t="s">
        <v>22548</v>
      </c>
      <c r="C724" s="159" t="s">
        <v>132</v>
      </c>
      <c r="D724" s="160" t="s">
        <v>10470</v>
      </c>
    </row>
    <row r="725" spans="1:4">
      <c r="A725" s="159">
        <v>1022</v>
      </c>
      <c r="B725" s="159" t="s">
        <v>22570</v>
      </c>
      <c r="C725" s="159" t="s">
        <v>132</v>
      </c>
      <c r="D725" s="160" t="s">
        <v>11270</v>
      </c>
    </row>
    <row r="726" spans="1:4">
      <c r="A726" s="159">
        <v>1015</v>
      </c>
      <c r="B726" s="159" t="s">
        <v>22560</v>
      </c>
      <c r="C726" s="159" t="s">
        <v>132</v>
      </c>
      <c r="D726" s="160" t="s">
        <v>22561</v>
      </c>
    </row>
    <row r="727" spans="1:4">
      <c r="A727" s="159">
        <v>996</v>
      </c>
      <c r="B727" s="159" t="s">
        <v>22544</v>
      </c>
      <c r="C727" s="159" t="s">
        <v>132</v>
      </c>
      <c r="D727" s="160" t="s">
        <v>15894</v>
      </c>
    </row>
    <row r="728" spans="1:4">
      <c r="A728" s="159">
        <v>1001</v>
      </c>
      <c r="B728" s="159" t="s">
        <v>22549</v>
      </c>
      <c r="C728" s="159" t="s">
        <v>132</v>
      </c>
      <c r="D728" s="160" t="s">
        <v>22550</v>
      </c>
    </row>
    <row r="729" spans="1:4">
      <c r="A729" s="159">
        <v>1019</v>
      </c>
      <c r="B729" s="159" t="s">
        <v>22566</v>
      </c>
      <c r="C729" s="159" t="s">
        <v>132</v>
      </c>
      <c r="D729" s="160" t="s">
        <v>17533</v>
      </c>
    </row>
    <row r="730" spans="1:4">
      <c r="A730" s="159">
        <v>1021</v>
      </c>
      <c r="B730" s="159" t="s">
        <v>22568</v>
      </c>
      <c r="C730" s="159" t="s">
        <v>132</v>
      </c>
      <c r="D730" s="160" t="s">
        <v>22569</v>
      </c>
    </row>
    <row r="731" spans="1:4">
      <c r="A731" s="159">
        <v>39249</v>
      </c>
      <c r="B731" s="159" t="s">
        <v>27199</v>
      </c>
      <c r="C731" s="159" t="s">
        <v>132</v>
      </c>
      <c r="D731" s="160" t="s">
        <v>27200</v>
      </c>
    </row>
    <row r="732" spans="1:4">
      <c r="A732" s="159">
        <v>1018</v>
      </c>
      <c r="B732" s="159" t="s">
        <v>22564</v>
      </c>
      <c r="C732" s="159" t="s">
        <v>132</v>
      </c>
      <c r="D732" s="160" t="s">
        <v>22565</v>
      </c>
    </row>
    <row r="733" spans="1:4">
      <c r="A733" s="159">
        <v>39250</v>
      </c>
      <c r="B733" s="159" t="s">
        <v>27201</v>
      </c>
      <c r="C733" s="159" t="s">
        <v>132</v>
      </c>
      <c r="D733" s="160" t="s">
        <v>27202</v>
      </c>
    </row>
    <row r="734" spans="1:4">
      <c r="A734" s="159">
        <v>994</v>
      </c>
      <c r="B734" s="159" t="s">
        <v>22541</v>
      </c>
      <c r="C734" s="159" t="s">
        <v>132</v>
      </c>
      <c r="D734" s="160" t="s">
        <v>22542</v>
      </c>
    </row>
    <row r="735" spans="1:4">
      <c r="A735" s="159">
        <v>977</v>
      </c>
      <c r="B735" s="159" t="s">
        <v>22522</v>
      </c>
      <c r="C735" s="159" t="s">
        <v>132</v>
      </c>
      <c r="D735" s="160" t="s">
        <v>22523</v>
      </c>
    </row>
    <row r="736" spans="1:4">
      <c r="A736" s="159">
        <v>998</v>
      </c>
      <c r="B736" s="159" t="s">
        <v>22545</v>
      </c>
      <c r="C736" s="159" t="s">
        <v>132</v>
      </c>
      <c r="D736" s="160" t="s">
        <v>19542</v>
      </c>
    </row>
    <row r="737" spans="1:4">
      <c r="A737" s="159">
        <v>39251</v>
      </c>
      <c r="B737" s="159" t="s">
        <v>27203</v>
      </c>
      <c r="C737" s="159" t="s">
        <v>132</v>
      </c>
      <c r="D737" s="160" t="s">
        <v>10881</v>
      </c>
    </row>
    <row r="738" spans="1:4">
      <c r="A738" s="159">
        <v>1011</v>
      </c>
      <c r="B738" s="159" t="s">
        <v>22557</v>
      </c>
      <c r="C738" s="159" t="s">
        <v>132</v>
      </c>
      <c r="D738" s="160" t="s">
        <v>10560</v>
      </c>
    </row>
    <row r="739" spans="1:4">
      <c r="A739" s="159">
        <v>39252</v>
      </c>
      <c r="B739" s="159" t="s">
        <v>27204</v>
      </c>
      <c r="C739" s="159" t="s">
        <v>132</v>
      </c>
      <c r="D739" s="160" t="s">
        <v>10301</v>
      </c>
    </row>
    <row r="740" spans="1:4">
      <c r="A740" s="159">
        <v>1013</v>
      </c>
      <c r="B740" s="159" t="s">
        <v>22558</v>
      </c>
      <c r="C740" s="159" t="s">
        <v>132</v>
      </c>
      <c r="D740" s="160" t="s">
        <v>10753</v>
      </c>
    </row>
    <row r="741" spans="1:4">
      <c r="A741" s="159">
        <v>980</v>
      </c>
      <c r="B741" s="159" t="s">
        <v>22526</v>
      </c>
      <c r="C741" s="159" t="s">
        <v>132</v>
      </c>
      <c r="D741" s="160" t="s">
        <v>14692</v>
      </c>
    </row>
    <row r="742" spans="1:4">
      <c r="A742" s="159">
        <v>39237</v>
      </c>
      <c r="B742" s="159" t="s">
        <v>27184</v>
      </c>
      <c r="C742" s="159" t="s">
        <v>132</v>
      </c>
      <c r="D742" s="160" t="s">
        <v>27185</v>
      </c>
    </row>
    <row r="743" spans="1:4">
      <c r="A743" s="159">
        <v>39238</v>
      </c>
      <c r="B743" s="159" t="s">
        <v>27186</v>
      </c>
      <c r="C743" s="159" t="s">
        <v>132</v>
      </c>
      <c r="D743" s="160" t="s">
        <v>27187</v>
      </c>
    </row>
    <row r="744" spans="1:4">
      <c r="A744" s="159">
        <v>979</v>
      </c>
      <c r="B744" s="159" t="s">
        <v>22524</v>
      </c>
      <c r="C744" s="159" t="s">
        <v>132</v>
      </c>
      <c r="D744" s="160" t="s">
        <v>22525</v>
      </c>
    </row>
    <row r="745" spans="1:4">
      <c r="A745" s="159">
        <v>39239</v>
      </c>
      <c r="B745" s="159" t="s">
        <v>27188</v>
      </c>
      <c r="C745" s="159" t="s">
        <v>132</v>
      </c>
      <c r="D745" s="160" t="s">
        <v>27189</v>
      </c>
    </row>
    <row r="746" spans="1:4">
      <c r="A746" s="159">
        <v>1014</v>
      </c>
      <c r="B746" s="159" t="s">
        <v>22559</v>
      </c>
      <c r="C746" s="159" t="s">
        <v>132</v>
      </c>
      <c r="D746" s="160" t="s">
        <v>11261</v>
      </c>
    </row>
    <row r="747" spans="1:4">
      <c r="A747" s="159">
        <v>39240</v>
      </c>
      <c r="B747" s="159" t="s">
        <v>27190</v>
      </c>
      <c r="C747" s="159" t="s">
        <v>132</v>
      </c>
      <c r="D747" s="160" t="s">
        <v>27191</v>
      </c>
    </row>
    <row r="748" spans="1:4">
      <c r="A748" s="159">
        <v>39232</v>
      </c>
      <c r="B748" s="159" t="s">
        <v>27177</v>
      </c>
      <c r="C748" s="159" t="s">
        <v>132</v>
      </c>
      <c r="D748" s="160" t="s">
        <v>12084</v>
      </c>
    </row>
    <row r="749" spans="1:4">
      <c r="A749" s="159">
        <v>39233</v>
      </c>
      <c r="B749" s="159" t="s">
        <v>27178</v>
      </c>
      <c r="C749" s="159" t="s">
        <v>132</v>
      </c>
      <c r="D749" s="160" t="s">
        <v>27179</v>
      </c>
    </row>
    <row r="750" spans="1:4">
      <c r="A750" s="159">
        <v>981</v>
      </c>
      <c r="B750" s="159" t="s">
        <v>22527</v>
      </c>
      <c r="C750" s="159" t="s">
        <v>132</v>
      </c>
      <c r="D750" s="160" t="s">
        <v>11226</v>
      </c>
    </row>
    <row r="751" spans="1:4">
      <c r="A751" s="159">
        <v>39234</v>
      </c>
      <c r="B751" s="159" t="s">
        <v>27180</v>
      </c>
      <c r="C751" s="159" t="s">
        <v>132</v>
      </c>
      <c r="D751" s="160" t="s">
        <v>27181</v>
      </c>
    </row>
    <row r="752" spans="1:4">
      <c r="A752" s="159">
        <v>982</v>
      </c>
      <c r="B752" s="159" t="s">
        <v>22528</v>
      </c>
      <c r="C752" s="159" t="s">
        <v>132</v>
      </c>
      <c r="D752" s="160" t="s">
        <v>11227</v>
      </c>
    </row>
    <row r="753" spans="1:4">
      <c r="A753" s="159">
        <v>39235</v>
      </c>
      <c r="B753" s="159" t="s">
        <v>27182</v>
      </c>
      <c r="C753" s="159" t="s">
        <v>132</v>
      </c>
      <c r="D753" s="160" t="s">
        <v>23285</v>
      </c>
    </row>
    <row r="754" spans="1:4">
      <c r="A754" s="159">
        <v>39236</v>
      </c>
      <c r="B754" s="159" t="s">
        <v>27183</v>
      </c>
      <c r="C754" s="159" t="s">
        <v>132</v>
      </c>
      <c r="D754" s="160" t="s">
        <v>13939</v>
      </c>
    </row>
    <row r="755" spans="1:4">
      <c r="A755" s="159">
        <v>990</v>
      </c>
      <c r="B755" s="159" t="s">
        <v>22536</v>
      </c>
      <c r="C755" s="159" t="s">
        <v>132</v>
      </c>
      <c r="D755" s="160" t="s">
        <v>22537</v>
      </c>
    </row>
    <row r="756" spans="1:4">
      <c r="A756" s="159">
        <v>39241</v>
      </c>
      <c r="B756" s="159" t="s">
        <v>27192</v>
      </c>
      <c r="C756" s="159" t="s">
        <v>132</v>
      </c>
      <c r="D756" s="160" t="s">
        <v>20058</v>
      </c>
    </row>
    <row r="757" spans="1:4">
      <c r="A757" s="159">
        <v>1005</v>
      </c>
      <c r="B757" s="159" t="s">
        <v>22551</v>
      </c>
      <c r="C757" s="159" t="s">
        <v>132</v>
      </c>
      <c r="D757" s="160" t="s">
        <v>22552</v>
      </c>
    </row>
    <row r="758" spans="1:4">
      <c r="A758" s="159">
        <v>991</v>
      </c>
      <c r="B758" s="159" t="s">
        <v>22538</v>
      </c>
      <c r="C758" s="159" t="s">
        <v>132</v>
      </c>
      <c r="D758" s="160" t="s">
        <v>22539</v>
      </c>
    </row>
    <row r="759" spans="1:4">
      <c r="A759" s="159">
        <v>986</v>
      </c>
      <c r="B759" s="159" t="s">
        <v>22529</v>
      </c>
      <c r="C759" s="159" t="s">
        <v>132</v>
      </c>
      <c r="D759" s="160" t="s">
        <v>22530</v>
      </c>
    </row>
    <row r="760" spans="1:4">
      <c r="A760" s="159">
        <v>987</v>
      </c>
      <c r="B760" s="159" t="s">
        <v>22531</v>
      </c>
      <c r="C760" s="159" t="s">
        <v>132</v>
      </c>
      <c r="D760" s="160" t="s">
        <v>15644</v>
      </c>
    </row>
    <row r="761" spans="1:4">
      <c r="A761" s="159">
        <v>1007</v>
      </c>
      <c r="B761" s="159" t="s">
        <v>22555</v>
      </c>
      <c r="C761" s="159" t="s">
        <v>132</v>
      </c>
      <c r="D761" s="160" t="s">
        <v>11578</v>
      </c>
    </row>
    <row r="762" spans="1:4">
      <c r="A762" s="159">
        <v>1008</v>
      </c>
      <c r="B762" s="159" t="s">
        <v>22556</v>
      </c>
      <c r="C762" s="159" t="s">
        <v>132</v>
      </c>
      <c r="D762" s="160" t="s">
        <v>11332</v>
      </c>
    </row>
    <row r="763" spans="1:4">
      <c r="A763" s="159">
        <v>988</v>
      </c>
      <c r="B763" s="159" t="s">
        <v>22532</v>
      </c>
      <c r="C763" s="159" t="s">
        <v>132</v>
      </c>
      <c r="D763" s="160" t="s">
        <v>22533</v>
      </c>
    </row>
    <row r="764" spans="1:4">
      <c r="A764" s="159">
        <v>989</v>
      </c>
      <c r="B764" s="159" t="s">
        <v>22534</v>
      </c>
      <c r="C764" s="159" t="s">
        <v>132</v>
      </c>
      <c r="D764" s="160" t="s">
        <v>22535</v>
      </c>
    </row>
    <row r="765" spans="1:4">
      <c r="A765" s="159">
        <v>1006</v>
      </c>
      <c r="B765" s="159" t="s">
        <v>22553</v>
      </c>
      <c r="C765" s="159" t="s">
        <v>132</v>
      </c>
      <c r="D765" s="160" t="s">
        <v>22554</v>
      </c>
    </row>
    <row r="766" spans="1:4">
      <c r="A766" s="159">
        <v>43972</v>
      </c>
      <c r="B766" s="159" t="s">
        <v>28742</v>
      </c>
      <c r="C766" s="159" t="s">
        <v>132</v>
      </c>
      <c r="D766" s="160" t="s">
        <v>10183</v>
      </c>
    </row>
    <row r="767" spans="1:4">
      <c r="A767" s="159">
        <v>43971</v>
      </c>
      <c r="B767" s="159" t="s">
        <v>28741</v>
      </c>
      <c r="C767" s="159" t="s">
        <v>132</v>
      </c>
      <c r="D767" s="160" t="s">
        <v>10415</v>
      </c>
    </row>
    <row r="768" spans="1:4">
      <c r="A768" s="159">
        <v>39598</v>
      </c>
      <c r="B768" s="159" t="s">
        <v>27595</v>
      </c>
      <c r="C768" s="159" t="s">
        <v>132</v>
      </c>
      <c r="D768" s="160" t="s">
        <v>23391</v>
      </c>
    </row>
    <row r="769" spans="1:4">
      <c r="A769" s="159">
        <v>43973</v>
      </c>
      <c r="B769" s="159" t="s">
        <v>28743</v>
      </c>
      <c r="C769" s="159" t="s">
        <v>132</v>
      </c>
      <c r="D769" s="160" t="s">
        <v>18235</v>
      </c>
    </row>
    <row r="770" spans="1:4">
      <c r="A770" s="159">
        <v>39599</v>
      </c>
      <c r="B770" s="159" t="s">
        <v>27596</v>
      </c>
      <c r="C770" s="159" t="s">
        <v>132</v>
      </c>
      <c r="D770" s="160" t="s">
        <v>23576</v>
      </c>
    </row>
    <row r="771" spans="1:4">
      <c r="A771" s="159">
        <v>43832</v>
      </c>
      <c r="B771" s="159" t="s">
        <v>28732</v>
      </c>
      <c r="C771" s="159" t="s">
        <v>132</v>
      </c>
      <c r="D771" s="160" t="s">
        <v>16665</v>
      </c>
    </row>
    <row r="772" spans="1:4">
      <c r="A772" s="159">
        <v>34602</v>
      </c>
      <c r="B772" s="159" t="s">
        <v>25992</v>
      </c>
      <c r="C772" s="159" t="s">
        <v>132</v>
      </c>
      <c r="D772" s="160" t="s">
        <v>19999</v>
      </c>
    </row>
    <row r="773" spans="1:4">
      <c r="A773" s="159">
        <v>34607</v>
      </c>
      <c r="B773" s="159" t="s">
        <v>25995</v>
      </c>
      <c r="C773" s="159" t="s">
        <v>132</v>
      </c>
      <c r="D773" s="160" t="s">
        <v>10748</v>
      </c>
    </row>
    <row r="774" spans="1:4">
      <c r="A774" s="159">
        <v>34609</v>
      </c>
      <c r="B774" s="159" t="s">
        <v>25996</v>
      </c>
      <c r="C774" s="159" t="s">
        <v>132</v>
      </c>
      <c r="D774" s="160" t="s">
        <v>15004</v>
      </c>
    </row>
    <row r="775" spans="1:4">
      <c r="A775" s="159">
        <v>34618</v>
      </c>
      <c r="B775" s="159" t="s">
        <v>26001</v>
      </c>
      <c r="C775" s="159" t="s">
        <v>132</v>
      </c>
      <c r="D775" s="160" t="s">
        <v>11448</v>
      </c>
    </row>
    <row r="776" spans="1:4">
      <c r="A776" s="159">
        <v>34621</v>
      </c>
      <c r="B776" s="159" t="s">
        <v>26002</v>
      </c>
      <c r="C776" s="159" t="s">
        <v>132</v>
      </c>
      <c r="D776" s="160" t="s">
        <v>10456</v>
      </c>
    </row>
    <row r="777" spans="1:4">
      <c r="A777" s="159">
        <v>34622</v>
      </c>
      <c r="B777" s="159" t="s">
        <v>26003</v>
      </c>
      <c r="C777" s="159" t="s">
        <v>132</v>
      </c>
      <c r="D777" s="160" t="s">
        <v>10995</v>
      </c>
    </row>
    <row r="778" spans="1:4">
      <c r="A778" s="159">
        <v>34624</v>
      </c>
      <c r="B778" s="159" t="s">
        <v>26006</v>
      </c>
      <c r="C778" s="159" t="s">
        <v>132</v>
      </c>
      <c r="D778" s="160" t="s">
        <v>10316</v>
      </c>
    </row>
    <row r="779" spans="1:4">
      <c r="A779" s="159">
        <v>34627</v>
      </c>
      <c r="B779" s="159" t="s">
        <v>26007</v>
      </c>
      <c r="C779" s="159" t="s">
        <v>132</v>
      </c>
      <c r="D779" s="160" t="s">
        <v>15169</v>
      </c>
    </row>
    <row r="780" spans="1:4">
      <c r="A780" s="159">
        <v>34629</v>
      </c>
      <c r="B780" s="159" t="s">
        <v>26010</v>
      </c>
      <c r="C780" s="159" t="s">
        <v>132</v>
      </c>
      <c r="D780" s="160" t="s">
        <v>17353</v>
      </c>
    </row>
    <row r="781" spans="1:4">
      <c r="A781" s="159">
        <v>39257</v>
      </c>
      <c r="B781" s="159" t="s">
        <v>27209</v>
      </c>
      <c r="C781" s="159" t="s">
        <v>132</v>
      </c>
      <c r="D781" s="160" t="s">
        <v>11448</v>
      </c>
    </row>
    <row r="782" spans="1:4">
      <c r="A782" s="159">
        <v>39261</v>
      </c>
      <c r="B782" s="159" t="s">
        <v>27213</v>
      </c>
      <c r="C782" s="159" t="s">
        <v>132</v>
      </c>
      <c r="D782" s="160" t="s">
        <v>27214</v>
      </c>
    </row>
    <row r="783" spans="1:4">
      <c r="A783" s="159">
        <v>39268</v>
      </c>
      <c r="B783" s="159" t="s">
        <v>27226</v>
      </c>
      <c r="C783" s="159" t="s">
        <v>132</v>
      </c>
      <c r="D783" s="160" t="s">
        <v>27227</v>
      </c>
    </row>
    <row r="784" spans="1:4">
      <c r="A784" s="159">
        <v>39262</v>
      </c>
      <c r="B784" s="159" t="s">
        <v>27215</v>
      </c>
      <c r="C784" s="159" t="s">
        <v>132</v>
      </c>
      <c r="D784" s="160" t="s">
        <v>27216</v>
      </c>
    </row>
    <row r="785" spans="1:4">
      <c r="A785" s="159">
        <v>39258</v>
      </c>
      <c r="B785" s="159" t="s">
        <v>27210</v>
      </c>
      <c r="C785" s="159" t="s">
        <v>132</v>
      </c>
      <c r="D785" s="160" t="s">
        <v>10276</v>
      </c>
    </row>
    <row r="786" spans="1:4">
      <c r="A786" s="159">
        <v>39263</v>
      </c>
      <c r="B786" s="159" t="s">
        <v>27217</v>
      </c>
      <c r="C786" s="159" t="s">
        <v>132</v>
      </c>
      <c r="D786" s="160" t="s">
        <v>27218</v>
      </c>
    </row>
    <row r="787" spans="1:4">
      <c r="A787" s="159">
        <v>39264</v>
      </c>
      <c r="B787" s="159" t="s">
        <v>27219</v>
      </c>
      <c r="C787" s="159" t="s">
        <v>132</v>
      </c>
      <c r="D787" s="160" t="s">
        <v>19584</v>
      </c>
    </row>
    <row r="788" spans="1:4">
      <c r="A788" s="159">
        <v>39259</v>
      </c>
      <c r="B788" s="159" t="s">
        <v>27211</v>
      </c>
      <c r="C788" s="159" t="s">
        <v>132</v>
      </c>
      <c r="D788" s="160" t="s">
        <v>14641</v>
      </c>
    </row>
    <row r="789" spans="1:4">
      <c r="A789" s="159">
        <v>39265</v>
      </c>
      <c r="B789" s="159" t="s">
        <v>27220</v>
      </c>
      <c r="C789" s="159" t="s">
        <v>132</v>
      </c>
      <c r="D789" s="160" t="s">
        <v>27221</v>
      </c>
    </row>
    <row r="790" spans="1:4">
      <c r="A790" s="159">
        <v>39260</v>
      </c>
      <c r="B790" s="159" t="s">
        <v>27212</v>
      </c>
      <c r="C790" s="159" t="s">
        <v>132</v>
      </c>
      <c r="D790" s="160" t="s">
        <v>11421</v>
      </c>
    </row>
    <row r="791" spans="1:4">
      <c r="A791" s="159">
        <v>39266</v>
      </c>
      <c r="B791" s="159" t="s">
        <v>27222</v>
      </c>
      <c r="C791" s="159" t="s">
        <v>132</v>
      </c>
      <c r="D791" s="160" t="s">
        <v>27223</v>
      </c>
    </row>
    <row r="792" spans="1:4">
      <c r="A792" s="159">
        <v>39267</v>
      </c>
      <c r="B792" s="159" t="s">
        <v>27224</v>
      </c>
      <c r="C792" s="159" t="s">
        <v>132</v>
      </c>
      <c r="D792" s="160" t="s">
        <v>27225</v>
      </c>
    </row>
    <row r="793" spans="1:4">
      <c r="A793" s="159">
        <v>11901</v>
      </c>
      <c r="B793" s="159" t="s">
        <v>25134</v>
      </c>
      <c r="C793" s="159" t="s">
        <v>132</v>
      </c>
      <c r="D793" s="160" t="s">
        <v>11705</v>
      </c>
    </row>
    <row r="794" spans="1:4">
      <c r="A794" s="159">
        <v>11902</v>
      </c>
      <c r="B794" s="159" t="s">
        <v>25135</v>
      </c>
      <c r="C794" s="159" t="s">
        <v>132</v>
      </c>
      <c r="D794" s="160" t="s">
        <v>11455</v>
      </c>
    </row>
    <row r="795" spans="1:4">
      <c r="A795" s="159">
        <v>11903</v>
      </c>
      <c r="B795" s="159" t="s">
        <v>25136</v>
      </c>
      <c r="C795" s="159" t="s">
        <v>132</v>
      </c>
      <c r="D795" s="160" t="s">
        <v>13357</v>
      </c>
    </row>
    <row r="796" spans="1:4">
      <c r="A796" s="159">
        <v>11904</v>
      </c>
      <c r="B796" s="159" t="s">
        <v>25137</v>
      </c>
      <c r="C796" s="159" t="s">
        <v>132</v>
      </c>
      <c r="D796" s="160" t="s">
        <v>11867</v>
      </c>
    </row>
    <row r="797" spans="1:4">
      <c r="A797" s="159">
        <v>11905</v>
      </c>
      <c r="B797" s="159" t="s">
        <v>25138</v>
      </c>
      <c r="C797" s="159" t="s">
        <v>132</v>
      </c>
      <c r="D797" s="160" t="s">
        <v>11302</v>
      </c>
    </row>
    <row r="798" spans="1:4">
      <c r="A798" s="159">
        <v>11906</v>
      </c>
      <c r="B798" s="159" t="s">
        <v>25139</v>
      </c>
      <c r="C798" s="159" t="s">
        <v>132</v>
      </c>
      <c r="D798" s="160" t="s">
        <v>10477</v>
      </c>
    </row>
    <row r="799" spans="1:4">
      <c r="A799" s="159">
        <v>11919</v>
      </c>
      <c r="B799" s="159" t="s">
        <v>25145</v>
      </c>
      <c r="C799" s="159" t="s">
        <v>132</v>
      </c>
      <c r="D799" s="160" t="s">
        <v>23395</v>
      </c>
    </row>
    <row r="800" spans="1:4">
      <c r="A800" s="159">
        <v>11920</v>
      </c>
      <c r="B800" s="159" t="s">
        <v>25146</v>
      </c>
      <c r="C800" s="159" t="s">
        <v>132</v>
      </c>
      <c r="D800" s="160" t="s">
        <v>13984</v>
      </c>
    </row>
    <row r="801" spans="1:4">
      <c r="A801" s="159">
        <v>11924</v>
      </c>
      <c r="B801" s="159" t="s">
        <v>25150</v>
      </c>
      <c r="C801" s="159" t="s">
        <v>132</v>
      </c>
      <c r="D801" s="160" t="s">
        <v>25151</v>
      </c>
    </row>
    <row r="802" spans="1:4">
      <c r="A802" s="159">
        <v>11921</v>
      </c>
      <c r="B802" s="159" t="s">
        <v>25147</v>
      </c>
      <c r="C802" s="159" t="s">
        <v>132</v>
      </c>
      <c r="D802" s="160" t="s">
        <v>11156</v>
      </c>
    </row>
    <row r="803" spans="1:4">
      <c r="A803" s="159">
        <v>11922</v>
      </c>
      <c r="B803" s="159" t="s">
        <v>25148</v>
      </c>
      <c r="C803" s="159" t="s">
        <v>132</v>
      </c>
      <c r="D803" s="160" t="s">
        <v>17097</v>
      </c>
    </row>
    <row r="804" spans="1:4">
      <c r="A804" s="159">
        <v>11923</v>
      </c>
      <c r="B804" s="159" t="s">
        <v>25149</v>
      </c>
      <c r="C804" s="159" t="s">
        <v>132</v>
      </c>
      <c r="D804" s="160" t="s">
        <v>18171</v>
      </c>
    </row>
    <row r="805" spans="1:4">
      <c r="A805" s="159">
        <v>11916</v>
      </c>
      <c r="B805" s="159" t="s">
        <v>25142</v>
      </c>
      <c r="C805" s="159" t="s">
        <v>132</v>
      </c>
      <c r="D805" s="160" t="s">
        <v>11442</v>
      </c>
    </row>
    <row r="806" spans="1:4">
      <c r="A806" s="159">
        <v>11914</v>
      </c>
      <c r="B806" s="159" t="s">
        <v>25140</v>
      </c>
      <c r="C806" s="159" t="s">
        <v>132</v>
      </c>
      <c r="D806" s="160" t="s">
        <v>25141</v>
      </c>
    </row>
    <row r="807" spans="1:4">
      <c r="A807" s="159">
        <v>11917</v>
      </c>
      <c r="B807" s="159" t="s">
        <v>25143</v>
      </c>
      <c r="C807" s="159" t="s">
        <v>132</v>
      </c>
      <c r="D807" s="160" t="s">
        <v>11230</v>
      </c>
    </row>
    <row r="808" spans="1:4">
      <c r="A808" s="159">
        <v>11918</v>
      </c>
      <c r="B808" s="159" t="s">
        <v>25144</v>
      </c>
      <c r="C808" s="159" t="s">
        <v>132</v>
      </c>
      <c r="D808" s="160" t="s">
        <v>11276</v>
      </c>
    </row>
    <row r="809" spans="1:4">
      <c r="A809" s="159">
        <v>37734</v>
      </c>
      <c r="B809" s="159" t="s">
        <v>26529</v>
      </c>
      <c r="C809" s="159" t="s">
        <v>131</v>
      </c>
      <c r="D809" s="160" t="s">
        <v>26530</v>
      </c>
    </row>
    <row r="810" spans="1:4">
      <c r="A810" s="159">
        <v>42251</v>
      </c>
      <c r="B810" s="159" t="s">
        <v>28373</v>
      </c>
      <c r="C810" s="159" t="s">
        <v>131</v>
      </c>
      <c r="D810" s="160" t="s">
        <v>28374</v>
      </c>
    </row>
    <row r="811" spans="1:4">
      <c r="A811" s="159">
        <v>37733</v>
      </c>
      <c r="B811" s="159" t="s">
        <v>26527</v>
      </c>
      <c r="C811" s="159" t="s">
        <v>131</v>
      </c>
      <c r="D811" s="160" t="s">
        <v>26528</v>
      </c>
    </row>
    <row r="812" spans="1:4">
      <c r="A812" s="159">
        <v>37735</v>
      </c>
      <c r="B812" s="159" t="s">
        <v>26531</v>
      </c>
      <c r="C812" s="159" t="s">
        <v>131</v>
      </c>
      <c r="D812" s="160" t="s">
        <v>26532</v>
      </c>
    </row>
    <row r="813" spans="1:4">
      <c r="A813" s="159">
        <v>5090</v>
      </c>
      <c r="B813" s="159" t="s">
        <v>23979</v>
      </c>
      <c r="C813" s="159" t="s">
        <v>131</v>
      </c>
      <c r="D813" s="160" t="s">
        <v>15814</v>
      </c>
    </row>
    <row r="814" spans="1:4">
      <c r="A814" s="159">
        <v>5085</v>
      </c>
      <c r="B814" s="159" t="s">
        <v>23976</v>
      </c>
      <c r="C814" s="159" t="s">
        <v>131</v>
      </c>
      <c r="D814" s="160" t="s">
        <v>17595</v>
      </c>
    </row>
    <row r="815" spans="1:4">
      <c r="A815" s="159">
        <v>43603</v>
      </c>
      <c r="B815" s="159" t="s">
        <v>28671</v>
      </c>
      <c r="C815" s="159" t="s">
        <v>131</v>
      </c>
      <c r="D815" s="160" t="s">
        <v>28672</v>
      </c>
    </row>
    <row r="816" spans="1:4">
      <c r="A816" s="159">
        <v>38374</v>
      </c>
      <c r="B816" s="159" t="s">
        <v>26834</v>
      </c>
      <c r="C816" s="159" t="s">
        <v>131</v>
      </c>
      <c r="D816" s="160" t="s">
        <v>26835</v>
      </c>
    </row>
    <row r="817" spans="1:4">
      <c r="A817" s="159">
        <v>20212</v>
      </c>
      <c r="B817" s="159" t="s">
        <v>25702</v>
      </c>
      <c r="C817" s="159" t="s">
        <v>132</v>
      </c>
      <c r="D817" s="160" t="s">
        <v>25703</v>
      </c>
    </row>
    <row r="818" spans="1:4">
      <c r="A818" s="159">
        <v>20209</v>
      </c>
      <c r="B818" s="159" t="s">
        <v>25700</v>
      </c>
      <c r="C818" s="159" t="s">
        <v>132</v>
      </c>
      <c r="D818" s="160" t="s">
        <v>11805</v>
      </c>
    </row>
    <row r="819" spans="1:4">
      <c r="A819" s="159">
        <v>4430</v>
      </c>
      <c r="B819" s="159" t="s">
        <v>23804</v>
      </c>
      <c r="C819" s="159" t="s">
        <v>132</v>
      </c>
      <c r="D819" s="160" t="s">
        <v>10571</v>
      </c>
    </row>
    <row r="820" spans="1:4">
      <c r="A820" s="159">
        <v>4433</v>
      </c>
      <c r="B820" s="159" t="s">
        <v>23805</v>
      </c>
      <c r="C820" s="159" t="s">
        <v>132</v>
      </c>
      <c r="D820" s="160" t="s">
        <v>23806</v>
      </c>
    </row>
    <row r="821" spans="1:4">
      <c r="A821" s="159">
        <v>4400</v>
      </c>
      <c r="B821" s="159" t="s">
        <v>23797</v>
      </c>
      <c r="C821" s="159" t="s">
        <v>132</v>
      </c>
      <c r="D821" s="160" t="s">
        <v>17536</v>
      </c>
    </row>
    <row r="822" spans="1:4">
      <c r="A822" s="159">
        <v>2729</v>
      </c>
      <c r="B822" s="159" t="s">
        <v>23201</v>
      </c>
      <c r="C822" s="159" t="s">
        <v>131</v>
      </c>
      <c r="D822" s="160" t="s">
        <v>11586</v>
      </c>
    </row>
    <row r="823" spans="1:4">
      <c r="A823" s="159">
        <v>4513</v>
      </c>
      <c r="B823" s="159" t="s">
        <v>23822</v>
      </c>
      <c r="C823" s="159" t="s">
        <v>132</v>
      </c>
      <c r="D823" s="160" t="s">
        <v>10442</v>
      </c>
    </row>
    <row r="824" spans="1:4">
      <c r="A824" s="159">
        <v>37106</v>
      </c>
      <c r="B824" s="159" t="s">
        <v>26330</v>
      </c>
      <c r="C824" s="159" t="s">
        <v>131</v>
      </c>
      <c r="D824" s="160" t="s">
        <v>26331</v>
      </c>
    </row>
    <row r="825" spans="1:4">
      <c r="A825" s="159">
        <v>11869</v>
      </c>
      <c r="B825" s="159" t="s">
        <v>25121</v>
      </c>
      <c r="C825" s="159" t="s">
        <v>131</v>
      </c>
      <c r="D825" s="160" t="s">
        <v>25122</v>
      </c>
    </row>
    <row r="826" spans="1:4">
      <c r="A826" s="159">
        <v>43981</v>
      </c>
      <c r="B826" s="159" t="s">
        <v>28752</v>
      </c>
      <c r="C826" s="159" t="s">
        <v>131</v>
      </c>
      <c r="D826" s="160" t="s">
        <v>28753</v>
      </c>
    </row>
    <row r="827" spans="1:4">
      <c r="A827" s="159">
        <v>37104</v>
      </c>
      <c r="B827" s="159" t="s">
        <v>26326</v>
      </c>
      <c r="C827" s="159" t="s">
        <v>131</v>
      </c>
      <c r="D827" s="160" t="s">
        <v>26327</v>
      </c>
    </row>
    <row r="828" spans="1:4">
      <c r="A828" s="159">
        <v>43982</v>
      </c>
      <c r="B828" s="159" t="s">
        <v>28754</v>
      </c>
      <c r="C828" s="159" t="s">
        <v>131</v>
      </c>
      <c r="D828" s="160" t="s">
        <v>28755</v>
      </c>
    </row>
    <row r="829" spans="1:4">
      <c r="A829" s="159">
        <v>43978</v>
      </c>
      <c r="B829" s="159" t="s">
        <v>28746</v>
      </c>
      <c r="C829" s="159" t="s">
        <v>131</v>
      </c>
      <c r="D829" s="160" t="s">
        <v>28747</v>
      </c>
    </row>
    <row r="830" spans="1:4">
      <c r="A830" s="159">
        <v>11871</v>
      </c>
      <c r="B830" s="159" t="s">
        <v>25123</v>
      </c>
      <c r="C830" s="159" t="s">
        <v>131</v>
      </c>
      <c r="D830" s="160" t="s">
        <v>25124</v>
      </c>
    </row>
    <row r="831" spans="1:4">
      <c r="A831" s="159">
        <v>37105</v>
      </c>
      <c r="B831" s="159" t="s">
        <v>26328</v>
      </c>
      <c r="C831" s="159" t="s">
        <v>131</v>
      </c>
      <c r="D831" s="160" t="s">
        <v>26329</v>
      </c>
    </row>
    <row r="832" spans="1:4">
      <c r="A832" s="159">
        <v>43980</v>
      </c>
      <c r="B832" s="159" t="s">
        <v>28750</v>
      </c>
      <c r="C832" s="159" t="s">
        <v>131</v>
      </c>
      <c r="D832" s="160" t="s">
        <v>28751</v>
      </c>
    </row>
    <row r="833" spans="1:4">
      <c r="A833" s="159">
        <v>43979</v>
      </c>
      <c r="B833" s="159" t="s">
        <v>28748</v>
      </c>
      <c r="C833" s="159" t="s">
        <v>131</v>
      </c>
      <c r="D833" s="160" t="s">
        <v>28749</v>
      </c>
    </row>
    <row r="834" spans="1:4">
      <c r="A834" s="159">
        <v>11868</v>
      </c>
      <c r="B834" s="159" t="s">
        <v>25119</v>
      </c>
      <c r="C834" s="159" t="s">
        <v>131</v>
      </c>
      <c r="D834" s="160" t="s">
        <v>25120</v>
      </c>
    </row>
    <row r="835" spans="1:4">
      <c r="A835" s="159">
        <v>34636</v>
      </c>
      <c r="B835" s="159" t="s">
        <v>26017</v>
      </c>
      <c r="C835" s="159" t="s">
        <v>131</v>
      </c>
      <c r="D835" s="160" t="s">
        <v>26018</v>
      </c>
    </row>
    <row r="836" spans="1:4">
      <c r="A836" s="159">
        <v>34639</v>
      </c>
      <c r="B836" s="159" t="s">
        <v>26022</v>
      </c>
      <c r="C836" s="159" t="s">
        <v>131</v>
      </c>
      <c r="D836" s="160" t="s">
        <v>26023</v>
      </c>
    </row>
    <row r="837" spans="1:4">
      <c r="A837" s="159">
        <v>34640</v>
      </c>
      <c r="B837" s="159" t="s">
        <v>26024</v>
      </c>
      <c r="C837" s="159" t="s">
        <v>131</v>
      </c>
      <c r="D837" s="160" t="s">
        <v>26025</v>
      </c>
    </row>
    <row r="838" spans="1:4">
      <c r="A838" s="159">
        <v>43977</v>
      </c>
      <c r="B838" s="159" t="s">
        <v>28744</v>
      </c>
      <c r="C838" s="159" t="s">
        <v>131</v>
      </c>
      <c r="D838" s="160" t="s">
        <v>28745</v>
      </c>
    </row>
    <row r="839" spans="1:4">
      <c r="A839" s="159">
        <v>34637</v>
      </c>
      <c r="B839" s="159" t="s">
        <v>26019</v>
      </c>
      <c r="C839" s="159" t="s">
        <v>131</v>
      </c>
      <c r="D839" s="160" t="s">
        <v>10677</v>
      </c>
    </row>
    <row r="840" spans="1:4">
      <c r="A840" s="159">
        <v>34638</v>
      </c>
      <c r="B840" s="159" t="s">
        <v>26020</v>
      </c>
      <c r="C840" s="159" t="s">
        <v>131</v>
      </c>
      <c r="D840" s="160" t="s">
        <v>26021</v>
      </c>
    </row>
    <row r="841" spans="1:4">
      <c r="A841" s="159">
        <v>34641</v>
      </c>
      <c r="B841" s="159" t="s">
        <v>26026</v>
      </c>
      <c r="C841" s="159" t="s">
        <v>131</v>
      </c>
      <c r="D841" s="160" t="s">
        <v>26027</v>
      </c>
    </row>
    <row r="842" spans="1:4">
      <c r="A842" s="159">
        <v>43434</v>
      </c>
      <c r="B842" s="159" t="s">
        <v>28559</v>
      </c>
      <c r="C842" s="159" t="s">
        <v>131</v>
      </c>
      <c r="D842" s="160" t="s">
        <v>11547</v>
      </c>
    </row>
    <row r="843" spans="1:4">
      <c r="A843" s="159">
        <v>43435</v>
      </c>
      <c r="B843" s="159" t="s">
        <v>28560</v>
      </c>
      <c r="C843" s="159" t="s">
        <v>131</v>
      </c>
      <c r="D843" s="160" t="s">
        <v>28561</v>
      </c>
    </row>
    <row r="844" spans="1:4">
      <c r="A844" s="159">
        <v>43436</v>
      </c>
      <c r="B844" s="159" t="s">
        <v>28562</v>
      </c>
      <c r="C844" s="159" t="s">
        <v>131</v>
      </c>
      <c r="D844" s="160" t="s">
        <v>24388</v>
      </c>
    </row>
    <row r="845" spans="1:4">
      <c r="A845" s="159">
        <v>43437</v>
      </c>
      <c r="B845" s="159" t="s">
        <v>28563</v>
      </c>
      <c r="C845" s="159" t="s">
        <v>131</v>
      </c>
      <c r="D845" s="160" t="s">
        <v>28564</v>
      </c>
    </row>
    <row r="846" spans="1:4">
      <c r="A846" s="159">
        <v>43438</v>
      </c>
      <c r="B846" s="159" t="s">
        <v>28565</v>
      </c>
      <c r="C846" s="159" t="s">
        <v>131</v>
      </c>
      <c r="D846" s="160" t="s">
        <v>28566</v>
      </c>
    </row>
    <row r="847" spans="1:4">
      <c r="A847" s="159">
        <v>41627</v>
      </c>
      <c r="B847" s="159" t="s">
        <v>28293</v>
      </c>
      <c r="C847" s="159" t="s">
        <v>131</v>
      </c>
      <c r="D847" s="160" t="s">
        <v>28294</v>
      </c>
    </row>
    <row r="848" spans="1:4">
      <c r="A848" s="159">
        <v>41628</v>
      </c>
      <c r="B848" s="159" t="s">
        <v>28295</v>
      </c>
      <c r="C848" s="159" t="s">
        <v>131</v>
      </c>
      <c r="D848" s="160" t="s">
        <v>28296</v>
      </c>
    </row>
    <row r="849" spans="1:4">
      <c r="A849" s="159">
        <v>41629</v>
      </c>
      <c r="B849" s="159" t="s">
        <v>28297</v>
      </c>
      <c r="C849" s="159" t="s">
        <v>131</v>
      </c>
      <c r="D849" s="160" t="s">
        <v>28298</v>
      </c>
    </row>
    <row r="850" spans="1:4">
      <c r="A850" s="159">
        <v>43429</v>
      </c>
      <c r="B850" s="159" t="s">
        <v>28550</v>
      </c>
      <c r="C850" s="159" t="s">
        <v>131</v>
      </c>
      <c r="D850" s="160" t="s">
        <v>16068</v>
      </c>
    </row>
    <row r="851" spans="1:4">
      <c r="A851" s="159">
        <v>43430</v>
      </c>
      <c r="B851" s="159" t="s">
        <v>28551</v>
      </c>
      <c r="C851" s="159" t="s">
        <v>131</v>
      </c>
      <c r="D851" s="160" t="s">
        <v>28552</v>
      </c>
    </row>
    <row r="852" spans="1:4">
      <c r="A852" s="159">
        <v>43431</v>
      </c>
      <c r="B852" s="159" t="s">
        <v>28553</v>
      </c>
      <c r="C852" s="159" t="s">
        <v>131</v>
      </c>
      <c r="D852" s="160" t="s">
        <v>28554</v>
      </c>
    </row>
    <row r="853" spans="1:4">
      <c r="A853" s="159">
        <v>43432</v>
      </c>
      <c r="B853" s="159" t="s">
        <v>28555</v>
      </c>
      <c r="C853" s="159" t="s">
        <v>131</v>
      </c>
      <c r="D853" s="160" t="s">
        <v>28556</v>
      </c>
    </row>
    <row r="854" spans="1:4">
      <c r="A854" s="159">
        <v>43433</v>
      </c>
      <c r="B854" s="159" t="s">
        <v>28557</v>
      </c>
      <c r="C854" s="159" t="s">
        <v>131</v>
      </c>
      <c r="D854" s="160" t="s">
        <v>28558</v>
      </c>
    </row>
    <row r="855" spans="1:4">
      <c r="A855" s="159">
        <v>43094</v>
      </c>
      <c r="B855" s="159" t="s">
        <v>28458</v>
      </c>
      <c r="C855" s="159" t="s">
        <v>131</v>
      </c>
      <c r="D855" s="160" t="s">
        <v>28459</v>
      </c>
    </row>
    <row r="856" spans="1:4">
      <c r="A856" s="159">
        <v>43093</v>
      </c>
      <c r="B856" s="159" t="s">
        <v>28456</v>
      </c>
      <c r="C856" s="159" t="s">
        <v>131</v>
      </c>
      <c r="D856" s="160" t="s">
        <v>28457</v>
      </c>
    </row>
    <row r="857" spans="1:4">
      <c r="A857" s="159">
        <v>11694</v>
      </c>
      <c r="B857" s="159" t="s">
        <v>25014</v>
      </c>
      <c r="C857" s="159" t="s">
        <v>131</v>
      </c>
      <c r="D857" s="160" t="s">
        <v>25015</v>
      </c>
    </row>
    <row r="858" spans="1:4">
      <c r="A858" s="159">
        <v>1030</v>
      </c>
      <c r="B858" s="159" t="s">
        <v>22571</v>
      </c>
      <c r="C858" s="159" t="s">
        <v>131</v>
      </c>
      <c r="D858" s="160" t="s">
        <v>18281</v>
      </c>
    </row>
    <row r="859" spans="1:4">
      <c r="A859" s="159">
        <v>11881</v>
      </c>
      <c r="B859" s="159" t="s">
        <v>25126</v>
      </c>
      <c r="C859" s="159" t="s">
        <v>131</v>
      </c>
      <c r="D859" s="160" t="s">
        <v>25127</v>
      </c>
    </row>
    <row r="860" spans="1:4">
      <c r="A860" s="159">
        <v>35277</v>
      </c>
      <c r="B860" s="159" t="s">
        <v>26123</v>
      </c>
      <c r="C860" s="159" t="s">
        <v>131</v>
      </c>
      <c r="D860" s="160" t="s">
        <v>26124</v>
      </c>
    </row>
    <row r="861" spans="1:4">
      <c r="A861" s="159">
        <v>10521</v>
      </c>
      <c r="B861" s="159" t="s">
        <v>24622</v>
      </c>
      <c r="C861" s="159" t="s">
        <v>131</v>
      </c>
      <c r="D861" s="160" t="s">
        <v>24623</v>
      </c>
    </row>
    <row r="862" spans="1:4">
      <c r="A862" s="159">
        <v>10885</v>
      </c>
      <c r="B862" s="159" t="s">
        <v>24742</v>
      </c>
      <c r="C862" s="159" t="s">
        <v>131</v>
      </c>
      <c r="D862" s="160" t="s">
        <v>24743</v>
      </c>
    </row>
    <row r="863" spans="1:4">
      <c r="A863" s="159">
        <v>20962</v>
      </c>
      <c r="B863" s="159" t="s">
        <v>25737</v>
      </c>
      <c r="C863" s="159" t="s">
        <v>131</v>
      </c>
      <c r="D863" s="160" t="s">
        <v>25738</v>
      </c>
    </row>
    <row r="864" spans="1:4">
      <c r="A864" s="159">
        <v>20963</v>
      </c>
      <c r="B864" s="159" t="s">
        <v>25739</v>
      </c>
      <c r="C864" s="159" t="s">
        <v>131</v>
      </c>
      <c r="D864" s="160" t="s">
        <v>25740</v>
      </c>
    </row>
    <row r="865" spans="1:4">
      <c r="A865" s="159">
        <v>34643</v>
      </c>
      <c r="B865" s="159" t="s">
        <v>26028</v>
      </c>
      <c r="C865" s="159" t="s">
        <v>131</v>
      </c>
      <c r="D865" s="160" t="s">
        <v>26029</v>
      </c>
    </row>
    <row r="866" spans="1:4">
      <c r="A866" s="159">
        <v>41480</v>
      </c>
      <c r="B866" s="159" t="s">
        <v>28263</v>
      </c>
      <c r="C866" s="159" t="s">
        <v>131</v>
      </c>
      <c r="D866" s="160" t="s">
        <v>28264</v>
      </c>
    </row>
    <row r="867" spans="1:4">
      <c r="A867" s="159">
        <v>41474</v>
      </c>
      <c r="B867" s="159" t="s">
        <v>28257</v>
      </c>
      <c r="C867" s="159" t="s">
        <v>131</v>
      </c>
      <c r="D867" s="160" t="s">
        <v>28258</v>
      </c>
    </row>
    <row r="868" spans="1:4">
      <c r="A868" s="159">
        <v>41475</v>
      </c>
      <c r="B868" s="159" t="s">
        <v>28259</v>
      </c>
      <c r="C868" s="159" t="s">
        <v>131</v>
      </c>
      <c r="D868" s="160" t="s">
        <v>28260</v>
      </c>
    </row>
    <row r="869" spans="1:4">
      <c r="A869" s="159">
        <v>41476</v>
      </c>
      <c r="B869" s="159" t="s">
        <v>28261</v>
      </c>
      <c r="C869" s="159" t="s">
        <v>131</v>
      </c>
      <c r="D869" s="160" t="s">
        <v>28262</v>
      </c>
    </row>
    <row r="870" spans="1:4">
      <c r="A870" s="159">
        <v>2555</v>
      </c>
      <c r="B870" s="159" t="s">
        <v>23070</v>
      </c>
      <c r="C870" s="159" t="s">
        <v>131</v>
      </c>
      <c r="D870" s="160" t="s">
        <v>10191</v>
      </c>
    </row>
    <row r="871" spans="1:4">
      <c r="A871" s="159">
        <v>2556</v>
      </c>
      <c r="B871" s="159" t="s">
        <v>23071</v>
      </c>
      <c r="C871" s="159" t="s">
        <v>131</v>
      </c>
      <c r="D871" s="160" t="s">
        <v>10563</v>
      </c>
    </row>
    <row r="872" spans="1:4">
      <c r="A872" s="159">
        <v>2557</v>
      </c>
      <c r="B872" s="159" t="s">
        <v>23072</v>
      </c>
      <c r="C872" s="159" t="s">
        <v>131</v>
      </c>
      <c r="D872" s="160" t="s">
        <v>20222</v>
      </c>
    </row>
    <row r="873" spans="1:4">
      <c r="A873" s="159">
        <v>10569</v>
      </c>
      <c r="B873" s="159" t="s">
        <v>24644</v>
      </c>
      <c r="C873" s="159" t="s">
        <v>131</v>
      </c>
      <c r="D873" s="160" t="s">
        <v>20222</v>
      </c>
    </row>
    <row r="874" spans="1:4">
      <c r="A874" s="159">
        <v>39810</v>
      </c>
      <c r="B874" s="159" t="s">
        <v>27790</v>
      </c>
      <c r="C874" s="159" t="s">
        <v>131</v>
      </c>
      <c r="D874" s="160" t="s">
        <v>10756</v>
      </c>
    </row>
    <row r="875" spans="1:4">
      <c r="A875" s="159">
        <v>39811</v>
      </c>
      <c r="B875" s="159" t="s">
        <v>27791</v>
      </c>
      <c r="C875" s="159" t="s">
        <v>131</v>
      </c>
      <c r="D875" s="160" t="s">
        <v>26191</v>
      </c>
    </row>
    <row r="876" spans="1:4">
      <c r="A876" s="159">
        <v>39812</v>
      </c>
      <c r="B876" s="159" t="s">
        <v>27792</v>
      </c>
      <c r="C876" s="159" t="s">
        <v>131</v>
      </c>
      <c r="D876" s="160" t="s">
        <v>11717</v>
      </c>
    </row>
    <row r="877" spans="1:4">
      <c r="A877" s="159">
        <v>43096</v>
      </c>
      <c r="B877" s="159" t="s">
        <v>28462</v>
      </c>
      <c r="C877" s="159" t="s">
        <v>131</v>
      </c>
      <c r="D877" s="160" t="s">
        <v>28463</v>
      </c>
    </row>
    <row r="878" spans="1:4">
      <c r="A878" s="159">
        <v>43102</v>
      </c>
      <c r="B878" s="159" t="s">
        <v>28470</v>
      </c>
      <c r="C878" s="159" t="s">
        <v>131</v>
      </c>
      <c r="D878" s="160" t="s">
        <v>28471</v>
      </c>
    </row>
    <row r="879" spans="1:4">
      <c r="A879" s="159">
        <v>43103</v>
      </c>
      <c r="B879" s="159" t="s">
        <v>28472</v>
      </c>
      <c r="C879" s="159" t="s">
        <v>131</v>
      </c>
      <c r="D879" s="160" t="s">
        <v>28473</v>
      </c>
    </row>
    <row r="880" spans="1:4">
      <c r="A880" s="159">
        <v>43098</v>
      </c>
      <c r="B880" s="159" t="s">
        <v>28466</v>
      </c>
      <c r="C880" s="159" t="s">
        <v>131</v>
      </c>
      <c r="D880" s="160" t="s">
        <v>28467</v>
      </c>
    </row>
    <row r="881" spans="1:4">
      <c r="A881" s="159">
        <v>43097</v>
      </c>
      <c r="B881" s="159" t="s">
        <v>28464</v>
      </c>
      <c r="C881" s="159" t="s">
        <v>131</v>
      </c>
      <c r="D881" s="160" t="s">
        <v>28465</v>
      </c>
    </row>
    <row r="882" spans="1:4">
      <c r="A882" s="159">
        <v>43104</v>
      </c>
      <c r="B882" s="159" t="s">
        <v>28474</v>
      </c>
      <c r="C882" s="159" t="s">
        <v>131</v>
      </c>
      <c r="D882" s="160" t="s">
        <v>28475</v>
      </c>
    </row>
    <row r="883" spans="1:4">
      <c r="A883" s="159">
        <v>39771</v>
      </c>
      <c r="B883" s="159" t="s">
        <v>27749</v>
      </c>
      <c r="C883" s="159" t="s">
        <v>131</v>
      </c>
      <c r="D883" s="160" t="s">
        <v>22757</v>
      </c>
    </row>
    <row r="884" spans="1:4">
      <c r="A884" s="159">
        <v>39772</v>
      </c>
      <c r="B884" s="159" t="s">
        <v>27750</v>
      </c>
      <c r="C884" s="159" t="s">
        <v>131</v>
      </c>
      <c r="D884" s="160" t="s">
        <v>27751</v>
      </c>
    </row>
    <row r="885" spans="1:4">
      <c r="A885" s="159">
        <v>39773</v>
      </c>
      <c r="B885" s="159" t="s">
        <v>27752</v>
      </c>
      <c r="C885" s="159" t="s">
        <v>131</v>
      </c>
      <c r="D885" s="160" t="s">
        <v>27753</v>
      </c>
    </row>
    <row r="886" spans="1:4">
      <c r="A886" s="159">
        <v>39774</v>
      </c>
      <c r="B886" s="159" t="s">
        <v>27754</v>
      </c>
      <c r="C886" s="159" t="s">
        <v>131</v>
      </c>
      <c r="D886" s="160" t="s">
        <v>27755</v>
      </c>
    </row>
    <row r="887" spans="1:4">
      <c r="A887" s="159">
        <v>39775</v>
      </c>
      <c r="B887" s="159" t="s">
        <v>27756</v>
      </c>
      <c r="C887" s="159" t="s">
        <v>131</v>
      </c>
      <c r="D887" s="160" t="s">
        <v>27757</v>
      </c>
    </row>
    <row r="888" spans="1:4">
      <c r="A888" s="159">
        <v>39776</v>
      </c>
      <c r="B888" s="159" t="s">
        <v>27758</v>
      </c>
      <c r="C888" s="159" t="s">
        <v>131</v>
      </c>
      <c r="D888" s="160" t="s">
        <v>27759</v>
      </c>
    </row>
    <row r="889" spans="1:4">
      <c r="A889" s="159">
        <v>39777</v>
      </c>
      <c r="B889" s="159" t="s">
        <v>27760</v>
      </c>
      <c r="C889" s="159" t="s">
        <v>131</v>
      </c>
      <c r="D889" s="160" t="s">
        <v>27761</v>
      </c>
    </row>
    <row r="890" spans="1:4">
      <c r="A890" s="159">
        <v>20254</v>
      </c>
      <c r="B890" s="159" t="s">
        <v>25719</v>
      </c>
      <c r="C890" s="159" t="s">
        <v>131</v>
      </c>
      <c r="D890" s="160" t="s">
        <v>25720</v>
      </c>
    </row>
    <row r="891" spans="1:4">
      <c r="A891" s="159">
        <v>20253</v>
      </c>
      <c r="B891" s="159" t="s">
        <v>25717</v>
      </c>
      <c r="C891" s="159" t="s">
        <v>131</v>
      </c>
      <c r="D891" s="160" t="s">
        <v>25718</v>
      </c>
    </row>
    <row r="892" spans="1:4">
      <c r="A892" s="159">
        <v>14055</v>
      </c>
      <c r="B892" s="159" t="s">
        <v>25535</v>
      </c>
      <c r="C892" s="159" t="s">
        <v>131</v>
      </c>
      <c r="D892" s="160" t="s">
        <v>25536</v>
      </c>
    </row>
    <row r="893" spans="1:4">
      <c r="A893" s="159">
        <v>11247</v>
      </c>
      <c r="B893" s="159" t="s">
        <v>24857</v>
      </c>
      <c r="C893" s="159" t="s">
        <v>131</v>
      </c>
      <c r="D893" s="160" t="s">
        <v>24858</v>
      </c>
    </row>
    <row r="894" spans="1:4">
      <c r="A894" s="159">
        <v>11250</v>
      </c>
      <c r="B894" s="159" t="s">
        <v>24861</v>
      </c>
      <c r="C894" s="159" t="s">
        <v>131</v>
      </c>
      <c r="D894" s="160" t="s">
        <v>12378</v>
      </c>
    </row>
    <row r="895" spans="1:4">
      <c r="A895" s="159">
        <v>11249</v>
      </c>
      <c r="B895" s="159" t="s">
        <v>24859</v>
      </c>
      <c r="C895" s="159" t="s">
        <v>131</v>
      </c>
      <c r="D895" s="160" t="s">
        <v>24860</v>
      </c>
    </row>
    <row r="896" spans="1:4">
      <c r="A896" s="159">
        <v>11251</v>
      </c>
      <c r="B896" s="159" t="s">
        <v>24862</v>
      </c>
      <c r="C896" s="159" t="s">
        <v>131</v>
      </c>
      <c r="D896" s="160" t="s">
        <v>10404</v>
      </c>
    </row>
    <row r="897" spans="1:4">
      <c r="A897" s="159">
        <v>11253</v>
      </c>
      <c r="B897" s="159" t="s">
        <v>24863</v>
      </c>
      <c r="C897" s="159" t="s">
        <v>131</v>
      </c>
      <c r="D897" s="160" t="s">
        <v>24864</v>
      </c>
    </row>
    <row r="898" spans="1:4">
      <c r="A898" s="159">
        <v>11255</v>
      </c>
      <c r="B898" s="159" t="s">
        <v>24865</v>
      </c>
      <c r="C898" s="159" t="s">
        <v>131</v>
      </c>
      <c r="D898" s="160" t="s">
        <v>24866</v>
      </c>
    </row>
    <row r="899" spans="1:4">
      <c r="A899" s="159">
        <v>11256</v>
      </c>
      <c r="B899" s="159" t="s">
        <v>24867</v>
      </c>
      <c r="C899" s="159" t="s">
        <v>131</v>
      </c>
      <c r="D899" s="160" t="s">
        <v>24868</v>
      </c>
    </row>
    <row r="900" spans="1:4">
      <c r="A900" s="159">
        <v>1872</v>
      </c>
      <c r="B900" s="159" t="s">
        <v>22931</v>
      </c>
      <c r="C900" s="159" t="s">
        <v>131</v>
      </c>
      <c r="D900" s="160" t="s">
        <v>11746</v>
      </c>
    </row>
    <row r="901" spans="1:4">
      <c r="A901" s="159">
        <v>1873</v>
      </c>
      <c r="B901" s="159" t="s">
        <v>22932</v>
      </c>
      <c r="C901" s="159" t="s">
        <v>131</v>
      </c>
      <c r="D901" s="160" t="s">
        <v>20047</v>
      </c>
    </row>
    <row r="902" spans="1:4">
      <c r="A902" s="159">
        <v>39693</v>
      </c>
      <c r="B902" s="159" t="s">
        <v>27660</v>
      </c>
      <c r="C902" s="159" t="s">
        <v>131</v>
      </c>
      <c r="D902" s="160" t="s">
        <v>27661</v>
      </c>
    </row>
    <row r="903" spans="1:4">
      <c r="A903" s="159">
        <v>39692</v>
      </c>
      <c r="B903" s="159" t="s">
        <v>27658</v>
      </c>
      <c r="C903" s="159" t="s">
        <v>131</v>
      </c>
      <c r="D903" s="160" t="s">
        <v>27659</v>
      </c>
    </row>
    <row r="904" spans="1:4">
      <c r="A904" s="159">
        <v>1062</v>
      </c>
      <c r="B904" s="159" t="s">
        <v>22576</v>
      </c>
      <c r="C904" s="159" t="s">
        <v>131</v>
      </c>
      <c r="D904" s="160" t="s">
        <v>22577</v>
      </c>
    </row>
    <row r="905" spans="1:4">
      <c r="A905" s="159">
        <v>39686</v>
      </c>
      <c r="B905" s="159" t="s">
        <v>27652</v>
      </c>
      <c r="C905" s="159" t="s">
        <v>131</v>
      </c>
      <c r="D905" s="160" t="s">
        <v>27653</v>
      </c>
    </row>
    <row r="906" spans="1:4">
      <c r="A906" s="159">
        <v>43095</v>
      </c>
      <c r="B906" s="159" t="s">
        <v>28460</v>
      </c>
      <c r="C906" s="159" t="s">
        <v>131</v>
      </c>
      <c r="D906" s="160" t="s">
        <v>28461</v>
      </c>
    </row>
    <row r="907" spans="1:4">
      <c r="A907" s="159">
        <v>1871</v>
      </c>
      <c r="B907" s="159" t="s">
        <v>22930</v>
      </c>
      <c r="C907" s="159" t="s">
        <v>131</v>
      </c>
      <c r="D907" s="160" t="s">
        <v>10437</v>
      </c>
    </row>
    <row r="908" spans="1:4">
      <c r="A908" s="159">
        <v>12001</v>
      </c>
      <c r="B908" s="159" t="s">
        <v>25172</v>
      </c>
      <c r="C908" s="159" t="s">
        <v>131</v>
      </c>
      <c r="D908" s="160" t="s">
        <v>16522</v>
      </c>
    </row>
    <row r="909" spans="1:4">
      <c r="A909" s="159">
        <v>11882</v>
      </c>
      <c r="B909" s="159" t="s">
        <v>25128</v>
      </c>
      <c r="C909" s="159" t="s">
        <v>131</v>
      </c>
      <c r="D909" s="160" t="s">
        <v>25129</v>
      </c>
    </row>
    <row r="910" spans="1:4">
      <c r="A910" s="159">
        <v>1068</v>
      </c>
      <c r="B910" s="159" t="s">
        <v>22578</v>
      </c>
      <c r="C910" s="159" t="s">
        <v>131</v>
      </c>
      <c r="D910" s="160" t="s">
        <v>22579</v>
      </c>
    </row>
    <row r="911" spans="1:4">
      <c r="A911" s="159">
        <v>39690</v>
      </c>
      <c r="B911" s="159" t="s">
        <v>27654</v>
      </c>
      <c r="C911" s="159" t="s">
        <v>131</v>
      </c>
      <c r="D911" s="160" t="s">
        <v>27655</v>
      </c>
    </row>
    <row r="912" spans="1:4">
      <c r="A912" s="159">
        <v>39691</v>
      </c>
      <c r="B912" s="159" t="s">
        <v>27656</v>
      </c>
      <c r="C912" s="159" t="s">
        <v>131</v>
      </c>
      <c r="D912" s="160" t="s">
        <v>27657</v>
      </c>
    </row>
    <row r="913" spans="1:4">
      <c r="A913" s="159">
        <v>39808</v>
      </c>
      <c r="B913" s="159" t="s">
        <v>27787</v>
      </c>
      <c r="C913" s="159" t="s">
        <v>131</v>
      </c>
      <c r="D913" s="160" t="s">
        <v>27788</v>
      </c>
    </row>
    <row r="914" spans="1:4">
      <c r="A914" s="159">
        <v>39809</v>
      </c>
      <c r="B914" s="159" t="s">
        <v>27789</v>
      </c>
      <c r="C914" s="159" t="s">
        <v>131</v>
      </c>
      <c r="D914" s="160" t="s">
        <v>18162</v>
      </c>
    </row>
    <row r="915" spans="1:4">
      <c r="A915" s="159">
        <v>43439</v>
      </c>
      <c r="B915" s="159" t="s">
        <v>28567</v>
      </c>
      <c r="C915" s="159" t="s">
        <v>131</v>
      </c>
      <c r="D915" s="160" t="s">
        <v>28568</v>
      </c>
    </row>
    <row r="916" spans="1:4">
      <c r="A916" s="159">
        <v>5103</v>
      </c>
      <c r="B916" s="159" t="s">
        <v>23984</v>
      </c>
      <c r="C916" s="159" t="s">
        <v>131</v>
      </c>
      <c r="D916" s="160" t="s">
        <v>20527</v>
      </c>
    </row>
    <row r="917" spans="1:4">
      <c r="A917" s="159">
        <v>11880</v>
      </c>
      <c r="B917" s="159" t="s">
        <v>25125</v>
      </c>
      <c r="C917" s="159" t="s">
        <v>131</v>
      </c>
      <c r="D917" s="160" t="s">
        <v>14472</v>
      </c>
    </row>
    <row r="918" spans="1:4">
      <c r="A918" s="159">
        <v>11714</v>
      </c>
      <c r="B918" s="159" t="s">
        <v>25032</v>
      </c>
      <c r="C918" s="159" t="s">
        <v>131</v>
      </c>
      <c r="D918" s="160" t="s">
        <v>25033</v>
      </c>
    </row>
    <row r="919" spans="1:4">
      <c r="A919" s="159">
        <v>11712</v>
      </c>
      <c r="B919" s="159" t="s">
        <v>25031</v>
      </c>
      <c r="C919" s="159" t="s">
        <v>131</v>
      </c>
      <c r="D919" s="160" t="s">
        <v>16079</v>
      </c>
    </row>
    <row r="920" spans="1:4">
      <c r="A920" s="159">
        <v>11717</v>
      </c>
      <c r="B920" s="159" t="s">
        <v>25034</v>
      </c>
      <c r="C920" s="159" t="s">
        <v>131</v>
      </c>
      <c r="D920" s="160" t="s">
        <v>10989</v>
      </c>
    </row>
    <row r="921" spans="1:4">
      <c r="A921" s="159">
        <v>1106</v>
      </c>
      <c r="B921" s="159" t="s">
        <v>22598</v>
      </c>
      <c r="C921" s="159" t="s">
        <v>140</v>
      </c>
      <c r="D921" s="160" t="s">
        <v>12397</v>
      </c>
    </row>
    <row r="922" spans="1:4">
      <c r="A922" s="159">
        <v>11161</v>
      </c>
      <c r="B922" s="159" t="s">
        <v>24839</v>
      </c>
      <c r="C922" s="159" t="s">
        <v>140</v>
      </c>
      <c r="D922" s="160" t="s">
        <v>10615</v>
      </c>
    </row>
    <row r="923" spans="1:4">
      <c r="A923" s="159">
        <v>1107</v>
      </c>
      <c r="B923" s="159" t="s">
        <v>22599</v>
      </c>
      <c r="C923" s="159" t="s">
        <v>140</v>
      </c>
      <c r="D923" s="160" t="s">
        <v>12686</v>
      </c>
    </row>
    <row r="924" spans="1:4">
      <c r="A924" s="159">
        <v>44479</v>
      </c>
      <c r="B924" s="159" t="s">
        <v>28858</v>
      </c>
      <c r="C924" s="159" t="s">
        <v>140</v>
      </c>
      <c r="D924" s="160" t="s">
        <v>13060</v>
      </c>
    </row>
    <row r="925" spans="1:4">
      <c r="A925" s="159">
        <v>4759</v>
      </c>
      <c r="B925" s="159" t="s">
        <v>23848</v>
      </c>
      <c r="C925" s="159" t="s">
        <v>127</v>
      </c>
      <c r="D925" s="160" t="s">
        <v>28882</v>
      </c>
    </row>
    <row r="926" spans="1:4">
      <c r="A926" s="159">
        <v>41068</v>
      </c>
      <c r="B926" s="159" t="s">
        <v>28149</v>
      </c>
      <c r="C926" s="159" t="s">
        <v>125</v>
      </c>
      <c r="D926" s="160" t="s">
        <v>31540</v>
      </c>
    </row>
    <row r="927" spans="1:4">
      <c r="A927" s="159">
        <v>12618</v>
      </c>
      <c r="B927" s="159" t="s">
        <v>25330</v>
      </c>
      <c r="C927" s="159" t="s">
        <v>131</v>
      </c>
      <c r="D927" s="160" t="s">
        <v>11288</v>
      </c>
    </row>
    <row r="928" spans="1:4">
      <c r="A928" s="159">
        <v>1108</v>
      </c>
      <c r="B928" s="159" t="s">
        <v>22600</v>
      </c>
      <c r="C928" s="159" t="s">
        <v>132</v>
      </c>
      <c r="D928" s="160" t="s">
        <v>22601</v>
      </c>
    </row>
    <row r="929" spans="1:4">
      <c r="A929" s="159">
        <v>1117</v>
      </c>
      <c r="B929" s="159" t="s">
        <v>22609</v>
      </c>
      <c r="C929" s="159" t="s">
        <v>132</v>
      </c>
      <c r="D929" s="160" t="s">
        <v>11232</v>
      </c>
    </row>
    <row r="930" spans="1:4">
      <c r="A930" s="159">
        <v>1118</v>
      </c>
      <c r="B930" s="159" t="s">
        <v>22610</v>
      </c>
      <c r="C930" s="159" t="s">
        <v>132</v>
      </c>
      <c r="D930" s="160" t="s">
        <v>12789</v>
      </c>
    </row>
    <row r="931" spans="1:4">
      <c r="A931" s="159">
        <v>1110</v>
      </c>
      <c r="B931" s="159" t="s">
        <v>22603</v>
      </c>
      <c r="C931" s="159" t="s">
        <v>132</v>
      </c>
      <c r="D931" s="160" t="s">
        <v>12789</v>
      </c>
    </row>
    <row r="932" spans="1:4">
      <c r="A932" s="159">
        <v>40784</v>
      </c>
      <c r="B932" s="159" t="s">
        <v>28067</v>
      </c>
      <c r="C932" s="159" t="s">
        <v>132</v>
      </c>
      <c r="D932" s="160" t="s">
        <v>28068</v>
      </c>
    </row>
    <row r="933" spans="1:4">
      <c r="A933" s="159">
        <v>40782</v>
      </c>
      <c r="B933" s="159" t="s">
        <v>28063</v>
      </c>
      <c r="C933" s="159" t="s">
        <v>132</v>
      </c>
      <c r="D933" s="160" t="s">
        <v>28064</v>
      </c>
    </row>
    <row r="934" spans="1:4">
      <c r="A934" s="159">
        <v>40783</v>
      </c>
      <c r="B934" s="159" t="s">
        <v>28065</v>
      </c>
      <c r="C934" s="159" t="s">
        <v>132</v>
      </c>
      <c r="D934" s="160" t="s">
        <v>28066</v>
      </c>
    </row>
    <row r="935" spans="1:4">
      <c r="A935" s="159">
        <v>1109</v>
      </c>
      <c r="B935" s="159" t="s">
        <v>22602</v>
      </c>
      <c r="C935" s="159" t="s">
        <v>132</v>
      </c>
      <c r="D935" s="160" t="s">
        <v>22601</v>
      </c>
    </row>
    <row r="936" spans="1:4">
      <c r="A936" s="159">
        <v>1119</v>
      </c>
      <c r="B936" s="159" t="s">
        <v>22611</v>
      </c>
      <c r="C936" s="159" t="s">
        <v>132</v>
      </c>
      <c r="D936" s="160" t="s">
        <v>15222</v>
      </c>
    </row>
    <row r="937" spans="1:4">
      <c r="A937" s="159">
        <v>13115</v>
      </c>
      <c r="B937" s="159" t="s">
        <v>25439</v>
      </c>
      <c r="C937" s="159" t="s">
        <v>132</v>
      </c>
      <c r="D937" s="160" t="s">
        <v>25440</v>
      </c>
    </row>
    <row r="938" spans="1:4">
      <c r="A938" s="159">
        <v>10541</v>
      </c>
      <c r="B938" s="159" t="s">
        <v>24627</v>
      </c>
      <c r="C938" s="159" t="s">
        <v>132</v>
      </c>
      <c r="D938" s="160" t="s">
        <v>11301</v>
      </c>
    </row>
    <row r="939" spans="1:4">
      <c r="A939" s="159">
        <v>10542</v>
      </c>
      <c r="B939" s="159" t="s">
        <v>24628</v>
      </c>
      <c r="C939" s="159" t="s">
        <v>132</v>
      </c>
      <c r="D939" s="160" t="s">
        <v>10641</v>
      </c>
    </row>
    <row r="940" spans="1:4">
      <c r="A940" s="159">
        <v>10543</v>
      </c>
      <c r="B940" s="159" t="s">
        <v>24629</v>
      </c>
      <c r="C940" s="159" t="s">
        <v>132</v>
      </c>
      <c r="D940" s="160" t="s">
        <v>24630</v>
      </c>
    </row>
    <row r="941" spans="1:4">
      <c r="A941" s="159">
        <v>10544</v>
      </c>
      <c r="B941" s="159" t="s">
        <v>24631</v>
      </c>
      <c r="C941" s="159" t="s">
        <v>132</v>
      </c>
      <c r="D941" s="160" t="s">
        <v>24632</v>
      </c>
    </row>
    <row r="942" spans="1:4">
      <c r="A942" s="159">
        <v>10545</v>
      </c>
      <c r="B942" s="159" t="s">
        <v>24633</v>
      </c>
      <c r="C942" s="159" t="s">
        <v>132</v>
      </c>
      <c r="D942" s="160" t="s">
        <v>24634</v>
      </c>
    </row>
    <row r="943" spans="1:4">
      <c r="A943" s="159">
        <v>38365</v>
      </c>
      <c r="B943" s="159" t="s">
        <v>26827</v>
      </c>
      <c r="C943" s="159" t="s">
        <v>145</v>
      </c>
      <c r="D943" s="160" t="s">
        <v>11551</v>
      </c>
    </row>
    <row r="944" spans="1:4">
      <c r="A944" s="159">
        <v>44056</v>
      </c>
      <c r="B944" s="159" t="s">
        <v>28765</v>
      </c>
      <c r="C944" s="159" t="s">
        <v>131</v>
      </c>
      <c r="D944" s="160" t="s">
        <v>28766</v>
      </c>
    </row>
    <row r="945" spans="1:4">
      <c r="A945" s="159">
        <v>44057</v>
      </c>
      <c r="B945" s="159" t="s">
        <v>28767</v>
      </c>
      <c r="C945" s="159" t="s">
        <v>131</v>
      </c>
      <c r="D945" s="160" t="s">
        <v>28768</v>
      </c>
    </row>
    <row r="946" spans="1:4">
      <c r="A946" s="159">
        <v>37754</v>
      </c>
      <c r="B946" s="159" t="s">
        <v>26550</v>
      </c>
      <c r="C946" s="159" t="s">
        <v>131</v>
      </c>
      <c r="D946" s="160" t="s">
        <v>26551</v>
      </c>
    </row>
    <row r="947" spans="1:4">
      <c r="A947" s="159">
        <v>37757</v>
      </c>
      <c r="B947" s="159" t="s">
        <v>26552</v>
      </c>
      <c r="C947" s="159" t="s">
        <v>131</v>
      </c>
      <c r="D947" s="160" t="s">
        <v>26553</v>
      </c>
    </row>
    <row r="948" spans="1:4">
      <c r="A948" s="159">
        <v>44058</v>
      </c>
      <c r="B948" s="159" t="s">
        <v>28769</v>
      </c>
      <c r="C948" s="159" t="s">
        <v>131</v>
      </c>
      <c r="D948" s="160" t="s">
        <v>28770</v>
      </c>
    </row>
    <row r="949" spans="1:4">
      <c r="A949" s="159">
        <v>37752</v>
      </c>
      <c r="B949" s="159" t="s">
        <v>26548</v>
      </c>
      <c r="C949" s="159" t="s">
        <v>131</v>
      </c>
      <c r="D949" s="160" t="s">
        <v>26549</v>
      </c>
    </row>
    <row r="950" spans="1:4">
      <c r="A950" s="159">
        <v>44059</v>
      </c>
      <c r="B950" s="159" t="s">
        <v>28771</v>
      </c>
      <c r="C950" s="159" t="s">
        <v>131</v>
      </c>
      <c r="D950" s="160" t="s">
        <v>28772</v>
      </c>
    </row>
    <row r="951" spans="1:4">
      <c r="A951" s="159">
        <v>37750</v>
      </c>
      <c r="B951" s="159" t="s">
        <v>26546</v>
      </c>
      <c r="C951" s="159" t="s">
        <v>131</v>
      </c>
      <c r="D951" s="160" t="s">
        <v>26547</v>
      </c>
    </row>
    <row r="952" spans="1:4">
      <c r="A952" s="159">
        <v>37758</v>
      </c>
      <c r="B952" s="159" t="s">
        <v>26554</v>
      </c>
      <c r="C952" s="159" t="s">
        <v>131</v>
      </c>
      <c r="D952" s="160" t="s">
        <v>26555</v>
      </c>
    </row>
    <row r="953" spans="1:4">
      <c r="A953" s="159">
        <v>44060</v>
      </c>
      <c r="B953" s="159" t="s">
        <v>28773</v>
      </c>
      <c r="C953" s="159" t="s">
        <v>131</v>
      </c>
      <c r="D953" s="160" t="s">
        <v>28774</v>
      </c>
    </row>
    <row r="954" spans="1:4">
      <c r="A954" s="159">
        <v>37749</v>
      </c>
      <c r="B954" s="159" t="s">
        <v>26544</v>
      </c>
      <c r="C954" s="159" t="s">
        <v>131</v>
      </c>
      <c r="D954" s="160" t="s">
        <v>26545</v>
      </c>
    </row>
    <row r="955" spans="1:4">
      <c r="A955" s="159">
        <v>44061</v>
      </c>
      <c r="B955" s="159" t="s">
        <v>28775</v>
      </c>
      <c r="C955" s="159" t="s">
        <v>131</v>
      </c>
      <c r="D955" s="160" t="s">
        <v>28776</v>
      </c>
    </row>
    <row r="956" spans="1:4">
      <c r="A956" s="159">
        <v>1159</v>
      </c>
      <c r="B956" s="159" t="s">
        <v>22612</v>
      </c>
      <c r="C956" s="159" t="s">
        <v>131</v>
      </c>
      <c r="D956" s="160" t="s">
        <v>22613</v>
      </c>
    </row>
    <row r="957" spans="1:4">
      <c r="A957" s="159">
        <v>12114</v>
      </c>
      <c r="B957" s="159" t="s">
        <v>25209</v>
      </c>
      <c r="C957" s="159" t="s">
        <v>131</v>
      </c>
      <c r="D957" s="160" t="s">
        <v>25210</v>
      </c>
    </row>
    <row r="958" spans="1:4">
      <c r="A958" s="159">
        <v>38106</v>
      </c>
      <c r="B958" s="159" t="s">
        <v>26756</v>
      </c>
      <c r="C958" s="159" t="s">
        <v>131</v>
      </c>
      <c r="D958" s="160" t="s">
        <v>11443</v>
      </c>
    </row>
    <row r="959" spans="1:4">
      <c r="A959" s="159">
        <v>38085</v>
      </c>
      <c r="B959" s="159" t="s">
        <v>26732</v>
      </c>
      <c r="C959" s="159" t="s">
        <v>131</v>
      </c>
      <c r="D959" s="160" t="s">
        <v>19119</v>
      </c>
    </row>
    <row r="960" spans="1:4">
      <c r="A960" s="159">
        <v>38599</v>
      </c>
      <c r="B960" s="159" t="s">
        <v>26959</v>
      </c>
      <c r="C960" s="159" t="s">
        <v>131</v>
      </c>
      <c r="D960" s="160" t="s">
        <v>11549</v>
      </c>
    </row>
    <row r="961" spans="1:4">
      <c r="A961" s="159">
        <v>38596</v>
      </c>
      <c r="B961" s="159" t="s">
        <v>26956</v>
      </c>
      <c r="C961" s="159" t="s">
        <v>131</v>
      </c>
      <c r="D961" s="160" t="s">
        <v>10455</v>
      </c>
    </row>
    <row r="962" spans="1:4">
      <c r="A962" s="159">
        <v>38600</v>
      </c>
      <c r="B962" s="159" t="s">
        <v>26960</v>
      </c>
      <c r="C962" s="159" t="s">
        <v>131</v>
      </c>
      <c r="D962" s="160" t="s">
        <v>18661</v>
      </c>
    </row>
    <row r="963" spans="1:4">
      <c r="A963" s="159">
        <v>38597</v>
      </c>
      <c r="B963" s="159" t="s">
        <v>26957</v>
      </c>
      <c r="C963" s="159" t="s">
        <v>131</v>
      </c>
      <c r="D963" s="160" t="s">
        <v>16734</v>
      </c>
    </row>
    <row r="964" spans="1:4">
      <c r="A964" s="159">
        <v>659</v>
      </c>
      <c r="B964" s="159" t="s">
        <v>22374</v>
      </c>
      <c r="C964" s="159" t="s">
        <v>131</v>
      </c>
      <c r="D964" s="160" t="s">
        <v>19772</v>
      </c>
    </row>
    <row r="965" spans="1:4">
      <c r="A965" s="159">
        <v>660</v>
      </c>
      <c r="B965" s="159" t="s">
        <v>22375</v>
      </c>
      <c r="C965" s="159" t="s">
        <v>131</v>
      </c>
      <c r="D965" s="160" t="s">
        <v>22376</v>
      </c>
    </row>
    <row r="966" spans="1:4">
      <c r="A966" s="159">
        <v>658</v>
      </c>
      <c r="B966" s="159" t="s">
        <v>22373</v>
      </c>
      <c r="C966" s="159" t="s">
        <v>131</v>
      </c>
      <c r="D966" s="160" t="s">
        <v>11180</v>
      </c>
    </row>
    <row r="967" spans="1:4">
      <c r="A967" s="159">
        <v>38548</v>
      </c>
      <c r="B967" s="159" t="s">
        <v>26946</v>
      </c>
      <c r="C967" s="159" t="s">
        <v>131</v>
      </c>
      <c r="D967" s="160" t="s">
        <v>10538</v>
      </c>
    </row>
    <row r="968" spans="1:4">
      <c r="A968" s="159">
        <v>34649</v>
      </c>
      <c r="B968" s="159" t="s">
        <v>26030</v>
      </c>
      <c r="C968" s="159" t="s">
        <v>131</v>
      </c>
      <c r="D968" s="160" t="s">
        <v>26031</v>
      </c>
    </row>
    <row r="969" spans="1:4">
      <c r="A969" s="159">
        <v>34655</v>
      </c>
      <c r="B969" s="159" t="s">
        <v>26033</v>
      </c>
      <c r="C969" s="159" t="s">
        <v>131</v>
      </c>
      <c r="D969" s="160" t="s">
        <v>26034</v>
      </c>
    </row>
    <row r="970" spans="1:4">
      <c r="A970" s="159">
        <v>40607</v>
      </c>
      <c r="B970" s="159" t="s">
        <v>28022</v>
      </c>
      <c r="C970" s="159" t="s">
        <v>131</v>
      </c>
      <c r="D970" s="160" t="s">
        <v>22279</v>
      </c>
    </row>
    <row r="971" spans="1:4">
      <c r="A971" s="159">
        <v>567</v>
      </c>
      <c r="B971" s="159" t="s">
        <v>22350</v>
      </c>
      <c r="C971" s="159" t="s">
        <v>132</v>
      </c>
      <c r="D971" s="160" t="s">
        <v>12826</v>
      </c>
    </row>
    <row r="972" spans="1:4">
      <c r="A972" s="159">
        <v>574</v>
      </c>
      <c r="B972" s="159" t="s">
        <v>22353</v>
      </c>
      <c r="C972" s="159" t="s">
        <v>132</v>
      </c>
      <c r="D972" s="160" t="s">
        <v>13439</v>
      </c>
    </row>
    <row r="973" spans="1:4">
      <c r="A973" s="159">
        <v>568</v>
      </c>
      <c r="B973" s="159" t="s">
        <v>22351</v>
      </c>
      <c r="C973" s="159" t="s">
        <v>132</v>
      </c>
      <c r="D973" s="160" t="s">
        <v>22352</v>
      </c>
    </row>
    <row r="974" spans="1:4">
      <c r="A974" s="159">
        <v>4777</v>
      </c>
      <c r="B974" s="159" t="s">
        <v>23850</v>
      </c>
      <c r="C974" s="159" t="s">
        <v>140</v>
      </c>
      <c r="D974" s="160" t="s">
        <v>23851</v>
      </c>
    </row>
    <row r="975" spans="1:4">
      <c r="A975" s="159">
        <v>592</v>
      </c>
      <c r="B975" s="159" t="s">
        <v>22362</v>
      </c>
      <c r="C975" s="159" t="s">
        <v>140</v>
      </c>
      <c r="D975" s="160" t="s">
        <v>12362</v>
      </c>
    </row>
    <row r="976" spans="1:4">
      <c r="A976" s="159">
        <v>586</v>
      </c>
      <c r="B976" s="159" t="s">
        <v>22357</v>
      </c>
      <c r="C976" s="159" t="s">
        <v>132</v>
      </c>
      <c r="D976" s="160" t="s">
        <v>11162</v>
      </c>
    </row>
    <row r="977" spans="1:4">
      <c r="A977" s="159">
        <v>588</v>
      </c>
      <c r="B977" s="159" t="s">
        <v>22358</v>
      </c>
      <c r="C977" s="159" t="s">
        <v>132</v>
      </c>
      <c r="D977" s="160" t="s">
        <v>22359</v>
      </c>
    </row>
    <row r="978" spans="1:4">
      <c r="A978" s="159">
        <v>591</v>
      </c>
      <c r="B978" s="159" t="s">
        <v>22361</v>
      </c>
      <c r="C978" s="159" t="s">
        <v>140</v>
      </c>
      <c r="D978" s="160" t="s">
        <v>10998</v>
      </c>
    </row>
    <row r="979" spans="1:4">
      <c r="A979" s="159">
        <v>584</v>
      </c>
      <c r="B979" s="159" t="s">
        <v>22354</v>
      </c>
      <c r="C979" s="159" t="s">
        <v>132</v>
      </c>
      <c r="D979" s="160" t="s">
        <v>22355</v>
      </c>
    </row>
    <row r="980" spans="1:4">
      <c r="A980" s="159">
        <v>589</v>
      </c>
      <c r="B980" s="159" t="s">
        <v>22360</v>
      </c>
      <c r="C980" s="159" t="s">
        <v>132</v>
      </c>
      <c r="D980" s="160" t="s">
        <v>16620</v>
      </c>
    </row>
    <row r="981" spans="1:4">
      <c r="A981" s="159">
        <v>1165</v>
      </c>
      <c r="B981" s="159" t="s">
        <v>22617</v>
      </c>
      <c r="C981" s="159" t="s">
        <v>131</v>
      </c>
      <c r="D981" s="160" t="s">
        <v>10614</v>
      </c>
    </row>
    <row r="982" spans="1:4">
      <c r="A982" s="159">
        <v>1164</v>
      </c>
      <c r="B982" s="159" t="s">
        <v>22616</v>
      </c>
      <c r="C982" s="159" t="s">
        <v>131</v>
      </c>
      <c r="D982" s="160" t="s">
        <v>10652</v>
      </c>
    </row>
    <row r="983" spans="1:4">
      <c r="A983" s="159">
        <v>1162</v>
      </c>
      <c r="B983" s="159" t="s">
        <v>22614</v>
      </c>
      <c r="C983" s="159" t="s">
        <v>131</v>
      </c>
      <c r="D983" s="160" t="s">
        <v>12878</v>
      </c>
    </row>
    <row r="984" spans="1:4">
      <c r="A984" s="159">
        <v>12395</v>
      </c>
      <c r="B984" s="159" t="s">
        <v>25238</v>
      </c>
      <c r="C984" s="159" t="s">
        <v>131</v>
      </c>
      <c r="D984" s="160" t="s">
        <v>10442</v>
      </c>
    </row>
    <row r="985" spans="1:4">
      <c r="A985" s="159">
        <v>1170</v>
      </c>
      <c r="B985" s="159" t="s">
        <v>22625</v>
      </c>
      <c r="C985" s="159" t="s">
        <v>131</v>
      </c>
      <c r="D985" s="160" t="s">
        <v>22626</v>
      </c>
    </row>
    <row r="986" spans="1:4">
      <c r="A986" s="159">
        <v>1169</v>
      </c>
      <c r="B986" s="159" t="s">
        <v>22623</v>
      </c>
      <c r="C986" s="159" t="s">
        <v>131</v>
      </c>
      <c r="D986" s="160" t="s">
        <v>22624</v>
      </c>
    </row>
    <row r="987" spans="1:4">
      <c r="A987" s="159">
        <v>1166</v>
      </c>
      <c r="B987" s="159" t="s">
        <v>22618</v>
      </c>
      <c r="C987" s="159" t="s">
        <v>131</v>
      </c>
      <c r="D987" s="160" t="s">
        <v>14322</v>
      </c>
    </row>
    <row r="988" spans="1:4">
      <c r="A988" s="159">
        <v>1163</v>
      </c>
      <c r="B988" s="159" t="s">
        <v>22615</v>
      </c>
      <c r="C988" s="159" t="s">
        <v>131</v>
      </c>
      <c r="D988" s="160" t="s">
        <v>12980</v>
      </c>
    </row>
    <row r="989" spans="1:4">
      <c r="A989" s="159">
        <v>12396</v>
      </c>
      <c r="B989" s="159" t="s">
        <v>25239</v>
      </c>
      <c r="C989" s="159" t="s">
        <v>131</v>
      </c>
      <c r="D989" s="160" t="s">
        <v>10442</v>
      </c>
    </row>
    <row r="990" spans="1:4">
      <c r="A990" s="159">
        <v>1168</v>
      </c>
      <c r="B990" s="159" t="s">
        <v>22621</v>
      </c>
      <c r="C990" s="159" t="s">
        <v>131</v>
      </c>
      <c r="D990" s="160" t="s">
        <v>22622</v>
      </c>
    </row>
    <row r="991" spans="1:4">
      <c r="A991" s="159">
        <v>1167</v>
      </c>
      <c r="B991" s="159" t="s">
        <v>22619</v>
      </c>
      <c r="C991" s="159" t="s">
        <v>131</v>
      </c>
      <c r="D991" s="160" t="s">
        <v>22620</v>
      </c>
    </row>
    <row r="992" spans="1:4">
      <c r="A992" s="159">
        <v>36331</v>
      </c>
      <c r="B992" s="159" t="s">
        <v>26180</v>
      </c>
      <c r="C992" s="159" t="s">
        <v>131</v>
      </c>
      <c r="D992" s="160" t="s">
        <v>10460</v>
      </c>
    </row>
    <row r="993" spans="1:4">
      <c r="A993" s="159">
        <v>36346</v>
      </c>
      <c r="B993" s="159" t="s">
        <v>26181</v>
      </c>
      <c r="C993" s="159" t="s">
        <v>131</v>
      </c>
      <c r="D993" s="160" t="s">
        <v>11196</v>
      </c>
    </row>
    <row r="994" spans="1:4">
      <c r="A994" s="159">
        <v>1197</v>
      </c>
      <c r="B994" s="159" t="s">
        <v>22637</v>
      </c>
      <c r="C994" s="159" t="s">
        <v>131</v>
      </c>
      <c r="D994" s="160" t="s">
        <v>11108</v>
      </c>
    </row>
    <row r="995" spans="1:4">
      <c r="A995" s="159">
        <v>1202</v>
      </c>
      <c r="B995" s="159" t="s">
        <v>22640</v>
      </c>
      <c r="C995" s="159" t="s">
        <v>131</v>
      </c>
      <c r="D995" s="160" t="s">
        <v>16360</v>
      </c>
    </row>
    <row r="996" spans="1:4">
      <c r="A996" s="159">
        <v>1198</v>
      </c>
      <c r="B996" s="159" t="s">
        <v>22638</v>
      </c>
      <c r="C996" s="159" t="s">
        <v>131</v>
      </c>
      <c r="D996" s="160" t="s">
        <v>11174</v>
      </c>
    </row>
    <row r="997" spans="1:4">
      <c r="A997" s="159">
        <v>20088</v>
      </c>
      <c r="B997" s="159" t="s">
        <v>25632</v>
      </c>
      <c r="C997" s="159" t="s">
        <v>131</v>
      </c>
      <c r="D997" s="160" t="s">
        <v>22348</v>
      </c>
    </row>
    <row r="998" spans="1:4">
      <c r="A998" s="159">
        <v>20089</v>
      </c>
      <c r="B998" s="159" t="s">
        <v>25633</v>
      </c>
      <c r="C998" s="159" t="s">
        <v>131</v>
      </c>
      <c r="D998" s="160" t="s">
        <v>25634</v>
      </c>
    </row>
    <row r="999" spans="1:4">
      <c r="A999" s="159">
        <v>20087</v>
      </c>
      <c r="B999" s="159" t="s">
        <v>25631</v>
      </c>
      <c r="C999" s="159" t="s">
        <v>131</v>
      </c>
      <c r="D999" s="160" t="s">
        <v>11339</v>
      </c>
    </row>
    <row r="1000" spans="1:4">
      <c r="A1000" s="159">
        <v>1200</v>
      </c>
      <c r="B1000" s="159" t="s">
        <v>22639</v>
      </c>
      <c r="C1000" s="159" t="s">
        <v>131</v>
      </c>
      <c r="D1000" s="160" t="s">
        <v>10185</v>
      </c>
    </row>
    <row r="1001" spans="1:4">
      <c r="A1001" s="159">
        <v>12909</v>
      </c>
      <c r="B1001" s="159" t="s">
        <v>25434</v>
      </c>
      <c r="C1001" s="159" t="s">
        <v>131</v>
      </c>
      <c r="D1001" s="160" t="s">
        <v>19080</v>
      </c>
    </row>
    <row r="1002" spans="1:4">
      <c r="A1002" s="159">
        <v>12910</v>
      </c>
      <c r="B1002" s="159" t="s">
        <v>25435</v>
      </c>
      <c r="C1002" s="159" t="s">
        <v>131</v>
      </c>
      <c r="D1002" s="160" t="s">
        <v>13232</v>
      </c>
    </row>
    <row r="1003" spans="1:4">
      <c r="A1003" s="159">
        <v>1191</v>
      </c>
      <c r="B1003" s="159" t="s">
        <v>22630</v>
      </c>
      <c r="C1003" s="159" t="s">
        <v>131</v>
      </c>
      <c r="D1003" s="160" t="s">
        <v>10289</v>
      </c>
    </row>
    <row r="1004" spans="1:4">
      <c r="A1004" s="159">
        <v>1185</v>
      </c>
      <c r="B1004" s="159" t="s">
        <v>22628</v>
      </c>
      <c r="C1004" s="159" t="s">
        <v>131</v>
      </c>
      <c r="D1004" s="160" t="s">
        <v>10289</v>
      </c>
    </row>
    <row r="1005" spans="1:4">
      <c r="A1005" s="159">
        <v>1189</v>
      </c>
      <c r="B1005" s="159" t="s">
        <v>22629</v>
      </c>
      <c r="C1005" s="159" t="s">
        <v>131</v>
      </c>
      <c r="D1005" s="160" t="s">
        <v>12644</v>
      </c>
    </row>
    <row r="1006" spans="1:4">
      <c r="A1006" s="159">
        <v>1193</v>
      </c>
      <c r="B1006" s="159" t="s">
        <v>22631</v>
      </c>
      <c r="C1006" s="159" t="s">
        <v>131</v>
      </c>
      <c r="D1006" s="160" t="s">
        <v>22632</v>
      </c>
    </row>
    <row r="1007" spans="1:4">
      <c r="A1007" s="159">
        <v>1194</v>
      </c>
      <c r="B1007" s="159" t="s">
        <v>22633</v>
      </c>
      <c r="C1007" s="159" t="s">
        <v>131</v>
      </c>
      <c r="D1007" s="160" t="s">
        <v>22634</v>
      </c>
    </row>
    <row r="1008" spans="1:4">
      <c r="A1008" s="159">
        <v>1195</v>
      </c>
      <c r="B1008" s="159" t="s">
        <v>22635</v>
      </c>
      <c r="C1008" s="159" t="s">
        <v>131</v>
      </c>
      <c r="D1008" s="160" t="s">
        <v>22636</v>
      </c>
    </row>
    <row r="1009" spans="1:4">
      <c r="A1009" s="159">
        <v>1204</v>
      </c>
      <c r="B1009" s="159" t="s">
        <v>22641</v>
      </c>
      <c r="C1009" s="159" t="s">
        <v>131</v>
      </c>
      <c r="D1009" s="160" t="s">
        <v>19787</v>
      </c>
    </row>
    <row r="1010" spans="1:4">
      <c r="A1010" s="159">
        <v>1207</v>
      </c>
      <c r="B1010" s="159" t="s">
        <v>22643</v>
      </c>
      <c r="C1010" s="159" t="s">
        <v>131</v>
      </c>
      <c r="D1010" s="160" t="s">
        <v>10823</v>
      </c>
    </row>
    <row r="1011" spans="1:4">
      <c r="A1011" s="159">
        <v>1206</v>
      </c>
      <c r="B1011" s="159" t="s">
        <v>22642</v>
      </c>
      <c r="C1011" s="159" t="s">
        <v>131</v>
      </c>
      <c r="D1011" s="160" t="s">
        <v>11340</v>
      </c>
    </row>
    <row r="1012" spans="1:4">
      <c r="A1012" s="159">
        <v>1183</v>
      </c>
      <c r="B1012" s="159" t="s">
        <v>22627</v>
      </c>
      <c r="C1012" s="159" t="s">
        <v>131</v>
      </c>
      <c r="D1012" s="160" t="s">
        <v>16665</v>
      </c>
    </row>
    <row r="1013" spans="1:4">
      <c r="A1013" s="159">
        <v>42685</v>
      </c>
      <c r="B1013" s="159" t="s">
        <v>28422</v>
      </c>
      <c r="C1013" s="159" t="s">
        <v>131</v>
      </c>
      <c r="D1013" s="160" t="s">
        <v>28423</v>
      </c>
    </row>
    <row r="1014" spans="1:4">
      <c r="A1014" s="159">
        <v>42686</v>
      </c>
      <c r="B1014" s="159" t="s">
        <v>28424</v>
      </c>
      <c r="C1014" s="159" t="s">
        <v>131</v>
      </c>
      <c r="D1014" s="160" t="s">
        <v>28425</v>
      </c>
    </row>
    <row r="1015" spans="1:4">
      <c r="A1015" s="159">
        <v>12894</v>
      </c>
      <c r="B1015" s="159" t="s">
        <v>25428</v>
      </c>
      <c r="C1015" s="159" t="s">
        <v>131</v>
      </c>
      <c r="D1015" s="160" t="s">
        <v>25429</v>
      </c>
    </row>
    <row r="1016" spans="1:4">
      <c r="A1016" s="159">
        <v>12895</v>
      </c>
      <c r="B1016" s="159" t="s">
        <v>25430</v>
      </c>
      <c r="C1016" s="159" t="s">
        <v>131</v>
      </c>
      <c r="D1016" s="160" t="s">
        <v>10582</v>
      </c>
    </row>
    <row r="1017" spans="1:4">
      <c r="A1017" s="159">
        <v>1631</v>
      </c>
      <c r="B1017" s="159" t="s">
        <v>22800</v>
      </c>
      <c r="C1017" s="159" t="s">
        <v>131</v>
      </c>
      <c r="D1017" s="160" t="s">
        <v>22801</v>
      </c>
    </row>
    <row r="1018" spans="1:4">
      <c r="A1018" s="159">
        <v>1633</v>
      </c>
      <c r="B1018" s="159" t="s">
        <v>22802</v>
      </c>
      <c r="C1018" s="159" t="s">
        <v>131</v>
      </c>
      <c r="D1018" s="160" t="s">
        <v>22803</v>
      </c>
    </row>
    <row r="1019" spans="1:4">
      <c r="A1019" s="159">
        <v>10818</v>
      </c>
      <c r="B1019" s="159" t="s">
        <v>24721</v>
      </c>
      <c r="C1019" s="159" t="s">
        <v>140</v>
      </c>
      <c r="D1019" s="160" t="s">
        <v>24722</v>
      </c>
    </row>
    <row r="1020" spans="1:4">
      <c r="A1020" s="159">
        <v>41410</v>
      </c>
      <c r="B1020" s="159" t="s">
        <v>28234</v>
      </c>
      <c r="C1020" s="159" t="s">
        <v>131</v>
      </c>
      <c r="D1020" s="160" t="s">
        <v>12358</v>
      </c>
    </row>
    <row r="1021" spans="1:4">
      <c r="A1021" s="159">
        <v>41411</v>
      </c>
      <c r="B1021" s="159" t="s">
        <v>28235</v>
      </c>
      <c r="C1021" s="159" t="s">
        <v>131</v>
      </c>
      <c r="D1021" s="160" t="s">
        <v>28236</v>
      </c>
    </row>
    <row r="1022" spans="1:4">
      <c r="A1022" s="159">
        <v>41412</v>
      </c>
      <c r="B1022" s="159" t="s">
        <v>28237</v>
      </c>
      <c r="C1022" s="159" t="s">
        <v>131</v>
      </c>
      <c r="D1022" s="160" t="s">
        <v>23738</v>
      </c>
    </row>
    <row r="1023" spans="1:4">
      <c r="A1023" s="159">
        <v>41413</v>
      </c>
      <c r="B1023" s="159" t="s">
        <v>28238</v>
      </c>
      <c r="C1023" s="159" t="s">
        <v>131</v>
      </c>
      <c r="D1023" s="160" t="s">
        <v>28239</v>
      </c>
    </row>
    <row r="1024" spans="1:4">
      <c r="A1024" s="159">
        <v>39359</v>
      </c>
      <c r="B1024" s="159" t="s">
        <v>27324</v>
      </c>
      <c r="C1024" s="159" t="s">
        <v>131</v>
      </c>
      <c r="D1024" s="160" t="s">
        <v>12580</v>
      </c>
    </row>
    <row r="1025" spans="1:4">
      <c r="A1025" s="159">
        <v>39360</v>
      </c>
      <c r="B1025" s="159" t="s">
        <v>27325</v>
      </c>
      <c r="C1025" s="159" t="s">
        <v>131</v>
      </c>
      <c r="D1025" s="160" t="s">
        <v>12580</v>
      </c>
    </row>
    <row r="1026" spans="1:4">
      <c r="A1026" s="159">
        <v>10710</v>
      </c>
      <c r="B1026" s="159" t="s">
        <v>24693</v>
      </c>
      <c r="C1026" s="159" t="s">
        <v>145</v>
      </c>
      <c r="D1026" s="160" t="s">
        <v>10847</v>
      </c>
    </row>
    <row r="1027" spans="1:4">
      <c r="A1027" s="159">
        <v>10709</v>
      </c>
      <c r="B1027" s="159" t="s">
        <v>24692</v>
      </c>
      <c r="C1027" s="159" t="s">
        <v>145</v>
      </c>
      <c r="D1027" s="160" t="s">
        <v>10846</v>
      </c>
    </row>
    <row r="1028" spans="1:4">
      <c r="A1028" s="159">
        <v>39636</v>
      </c>
      <c r="B1028" s="159" t="s">
        <v>27629</v>
      </c>
      <c r="C1028" s="159" t="s">
        <v>145</v>
      </c>
      <c r="D1028" s="160" t="s">
        <v>11520</v>
      </c>
    </row>
    <row r="1029" spans="1:4">
      <c r="A1029" s="159">
        <v>10708</v>
      </c>
      <c r="B1029" s="159" t="s">
        <v>24691</v>
      </c>
      <c r="C1029" s="159" t="s">
        <v>145</v>
      </c>
      <c r="D1029" s="160" t="s">
        <v>10845</v>
      </c>
    </row>
    <row r="1030" spans="1:4">
      <c r="A1030" s="159">
        <v>39635</v>
      </c>
      <c r="B1030" s="159" t="s">
        <v>27628</v>
      </c>
      <c r="C1030" s="159" t="s">
        <v>145</v>
      </c>
      <c r="D1030" s="160" t="s">
        <v>11519</v>
      </c>
    </row>
    <row r="1031" spans="1:4">
      <c r="A1031" s="159">
        <v>6117</v>
      </c>
      <c r="B1031" s="159" t="s">
        <v>24031</v>
      </c>
      <c r="C1031" s="159" t="s">
        <v>127</v>
      </c>
      <c r="D1031" s="160" t="s">
        <v>14314</v>
      </c>
    </row>
    <row r="1032" spans="1:4">
      <c r="A1032" s="159">
        <v>40913</v>
      </c>
      <c r="B1032" s="159" t="s">
        <v>28099</v>
      </c>
      <c r="C1032" s="159" t="s">
        <v>125</v>
      </c>
      <c r="D1032" s="160" t="s">
        <v>31518</v>
      </c>
    </row>
    <row r="1033" spans="1:4">
      <c r="A1033" s="159">
        <v>1214</v>
      </c>
      <c r="B1033" s="159" t="s">
        <v>22645</v>
      </c>
      <c r="C1033" s="159" t="s">
        <v>127</v>
      </c>
      <c r="D1033" s="160" t="s">
        <v>18966</v>
      </c>
    </row>
    <row r="1034" spans="1:4">
      <c r="A1034" s="159">
        <v>40915</v>
      </c>
      <c r="B1034" s="159" t="s">
        <v>28101</v>
      </c>
      <c r="C1034" s="159" t="s">
        <v>125</v>
      </c>
      <c r="D1034" s="160" t="s">
        <v>31541</v>
      </c>
    </row>
    <row r="1035" spans="1:4">
      <c r="A1035" s="159">
        <v>1213</v>
      </c>
      <c r="B1035" s="159" t="s">
        <v>22644</v>
      </c>
      <c r="C1035" s="159" t="s">
        <v>127</v>
      </c>
      <c r="D1035" s="160" t="s">
        <v>11431</v>
      </c>
    </row>
    <row r="1036" spans="1:4">
      <c r="A1036" s="159">
        <v>40914</v>
      </c>
      <c r="B1036" s="159" t="s">
        <v>28100</v>
      </c>
      <c r="C1036" s="159" t="s">
        <v>125</v>
      </c>
      <c r="D1036" s="160" t="s">
        <v>31520</v>
      </c>
    </row>
    <row r="1037" spans="1:4">
      <c r="A1037" s="159">
        <v>5091</v>
      </c>
      <c r="B1037" s="159" t="s">
        <v>23980</v>
      </c>
      <c r="C1037" s="159" t="s">
        <v>131</v>
      </c>
      <c r="D1037" s="160" t="s">
        <v>19160</v>
      </c>
    </row>
    <row r="1038" spans="1:4">
      <c r="A1038" s="159">
        <v>14615</v>
      </c>
      <c r="B1038" s="159" t="s">
        <v>25600</v>
      </c>
      <c r="C1038" s="159" t="s">
        <v>131</v>
      </c>
      <c r="D1038" s="160" t="s">
        <v>25601</v>
      </c>
    </row>
    <row r="1039" spans="1:4">
      <c r="A1039" s="159">
        <v>2711</v>
      </c>
      <c r="B1039" s="159" t="s">
        <v>23197</v>
      </c>
      <c r="C1039" s="159" t="s">
        <v>131</v>
      </c>
      <c r="D1039" s="160" t="s">
        <v>23198</v>
      </c>
    </row>
    <row r="1040" spans="1:4">
      <c r="A1040" s="159">
        <v>37727</v>
      </c>
      <c r="B1040" s="159" t="s">
        <v>26515</v>
      </c>
      <c r="C1040" s="159" t="s">
        <v>131</v>
      </c>
      <c r="D1040" s="160" t="s">
        <v>26516</v>
      </c>
    </row>
    <row r="1041" spans="1:4">
      <c r="A1041" s="159">
        <v>37728</v>
      </c>
      <c r="B1041" s="159" t="s">
        <v>26517</v>
      </c>
      <c r="C1041" s="159" t="s">
        <v>131</v>
      </c>
      <c r="D1041" s="160" t="s">
        <v>26518</v>
      </c>
    </row>
    <row r="1042" spans="1:4">
      <c r="A1042" s="159">
        <v>37729</v>
      </c>
      <c r="B1042" s="159" t="s">
        <v>26519</v>
      </c>
      <c r="C1042" s="159" t="s">
        <v>131</v>
      </c>
      <c r="D1042" s="160" t="s">
        <v>26520</v>
      </c>
    </row>
    <row r="1043" spans="1:4">
      <c r="A1043" s="159">
        <v>37730</v>
      </c>
      <c r="B1043" s="159" t="s">
        <v>26521</v>
      </c>
      <c r="C1043" s="159" t="s">
        <v>131</v>
      </c>
      <c r="D1043" s="160" t="s">
        <v>26522</v>
      </c>
    </row>
    <row r="1044" spans="1:4">
      <c r="A1044" s="159">
        <v>37731</v>
      </c>
      <c r="B1044" s="159" t="s">
        <v>26523</v>
      </c>
      <c r="C1044" s="159" t="s">
        <v>131</v>
      </c>
      <c r="D1044" s="160" t="s">
        <v>26524</v>
      </c>
    </row>
    <row r="1045" spans="1:4">
      <c r="A1045" s="159">
        <v>37732</v>
      </c>
      <c r="B1045" s="159" t="s">
        <v>26525</v>
      </c>
      <c r="C1045" s="159" t="s">
        <v>131</v>
      </c>
      <c r="D1045" s="160" t="s">
        <v>26526</v>
      </c>
    </row>
    <row r="1046" spans="1:4">
      <c r="A1046" s="159">
        <v>36496</v>
      </c>
      <c r="B1046" s="159" t="s">
        <v>26227</v>
      </c>
      <c r="C1046" s="159" t="s">
        <v>131</v>
      </c>
      <c r="D1046" s="160" t="s">
        <v>26228</v>
      </c>
    </row>
    <row r="1047" spans="1:4">
      <c r="A1047" s="159">
        <v>10630</v>
      </c>
      <c r="B1047" s="159" t="s">
        <v>24674</v>
      </c>
      <c r="C1047" s="159" t="s">
        <v>131</v>
      </c>
      <c r="D1047" s="160" t="s">
        <v>24675</v>
      </c>
    </row>
    <row r="1048" spans="1:4">
      <c r="A1048" s="159">
        <v>37762</v>
      </c>
      <c r="B1048" s="159" t="s">
        <v>26556</v>
      </c>
      <c r="C1048" s="159" t="s">
        <v>131</v>
      </c>
      <c r="D1048" s="160" t="s">
        <v>26557</v>
      </c>
    </row>
    <row r="1049" spans="1:4">
      <c r="A1049" s="159">
        <v>37763</v>
      </c>
      <c r="B1049" s="159" t="s">
        <v>26558</v>
      </c>
      <c r="C1049" s="159" t="s">
        <v>131</v>
      </c>
      <c r="D1049" s="160" t="s">
        <v>26559</v>
      </c>
    </row>
    <row r="1050" spans="1:4">
      <c r="A1050" s="159">
        <v>41992</v>
      </c>
      <c r="B1050" s="159" t="s">
        <v>28357</v>
      </c>
      <c r="C1050" s="159" t="s">
        <v>131</v>
      </c>
      <c r="D1050" s="160" t="s">
        <v>28358</v>
      </c>
    </row>
    <row r="1051" spans="1:4">
      <c r="A1051" s="159">
        <v>13215</v>
      </c>
      <c r="B1051" s="159" t="s">
        <v>25454</v>
      </c>
      <c r="C1051" s="159" t="s">
        <v>131</v>
      </c>
      <c r="D1051" s="160" t="s">
        <v>25455</v>
      </c>
    </row>
    <row r="1052" spans="1:4">
      <c r="A1052" s="159">
        <v>4235</v>
      </c>
      <c r="B1052" s="159" t="s">
        <v>23718</v>
      </c>
      <c r="C1052" s="159" t="s">
        <v>127</v>
      </c>
      <c r="D1052" s="160" t="s">
        <v>29978</v>
      </c>
    </row>
    <row r="1053" spans="1:4">
      <c r="A1053" s="159">
        <v>40976</v>
      </c>
      <c r="B1053" s="159" t="s">
        <v>28121</v>
      </c>
      <c r="C1053" s="159" t="s">
        <v>125</v>
      </c>
      <c r="D1053" s="160" t="s">
        <v>31542</v>
      </c>
    </row>
    <row r="1054" spans="1:4">
      <c r="A1054" s="159">
        <v>43091</v>
      </c>
      <c r="B1054" s="159" t="s">
        <v>28452</v>
      </c>
      <c r="C1054" s="159" t="s">
        <v>131</v>
      </c>
      <c r="D1054" s="160" t="s">
        <v>28453</v>
      </c>
    </row>
    <row r="1055" spans="1:4">
      <c r="A1055" s="159">
        <v>43092</v>
      </c>
      <c r="B1055" s="159" t="s">
        <v>28454</v>
      </c>
      <c r="C1055" s="159" t="s">
        <v>131</v>
      </c>
      <c r="D1055" s="160" t="s">
        <v>28455</v>
      </c>
    </row>
    <row r="1056" spans="1:4">
      <c r="A1056" s="159">
        <v>43089</v>
      </c>
      <c r="B1056" s="159" t="s">
        <v>28448</v>
      </c>
      <c r="C1056" s="159" t="s">
        <v>131</v>
      </c>
      <c r="D1056" s="160" t="s">
        <v>28449</v>
      </c>
    </row>
    <row r="1057" spans="1:4">
      <c r="A1057" s="159">
        <v>43090</v>
      </c>
      <c r="B1057" s="159" t="s">
        <v>28450</v>
      </c>
      <c r="C1057" s="159" t="s">
        <v>131</v>
      </c>
      <c r="D1057" s="160" t="s">
        <v>28451</v>
      </c>
    </row>
    <row r="1058" spans="1:4">
      <c r="A1058" s="159">
        <v>41967</v>
      </c>
      <c r="B1058" s="159" t="s">
        <v>28350</v>
      </c>
      <c r="C1058" s="159" t="s">
        <v>142</v>
      </c>
      <c r="D1058" s="160" t="s">
        <v>10598</v>
      </c>
    </row>
    <row r="1059" spans="1:4">
      <c r="A1059" s="159">
        <v>12760</v>
      </c>
      <c r="B1059" s="159" t="s">
        <v>25400</v>
      </c>
      <c r="C1059" s="159" t="s">
        <v>145</v>
      </c>
      <c r="D1059" s="160" t="s">
        <v>25401</v>
      </c>
    </row>
    <row r="1060" spans="1:4">
      <c r="A1060" s="159">
        <v>12759</v>
      </c>
      <c r="B1060" s="159" t="s">
        <v>25398</v>
      </c>
      <c r="C1060" s="159" t="s">
        <v>145</v>
      </c>
      <c r="D1060" s="160" t="s">
        <v>25399</v>
      </c>
    </row>
    <row r="1061" spans="1:4">
      <c r="A1061" s="159">
        <v>43105</v>
      </c>
      <c r="B1061" s="159" t="s">
        <v>28476</v>
      </c>
      <c r="C1061" s="159" t="s">
        <v>140</v>
      </c>
      <c r="D1061" s="160" t="s">
        <v>28477</v>
      </c>
    </row>
    <row r="1062" spans="1:4">
      <c r="A1062" s="159">
        <v>40424</v>
      </c>
      <c r="B1062" s="159" t="s">
        <v>27980</v>
      </c>
      <c r="C1062" s="159" t="s">
        <v>140</v>
      </c>
      <c r="D1062" s="160" t="s">
        <v>15013</v>
      </c>
    </row>
    <row r="1063" spans="1:4">
      <c r="A1063" s="159">
        <v>1325</v>
      </c>
      <c r="B1063" s="159" t="s">
        <v>22655</v>
      </c>
      <c r="C1063" s="159" t="s">
        <v>140</v>
      </c>
      <c r="D1063" s="160" t="s">
        <v>22656</v>
      </c>
    </row>
    <row r="1064" spans="1:4">
      <c r="A1064" s="159">
        <v>1327</v>
      </c>
      <c r="B1064" s="159" t="s">
        <v>22657</v>
      </c>
      <c r="C1064" s="159" t="s">
        <v>140</v>
      </c>
      <c r="D1064" s="160" t="s">
        <v>10309</v>
      </c>
    </row>
    <row r="1065" spans="1:4">
      <c r="A1065" s="159">
        <v>1328</v>
      </c>
      <c r="B1065" s="159" t="s">
        <v>22658</v>
      </c>
      <c r="C1065" s="159" t="s">
        <v>140</v>
      </c>
      <c r="D1065" s="160" t="s">
        <v>13004</v>
      </c>
    </row>
    <row r="1066" spans="1:4">
      <c r="A1066" s="159">
        <v>1321</v>
      </c>
      <c r="B1066" s="159" t="s">
        <v>22652</v>
      </c>
      <c r="C1066" s="159" t="s">
        <v>140</v>
      </c>
      <c r="D1066" s="160" t="s">
        <v>10260</v>
      </c>
    </row>
    <row r="1067" spans="1:4">
      <c r="A1067" s="159">
        <v>1318</v>
      </c>
      <c r="B1067" s="159" t="s">
        <v>22650</v>
      </c>
      <c r="C1067" s="159" t="s">
        <v>140</v>
      </c>
      <c r="D1067" s="160" t="s">
        <v>10260</v>
      </c>
    </row>
    <row r="1068" spans="1:4">
      <c r="A1068" s="159">
        <v>1322</v>
      </c>
      <c r="B1068" s="159" t="s">
        <v>22653</v>
      </c>
      <c r="C1068" s="159" t="s">
        <v>140</v>
      </c>
      <c r="D1068" s="160" t="s">
        <v>11463</v>
      </c>
    </row>
    <row r="1069" spans="1:4">
      <c r="A1069" s="159">
        <v>1323</v>
      </c>
      <c r="B1069" s="159" t="s">
        <v>22654</v>
      </c>
      <c r="C1069" s="159" t="s">
        <v>140</v>
      </c>
      <c r="D1069" s="160" t="s">
        <v>11463</v>
      </c>
    </row>
    <row r="1070" spans="1:4">
      <c r="A1070" s="159">
        <v>1319</v>
      </c>
      <c r="B1070" s="159" t="s">
        <v>22651</v>
      </c>
      <c r="C1070" s="159" t="s">
        <v>140</v>
      </c>
      <c r="D1070" s="160" t="s">
        <v>13345</v>
      </c>
    </row>
    <row r="1071" spans="1:4">
      <c r="A1071" s="159">
        <v>11026</v>
      </c>
      <c r="B1071" s="159" t="s">
        <v>24794</v>
      </c>
      <c r="C1071" s="159" t="s">
        <v>140</v>
      </c>
      <c r="D1071" s="160" t="s">
        <v>19996</v>
      </c>
    </row>
    <row r="1072" spans="1:4">
      <c r="A1072" s="159">
        <v>11027</v>
      </c>
      <c r="B1072" s="159" t="s">
        <v>24795</v>
      </c>
      <c r="C1072" s="159" t="s">
        <v>140</v>
      </c>
      <c r="D1072" s="160" t="s">
        <v>15085</v>
      </c>
    </row>
    <row r="1073" spans="1:4">
      <c r="A1073" s="159">
        <v>11046</v>
      </c>
      <c r="B1073" s="159" t="s">
        <v>24800</v>
      </c>
      <c r="C1073" s="159" t="s">
        <v>140</v>
      </c>
      <c r="D1073" s="160" t="s">
        <v>24279</v>
      </c>
    </row>
    <row r="1074" spans="1:4">
      <c r="A1074" s="159">
        <v>11047</v>
      </c>
      <c r="B1074" s="159" t="s">
        <v>24801</v>
      </c>
      <c r="C1074" s="159" t="s">
        <v>140</v>
      </c>
      <c r="D1074" s="160" t="s">
        <v>17061</v>
      </c>
    </row>
    <row r="1075" spans="1:4">
      <c r="A1075" s="159">
        <v>43668</v>
      </c>
      <c r="B1075" s="159" t="s">
        <v>28713</v>
      </c>
      <c r="C1075" s="159" t="s">
        <v>140</v>
      </c>
      <c r="D1075" s="160" t="s">
        <v>15124</v>
      </c>
    </row>
    <row r="1076" spans="1:4">
      <c r="A1076" s="159">
        <v>11049</v>
      </c>
      <c r="B1076" s="159" t="s">
        <v>24802</v>
      </c>
      <c r="C1076" s="159" t="s">
        <v>140</v>
      </c>
      <c r="D1076" s="160" t="s">
        <v>10458</v>
      </c>
    </row>
    <row r="1077" spans="1:4">
      <c r="A1077" s="159">
        <v>43106</v>
      </c>
      <c r="B1077" s="159" t="s">
        <v>28478</v>
      </c>
      <c r="C1077" s="159" t="s">
        <v>140</v>
      </c>
      <c r="D1077" s="160" t="s">
        <v>28479</v>
      </c>
    </row>
    <row r="1078" spans="1:4">
      <c r="A1078" s="159">
        <v>11051</v>
      </c>
      <c r="B1078" s="159" t="s">
        <v>24803</v>
      </c>
      <c r="C1078" s="159" t="s">
        <v>140</v>
      </c>
      <c r="D1078" s="160" t="s">
        <v>10221</v>
      </c>
    </row>
    <row r="1079" spans="1:4">
      <c r="A1079" s="159">
        <v>11061</v>
      </c>
      <c r="B1079" s="159" t="s">
        <v>24811</v>
      </c>
      <c r="C1079" s="159" t="s">
        <v>140</v>
      </c>
      <c r="D1079" s="160" t="s">
        <v>24812</v>
      </c>
    </row>
    <row r="1080" spans="1:4">
      <c r="A1080" s="159">
        <v>1333</v>
      </c>
      <c r="B1080" s="159" t="s">
        <v>22661</v>
      </c>
      <c r="C1080" s="159" t="s">
        <v>140</v>
      </c>
      <c r="D1080" s="160" t="s">
        <v>11664</v>
      </c>
    </row>
    <row r="1081" spans="1:4">
      <c r="A1081" s="159">
        <v>1330</v>
      </c>
      <c r="B1081" s="159" t="s">
        <v>22659</v>
      </c>
      <c r="C1081" s="159" t="s">
        <v>140</v>
      </c>
      <c r="D1081" s="160" t="s">
        <v>11005</v>
      </c>
    </row>
    <row r="1082" spans="1:4">
      <c r="A1082" s="159">
        <v>43667</v>
      </c>
      <c r="B1082" s="159" t="s">
        <v>28711</v>
      </c>
      <c r="C1082" s="159" t="s">
        <v>140</v>
      </c>
      <c r="D1082" s="160" t="s">
        <v>28712</v>
      </c>
    </row>
    <row r="1083" spans="1:4">
      <c r="A1083" s="159">
        <v>10957</v>
      </c>
      <c r="B1083" s="159" t="s">
        <v>24785</v>
      </c>
      <c r="C1083" s="159" t="s">
        <v>140</v>
      </c>
      <c r="D1083" s="160" t="s">
        <v>11409</v>
      </c>
    </row>
    <row r="1084" spans="1:4">
      <c r="A1084" s="159">
        <v>1332</v>
      </c>
      <c r="B1084" s="159" t="s">
        <v>22660</v>
      </c>
      <c r="C1084" s="159" t="s">
        <v>140</v>
      </c>
      <c r="D1084" s="160" t="s">
        <v>10160</v>
      </c>
    </row>
    <row r="1085" spans="1:4">
      <c r="A1085" s="159">
        <v>1334</v>
      </c>
      <c r="B1085" s="159" t="s">
        <v>22662</v>
      </c>
      <c r="C1085" s="159" t="s">
        <v>140</v>
      </c>
      <c r="D1085" s="160" t="s">
        <v>11749</v>
      </c>
    </row>
    <row r="1086" spans="1:4">
      <c r="A1086" s="159">
        <v>1335</v>
      </c>
      <c r="B1086" s="159" t="s">
        <v>22663</v>
      </c>
      <c r="C1086" s="159" t="s">
        <v>140</v>
      </c>
      <c r="D1086" s="160" t="s">
        <v>10932</v>
      </c>
    </row>
    <row r="1087" spans="1:4">
      <c r="A1087" s="159">
        <v>40425</v>
      </c>
      <c r="B1087" s="159" t="s">
        <v>27981</v>
      </c>
      <c r="C1087" s="159" t="s">
        <v>140</v>
      </c>
      <c r="D1087" s="160" t="s">
        <v>27262</v>
      </c>
    </row>
    <row r="1088" spans="1:4">
      <c r="A1088" s="159">
        <v>1337</v>
      </c>
      <c r="B1088" s="159" t="s">
        <v>22664</v>
      </c>
      <c r="C1088" s="159" t="s">
        <v>140</v>
      </c>
      <c r="D1088" s="160" t="s">
        <v>11409</v>
      </c>
    </row>
    <row r="1089" spans="1:4">
      <c r="A1089" s="159">
        <v>1338</v>
      </c>
      <c r="B1089" s="159" t="s">
        <v>22665</v>
      </c>
      <c r="C1089" s="159" t="s">
        <v>145</v>
      </c>
      <c r="D1089" s="160" t="s">
        <v>22666</v>
      </c>
    </row>
    <row r="1090" spans="1:4">
      <c r="A1090" s="159">
        <v>1340</v>
      </c>
      <c r="B1090" s="159" t="s">
        <v>22669</v>
      </c>
      <c r="C1090" s="159" t="s">
        <v>145</v>
      </c>
      <c r="D1090" s="160" t="s">
        <v>11605</v>
      </c>
    </row>
    <row r="1091" spans="1:4">
      <c r="A1091" s="159">
        <v>1341</v>
      </c>
      <c r="B1091" s="159" t="s">
        <v>22670</v>
      </c>
      <c r="C1091" s="159" t="s">
        <v>145</v>
      </c>
      <c r="D1091" s="160" t="s">
        <v>22671</v>
      </c>
    </row>
    <row r="1092" spans="1:4">
      <c r="A1092" s="159">
        <v>34659</v>
      </c>
      <c r="B1092" s="159" t="s">
        <v>26035</v>
      </c>
      <c r="C1092" s="159" t="s">
        <v>145</v>
      </c>
      <c r="D1092" s="160" t="s">
        <v>26036</v>
      </c>
    </row>
    <row r="1093" spans="1:4">
      <c r="A1093" s="159">
        <v>34514</v>
      </c>
      <c r="B1093" s="159" t="s">
        <v>25953</v>
      </c>
      <c r="C1093" s="159" t="s">
        <v>145</v>
      </c>
      <c r="D1093" s="160" t="s">
        <v>16928</v>
      </c>
    </row>
    <row r="1094" spans="1:4">
      <c r="A1094" s="159">
        <v>34660</v>
      </c>
      <c r="B1094" s="159" t="s">
        <v>26037</v>
      </c>
      <c r="C1094" s="159" t="s">
        <v>145</v>
      </c>
      <c r="D1094" s="160" t="s">
        <v>13643</v>
      </c>
    </row>
    <row r="1095" spans="1:4">
      <c r="A1095" s="159">
        <v>34661</v>
      </c>
      <c r="B1095" s="159" t="s">
        <v>26038</v>
      </c>
      <c r="C1095" s="159" t="s">
        <v>145</v>
      </c>
      <c r="D1095" s="160" t="s">
        <v>15567</v>
      </c>
    </row>
    <row r="1096" spans="1:4">
      <c r="A1096" s="159">
        <v>34667</v>
      </c>
      <c r="B1096" s="159" t="s">
        <v>26044</v>
      </c>
      <c r="C1096" s="159" t="s">
        <v>145</v>
      </c>
      <c r="D1096" s="160" t="s">
        <v>11167</v>
      </c>
    </row>
    <row r="1097" spans="1:4">
      <c r="A1097" s="159">
        <v>34668</v>
      </c>
      <c r="B1097" s="159" t="s">
        <v>26045</v>
      </c>
      <c r="C1097" s="159" t="s">
        <v>145</v>
      </c>
      <c r="D1097" s="160" t="s">
        <v>10829</v>
      </c>
    </row>
    <row r="1098" spans="1:4">
      <c r="A1098" s="159">
        <v>34741</v>
      </c>
      <c r="B1098" s="159" t="s">
        <v>26083</v>
      </c>
      <c r="C1098" s="159" t="s">
        <v>145</v>
      </c>
      <c r="D1098" s="160" t="s">
        <v>26084</v>
      </c>
    </row>
    <row r="1099" spans="1:4">
      <c r="A1099" s="159">
        <v>34664</v>
      </c>
      <c r="B1099" s="159" t="s">
        <v>26039</v>
      </c>
      <c r="C1099" s="159" t="s">
        <v>145</v>
      </c>
      <c r="D1099" s="160" t="s">
        <v>10919</v>
      </c>
    </row>
    <row r="1100" spans="1:4">
      <c r="A1100" s="159">
        <v>34665</v>
      </c>
      <c r="B1100" s="159" t="s">
        <v>26040</v>
      </c>
      <c r="C1100" s="159" t="s">
        <v>145</v>
      </c>
      <c r="D1100" s="160" t="s">
        <v>26041</v>
      </c>
    </row>
    <row r="1101" spans="1:4">
      <c r="A1101" s="159">
        <v>34666</v>
      </c>
      <c r="B1101" s="159" t="s">
        <v>26042</v>
      </c>
      <c r="C1101" s="159" t="s">
        <v>145</v>
      </c>
      <c r="D1101" s="160" t="s">
        <v>26043</v>
      </c>
    </row>
    <row r="1102" spans="1:4">
      <c r="A1102" s="159">
        <v>34669</v>
      </c>
      <c r="B1102" s="159" t="s">
        <v>26046</v>
      </c>
      <c r="C1102" s="159" t="s">
        <v>145</v>
      </c>
      <c r="D1102" s="160" t="s">
        <v>10942</v>
      </c>
    </row>
    <row r="1103" spans="1:4">
      <c r="A1103" s="159">
        <v>34670</v>
      </c>
      <c r="B1103" s="159" t="s">
        <v>26047</v>
      </c>
      <c r="C1103" s="159" t="s">
        <v>145</v>
      </c>
      <c r="D1103" s="160" t="s">
        <v>26048</v>
      </c>
    </row>
    <row r="1104" spans="1:4">
      <c r="A1104" s="159">
        <v>34671</v>
      </c>
      <c r="B1104" s="159" t="s">
        <v>26049</v>
      </c>
      <c r="C1104" s="159" t="s">
        <v>145</v>
      </c>
      <c r="D1104" s="160" t="s">
        <v>20682</v>
      </c>
    </row>
    <row r="1105" spans="1:4">
      <c r="A1105" s="159">
        <v>34672</v>
      </c>
      <c r="B1105" s="159" t="s">
        <v>26050</v>
      </c>
      <c r="C1105" s="159" t="s">
        <v>145</v>
      </c>
      <c r="D1105" s="160" t="s">
        <v>15263</v>
      </c>
    </row>
    <row r="1106" spans="1:4">
      <c r="A1106" s="159">
        <v>34673</v>
      </c>
      <c r="B1106" s="159" t="s">
        <v>26051</v>
      </c>
      <c r="C1106" s="159" t="s">
        <v>145</v>
      </c>
      <c r="D1106" s="160" t="s">
        <v>16404</v>
      </c>
    </row>
    <row r="1107" spans="1:4">
      <c r="A1107" s="159">
        <v>34674</v>
      </c>
      <c r="B1107" s="159" t="s">
        <v>26052</v>
      </c>
      <c r="C1107" s="159" t="s">
        <v>145</v>
      </c>
      <c r="D1107" s="160" t="s">
        <v>26053</v>
      </c>
    </row>
    <row r="1108" spans="1:4">
      <c r="A1108" s="159">
        <v>34675</v>
      </c>
      <c r="B1108" s="159" t="s">
        <v>26054</v>
      </c>
      <c r="C1108" s="159" t="s">
        <v>145</v>
      </c>
      <c r="D1108" s="160" t="s">
        <v>26055</v>
      </c>
    </row>
    <row r="1109" spans="1:4">
      <c r="A1109" s="159">
        <v>34676</v>
      </c>
      <c r="B1109" s="159" t="s">
        <v>26056</v>
      </c>
      <c r="C1109" s="159" t="s">
        <v>145</v>
      </c>
      <c r="D1109" s="160" t="s">
        <v>10269</v>
      </c>
    </row>
    <row r="1110" spans="1:4">
      <c r="A1110" s="159">
        <v>34677</v>
      </c>
      <c r="B1110" s="159" t="s">
        <v>26057</v>
      </c>
      <c r="C1110" s="159" t="s">
        <v>145</v>
      </c>
      <c r="D1110" s="160" t="s">
        <v>19480</v>
      </c>
    </row>
    <row r="1111" spans="1:4">
      <c r="A1111" s="159">
        <v>43126</v>
      </c>
      <c r="B1111" s="159" t="s">
        <v>28484</v>
      </c>
      <c r="C1111" s="159" t="s">
        <v>145</v>
      </c>
      <c r="D1111" s="160" t="s">
        <v>28485</v>
      </c>
    </row>
    <row r="1112" spans="1:4">
      <c r="A1112" s="159">
        <v>43124</v>
      </c>
      <c r="B1112" s="159" t="s">
        <v>28480</v>
      </c>
      <c r="C1112" s="159" t="s">
        <v>145</v>
      </c>
      <c r="D1112" s="160" t="s">
        <v>28481</v>
      </c>
    </row>
    <row r="1113" spans="1:4">
      <c r="A1113" s="159">
        <v>43125</v>
      </c>
      <c r="B1113" s="159" t="s">
        <v>28482</v>
      </c>
      <c r="C1113" s="159" t="s">
        <v>145</v>
      </c>
      <c r="D1113" s="160" t="s">
        <v>28483</v>
      </c>
    </row>
    <row r="1114" spans="1:4">
      <c r="A1114" s="159">
        <v>40623</v>
      </c>
      <c r="B1114" s="159" t="s">
        <v>28023</v>
      </c>
      <c r="C1114" s="159" t="s">
        <v>149</v>
      </c>
      <c r="D1114" s="160" t="s">
        <v>28024</v>
      </c>
    </row>
    <row r="1115" spans="1:4">
      <c r="A1115" s="159">
        <v>43701</v>
      </c>
      <c r="B1115" s="159" t="s">
        <v>28724</v>
      </c>
      <c r="C1115" s="159" t="s">
        <v>140</v>
      </c>
      <c r="D1115" s="160" t="s">
        <v>19684</v>
      </c>
    </row>
    <row r="1116" spans="1:4">
      <c r="A1116" s="159">
        <v>1345</v>
      </c>
      <c r="B1116" s="159" t="s">
        <v>22672</v>
      </c>
      <c r="C1116" s="159" t="s">
        <v>145</v>
      </c>
      <c r="D1116" s="160" t="s">
        <v>22673</v>
      </c>
    </row>
    <row r="1117" spans="1:4">
      <c r="A1117" s="159">
        <v>1346</v>
      </c>
      <c r="B1117" s="159" t="s">
        <v>22674</v>
      </c>
      <c r="C1117" s="159" t="s">
        <v>145</v>
      </c>
      <c r="D1117" s="160" t="s">
        <v>11947</v>
      </c>
    </row>
    <row r="1118" spans="1:4">
      <c r="A1118" s="159">
        <v>1347</v>
      </c>
      <c r="B1118" s="159" t="s">
        <v>22675</v>
      </c>
      <c r="C1118" s="159" t="s">
        <v>145</v>
      </c>
      <c r="D1118" s="160" t="s">
        <v>22676</v>
      </c>
    </row>
    <row r="1119" spans="1:4">
      <c r="A1119" s="159">
        <v>43678</v>
      </c>
      <c r="B1119" s="159" t="s">
        <v>28716</v>
      </c>
      <c r="C1119" s="159" t="s">
        <v>145</v>
      </c>
      <c r="D1119" s="160" t="s">
        <v>10664</v>
      </c>
    </row>
    <row r="1120" spans="1:4">
      <c r="A1120" s="159">
        <v>43680</v>
      </c>
      <c r="B1120" s="159" t="s">
        <v>28719</v>
      </c>
      <c r="C1120" s="159" t="s">
        <v>145</v>
      </c>
      <c r="D1120" s="160" t="s">
        <v>28720</v>
      </c>
    </row>
    <row r="1121" spans="1:4">
      <c r="A1121" s="159">
        <v>43679</v>
      </c>
      <c r="B1121" s="159" t="s">
        <v>28717</v>
      </c>
      <c r="C1121" s="159" t="s">
        <v>145</v>
      </c>
      <c r="D1121" s="160" t="s">
        <v>28718</v>
      </c>
    </row>
    <row r="1122" spans="1:4">
      <c r="A1122" s="159">
        <v>1355</v>
      </c>
      <c r="B1122" s="159" t="s">
        <v>22677</v>
      </c>
      <c r="C1122" s="159" t="s">
        <v>145</v>
      </c>
      <c r="D1122" s="160" t="s">
        <v>22678</v>
      </c>
    </row>
    <row r="1123" spans="1:4">
      <c r="A1123" s="159">
        <v>1358</v>
      </c>
      <c r="B1123" s="159" t="s">
        <v>22679</v>
      </c>
      <c r="C1123" s="159" t="s">
        <v>145</v>
      </c>
      <c r="D1123" s="160" t="s">
        <v>13466</v>
      </c>
    </row>
    <row r="1124" spans="1:4">
      <c r="A1124" s="159">
        <v>43677</v>
      </c>
      <c r="B1124" s="159" t="s">
        <v>28714</v>
      </c>
      <c r="C1124" s="159" t="s">
        <v>145</v>
      </c>
      <c r="D1124" s="160" t="s">
        <v>28715</v>
      </c>
    </row>
    <row r="1125" spans="1:4">
      <c r="A1125" s="159">
        <v>43682</v>
      </c>
      <c r="B1125" s="159" t="s">
        <v>28722</v>
      </c>
      <c r="C1125" s="159" t="s">
        <v>145</v>
      </c>
      <c r="D1125" s="160" t="s">
        <v>22212</v>
      </c>
    </row>
    <row r="1126" spans="1:4">
      <c r="A1126" s="159">
        <v>43681</v>
      </c>
      <c r="B1126" s="159" t="s">
        <v>28721</v>
      </c>
      <c r="C1126" s="159" t="s">
        <v>145</v>
      </c>
      <c r="D1126" s="160" t="s">
        <v>10826</v>
      </c>
    </row>
    <row r="1127" spans="1:4">
      <c r="A1127" s="159">
        <v>20971</v>
      </c>
      <c r="B1127" s="159" t="s">
        <v>25746</v>
      </c>
      <c r="C1127" s="159" t="s">
        <v>131</v>
      </c>
      <c r="D1127" s="160" t="s">
        <v>11077</v>
      </c>
    </row>
    <row r="1128" spans="1:4">
      <c r="A1128" s="159">
        <v>39746</v>
      </c>
      <c r="B1128" s="159" t="s">
        <v>27717</v>
      </c>
      <c r="C1128" s="159" t="s">
        <v>131</v>
      </c>
      <c r="D1128" s="160" t="s">
        <v>11534</v>
      </c>
    </row>
    <row r="1129" spans="1:4">
      <c r="A1129" s="159">
        <v>13279</v>
      </c>
      <c r="B1129" s="159" t="s">
        <v>25464</v>
      </c>
      <c r="C1129" s="159" t="s">
        <v>140</v>
      </c>
      <c r="D1129" s="160" t="s">
        <v>10305</v>
      </c>
    </row>
    <row r="1130" spans="1:4">
      <c r="A1130" s="159">
        <v>11977</v>
      </c>
      <c r="B1130" s="159" t="s">
        <v>25168</v>
      </c>
      <c r="C1130" s="159" t="s">
        <v>131</v>
      </c>
      <c r="D1130" s="160" t="s">
        <v>10968</v>
      </c>
    </row>
    <row r="1131" spans="1:4">
      <c r="A1131" s="159">
        <v>11976</v>
      </c>
      <c r="B1131" s="159" t="s">
        <v>25167</v>
      </c>
      <c r="C1131" s="159" t="s">
        <v>131</v>
      </c>
      <c r="D1131" s="160" t="s">
        <v>10178</v>
      </c>
    </row>
    <row r="1132" spans="1:4">
      <c r="A1132" s="159">
        <v>11975</v>
      </c>
      <c r="B1132" s="159" t="s">
        <v>25166</v>
      </c>
      <c r="C1132" s="159" t="s">
        <v>131</v>
      </c>
      <c r="D1132" s="160" t="s">
        <v>10939</v>
      </c>
    </row>
    <row r="1133" spans="1:4">
      <c r="A1133" s="159">
        <v>1368</v>
      </c>
      <c r="B1133" s="159" t="s">
        <v>22684</v>
      </c>
      <c r="C1133" s="159" t="s">
        <v>131</v>
      </c>
      <c r="D1133" s="160" t="s">
        <v>22685</v>
      </c>
    </row>
    <row r="1134" spans="1:4">
      <c r="A1134" s="159">
        <v>1367</v>
      </c>
      <c r="B1134" s="159" t="s">
        <v>22682</v>
      </c>
      <c r="C1134" s="159" t="s">
        <v>131</v>
      </c>
      <c r="D1134" s="160" t="s">
        <v>22683</v>
      </c>
    </row>
    <row r="1135" spans="1:4">
      <c r="A1135" s="159">
        <v>1380</v>
      </c>
      <c r="B1135" s="159" t="s">
        <v>22690</v>
      </c>
      <c r="C1135" s="159" t="s">
        <v>140</v>
      </c>
      <c r="D1135" s="160" t="s">
        <v>18626</v>
      </c>
    </row>
    <row r="1136" spans="1:4">
      <c r="A1136" s="159">
        <v>1375</v>
      </c>
      <c r="B1136" s="159" t="s">
        <v>22688</v>
      </c>
      <c r="C1136" s="159" t="s">
        <v>140</v>
      </c>
      <c r="D1136" s="160" t="s">
        <v>12937</v>
      </c>
    </row>
    <row r="1137" spans="1:4">
      <c r="A1137" s="159">
        <v>1379</v>
      </c>
      <c r="B1137" s="159" t="s">
        <v>22689</v>
      </c>
      <c r="C1137" s="159" t="s">
        <v>140</v>
      </c>
      <c r="D1137" s="160" t="s">
        <v>19945</v>
      </c>
    </row>
    <row r="1138" spans="1:4">
      <c r="A1138" s="159">
        <v>13284</v>
      </c>
      <c r="B1138" s="159" t="s">
        <v>25465</v>
      </c>
      <c r="C1138" s="159" t="s">
        <v>140</v>
      </c>
      <c r="D1138" s="160" t="s">
        <v>13332</v>
      </c>
    </row>
    <row r="1139" spans="1:4">
      <c r="A1139" s="159">
        <v>44528</v>
      </c>
      <c r="B1139" s="159" t="s">
        <v>28919</v>
      </c>
      <c r="C1139" s="159" t="s">
        <v>140</v>
      </c>
      <c r="D1139" s="160" t="s">
        <v>11846</v>
      </c>
    </row>
    <row r="1140" spans="1:4">
      <c r="A1140" s="159">
        <v>34753</v>
      </c>
      <c r="B1140" s="159" t="s">
        <v>26092</v>
      </c>
      <c r="C1140" s="159" t="s">
        <v>140</v>
      </c>
      <c r="D1140" s="160" t="s">
        <v>10633</v>
      </c>
    </row>
    <row r="1141" spans="1:4">
      <c r="A1141" s="159">
        <v>420</v>
      </c>
      <c r="B1141" s="159" t="s">
        <v>22295</v>
      </c>
      <c r="C1141" s="159" t="s">
        <v>131</v>
      </c>
      <c r="D1141" s="160" t="s">
        <v>13301</v>
      </c>
    </row>
    <row r="1142" spans="1:4">
      <c r="A1142" s="159">
        <v>12327</v>
      </c>
      <c r="B1142" s="159" t="s">
        <v>25224</v>
      </c>
      <c r="C1142" s="159" t="s">
        <v>131</v>
      </c>
      <c r="D1142" s="160" t="s">
        <v>25225</v>
      </c>
    </row>
    <row r="1143" spans="1:4">
      <c r="A1143" s="159">
        <v>36148</v>
      </c>
      <c r="B1143" s="159" t="s">
        <v>26139</v>
      </c>
      <c r="C1143" s="159" t="s">
        <v>131</v>
      </c>
      <c r="D1143" s="160" t="s">
        <v>14426</v>
      </c>
    </row>
    <row r="1144" spans="1:4">
      <c r="A1144" s="159">
        <v>12329</v>
      </c>
      <c r="B1144" s="159" t="s">
        <v>25226</v>
      </c>
      <c r="C1144" s="159" t="s">
        <v>140</v>
      </c>
      <c r="D1144" s="160" t="s">
        <v>25227</v>
      </c>
    </row>
    <row r="1145" spans="1:4">
      <c r="A1145" s="159">
        <v>1339</v>
      </c>
      <c r="B1145" s="159" t="s">
        <v>22667</v>
      </c>
      <c r="C1145" s="159" t="s">
        <v>140</v>
      </c>
      <c r="D1145" s="160" t="s">
        <v>22668</v>
      </c>
    </row>
    <row r="1146" spans="1:4">
      <c r="A1146" s="159">
        <v>44396</v>
      </c>
      <c r="B1146" s="159" t="s">
        <v>28834</v>
      </c>
      <c r="C1146" s="159" t="s">
        <v>140</v>
      </c>
      <c r="D1146" s="160" t="s">
        <v>10742</v>
      </c>
    </row>
    <row r="1147" spans="1:4">
      <c r="A1147" s="159">
        <v>44327</v>
      </c>
      <c r="B1147" s="159" t="s">
        <v>28821</v>
      </c>
      <c r="C1147" s="159" t="s">
        <v>142</v>
      </c>
      <c r="D1147" s="160" t="s">
        <v>28822</v>
      </c>
    </row>
    <row r="1148" spans="1:4">
      <c r="A1148" s="159">
        <v>37418</v>
      </c>
      <c r="B1148" s="159" t="s">
        <v>26362</v>
      </c>
      <c r="C1148" s="159" t="s">
        <v>131</v>
      </c>
      <c r="D1148" s="160" t="s">
        <v>10252</v>
      </c>
    </row>
    <row r="1149" spans="1:4">
      <c r="A1149" s="159">
        <v>37419</v>
      </c>
      <c r="B1149" s="159" t="s">
        <v>26363</v>
      </c>
      <c r="C1149" s="159" t="s">
        <v>131</v>
      </c>
      <c r="D1149" s="160" t="s">
        <v>26364</v>
      </c>
    </row>
    <row r="1150" spans="1:4">
      <c r="A1150" s="159">
        <v>1427</v>
      </c>
      <c r="B1150" s="159" t="s">
        <v>22700</v>
      </c>
      <c r="C1150" s="159" t="s">
        <v>131</v>
      </c>
      <c r="D1150" s="160" t="s">
        <v>14417</v>
      </c>
    </row>
    <row r="1151" spans="1:4">
      <c r="A1151" s="159">
        <v>1402</v>
      </c>
      <c r="B1151" s="159" t="s">
        <v>22692</v>
      </c>
      <c r="C1151" s="159" t="s">
        <v>131</v>
      </c>
      <c r="D1151" s="160" t="s">
        <v>10557</v>
      </c>
    </row>
    <row r="1152" spans="1:4">
      <c r="A1152" s="159">
        <v>1420</v>
      </c>
      <c r="B1152" s="159" t="s">
        <v>22699</v>
      </c>
      <c r="C1152" s="159" t="s">
        <v>131</v>
      </c>
      <c r="D1152" s="160" t="s">
        <v>10259</v>
      </c>
    </row>
    <row r="1153" spans="1:4">
      <c r="A1153" s="159">
        <v>1419</v>
      </c>
      <c r="B1153" s="159" t="s">
        <v>22698</v>
      </c>
      <c r="C1153" s="159" t="s">
        <v>131</v>
      </c>
      <c r="D1153" s="160" t="s">
        <v>12941</v>
      </c>
    </row>
    <row r="1154" spans="1:4">
      <c r="A1154" s="159">
        <v>1414</v>
      </c>
      <c r="B1154" s="159" t="s">
        <v>22696</v>
      </c>
      <c r="C1154" s="159" t="s">
        <v>131</v>
      </c>
      <c r="D1154" s="160" t="s">
        <v>22697</v>
      </c>
    </row>
    <row r="1155" spans="1:4">
      <c r="A1155" s="159">
        <v>1413</v>
      </c>
      <c r="B1155" s="159" t="s">
        <v>22695</v>
      </c>
      <c r="C1155" s="159" t="s">
        <v>131</v>
      </c>
      <c r="D1155" s="160" t="s">
        <v>11696</v>
      </c>
    </row>
    <row r="1156" spans="1:4">
      <c r="A1156" s="159">
        <v>1412</v>
      </c>
      <c r="B1156" s="159" t="s">
        <v>22694</v>
      </c>
      <c r="C1156" s="159" t="s">
        <v>131</v>
      </c>
      <c r="D1156" s="160" t="s">
        <v>10997</v>
      </c>
    </row>
    <row r="1157" spans="1:4">
      <c r="A1157" s="159">
        <v>1406</v>
      </c>
      <c r="B1157" s="159" t="s">
        <v>22693</v>
      </c>
      <c r="C1157" s="159" t="s">
        <v>131</v>
      </c>
      <c r="D1157" s="160" t="s">
        <v>14342</v>
      </c>
    </row>
    <row r="1158" spans="1:4">
      <c r="A1158" s="159">
        <v>11281</v>
      </c>
      <c r="B1158" s="159" t="s">
        <v>24877</v>
      </c>
      <c r="C1158" s="159" t="s">
        <v>131</v>
      </c>
      <c r="D1158" s="160" t="s">
        <v>10895</v>
      </c>
    </row>
    <row r="1159" spans="1:4">
      <c r="A1159" s="159">
        <v>1442</v>
      </c>
      <c r="B1159" s="159" t="s">
        <v>22701</v>
      </c>
      <c r="C1159" s="159" t="s">
        <v>131</v>
      </c>
      <c r="D1159" s="160" t="s">
        <v>10340</v>
      </c>
    </row>
    <row r="1160" spans="1:4">
      <c r="A1160" s="159">
        <v>13457</v>
      </c>
      <c r="B1160" s="159" t="s">
        <v>25487</v>
      </c>
      <c r="C1160" s="159" t="s">
        <v>131</v>
      </c>
      <c r="D1160" s="160" t="s">
        <v>11024</v>
      </c>
    </row>
    <row r="1161" spans="1:4">
      <c r="A1161" s="159">
        <v>40699</v>
      </c>
      <c r="B1161" s="159" t="s">
        <v>28054</v>
      </c>
      <c r="C1161" s="159" t="s">
        <v>131</v>
      </c>
      <c r="D1161" s="160" t="s">
        <v>11601</v>
      </c>
    </row>
    <row r="1162" spans="1:4">
      <c r="A1162" s="159">
        <v>40701</v>
      </c>
      <c r="B1162" s="159" t="s">
        <v>28056</v>
      </c>
      <c r="C1162" s="159" t="s">
        <v>131</v>
      </c>
      <c r="D1162" s="160" t="s">
        <v>11603</v>
      </c>
    </row>
    <row r="1163" spans="1:4">
      <c r="A1163" s="159">
        <v>40700</v>
      </c>
      <c r="B1163" s="159" t="s">
        <v>28055</v>
      </c>
      <c r="C1163" s="159" t="s">
        <v>131</v>
      </c>
      <c r="D1163" s="160" t="s">
        <v>11602</v>
      </c>
    </row>
    <row r="1164" spans="1:4">
      <c r="A1164" s="159">
        <v>13458</v>
      </c>
      <c r="B1164" s="159" t="s">
        <v>25488</v>
      </c>
      <c r="C1164" s="159" t="s">
        <v>131</v>
      </c>
      <c r="D1164" s="160" t="s">
        <v>11025</v>
      </c>
    </row>
    <row r="1165" spans="1:4">
      <c r="A1165" s="159">
        <v>11134</v>
      </c>
      <c r="B1165" s="159" t="s">
        <v>24824</v>
      </c>
      <c r="C1165" s="159" t="s">
        <v>145</v>
      </c>
      <c r="D1165" s="160" t="s">
        <v>10849</v>
      </c>
    </row>
    <row r="1166" spans="1:4">
      <c r="A1166" s="159">
        <v>11135</v>
      </c>
      <c r="B1166" s="159" t="s">
        <v>24825</v>
      </c>
      <c r="C1166" s="159" t="s">
        <v>145</v>
      </c>
      <c r="D1166" s="160" t="s">
        <v>24826</v>
      </c>
    </row>
    <row r="1167" spans="1:4">
      <c r="A1167" s="159">
        <v>11136</v>
      </c>
      <c r="B1167" s="159" t="s">
        <v>24827</v>
      </c>
      <c r="C1167" s="159" t="s">
        <v>145</v>
      </c>
      <c r="D1167" s="160" t="s">
        <v>24828</v>
      </c>
    </row>
    <row r="1168" spans="1:4">
      <c r="A1168" s="159">
        <v>34743</v>
      </c>
      <c r="B1168" s="159" t="s">
        <v>26085</v>
      </c>
      <c r="C1168" s="159" t="s">
        <v>145</v>
      </c>
      <c r="D1168" s="160" t="s">
        <v>10546</v>
      </c>
    </row>
    <row r="1169" spans="1:4">
      <c r="A1169" s="159">
        <v>11137</v>
      </c>
      <c r="B1169" s="159" t="s">
        <v>24829</v>
      </c>
      <c r="C1169" s="159" t="s">
        <v>145</v>
      </c>
      <c r="D1169" s="160" t="s">
        <v>24830</v>
      </c>
    </row>
    <row r="1170" spans="1:4">
      <c r="A1170" s="159">
        <v>34745</v>
      </c>
      <c r="B1170" s="159" t="s">
        <v>26087</v>
      </c>
      <c r="C1170" s="159" t="s">
        <v>145</v>
      </c>
      <c r="D1170" s="160" t="s">
        <v>11153</v>
      </c>
    </row>
    <row r="1171" spans="1:4">
      <c r="A1171" s="159">
        <v>34746</v>
      </c>
      <c r="B1171" s="159" t="s">
        <v>26088</v>
      </c>
      <c r="C1171" s="159" t="s">
        <v>145</v>
      </c>
      <c r="D1171" s="160" t="s">
        <v>26089</v>
      </c>
    </row>
    <row r="1172" spans="1:4">
      <c r="A1172" s="159">
        <v>1360</v>
      </c>
      <c r="B1172" s="159" t="s">
        <v>22680</v>
      </c>
      <c r="C1172" s="159" t="s">
        <v>145</v>
      </c>
      <c r="D1172" s="160" t="s">
        <v>22681</v>
      </c>
    </row>
    <row r="1173" spans="1:4">
      <c r="A1173" s="159">
        <v>36524</v>
      </c>
      <c r="B1173" s="159" t="s">
        <v>26273</v>
      </c>
      <c r="C1173" s="159" t="s">
        <v>131</v>
      </c>
      <c r="D1173" s="160" t="s">
        <v>26274</v>
      </c>
    </row>
    <row r="1174" spans="1:4">
      <c r="A1174" s="159">
        <v>36526</v>
      </c>
      <c r="B1174" s="159" t="s">
        <v>26277</v>
      </c>
      <c r="C1174" s="159" t="s">
        <v>131</v>
      </c>
      <c r="D1174" s="160" t="s">
        <v>26278</v>
      </c>
    </row>
    <row r="1175" spans="1:4">
      <c r="A1175" s="159">
        <v>36523</v>
      </c>
      <c r="B1175" s="159" t="s">
        <v>26271</v>
      </c>
      <c r="C1175" s="159" t="s">
        <v>131</v>
      </c>
      <c r="D1175" s="160" t="s">
        <v>26272</v>
      </c>
    </row>
    <row r="1176" spans="1:4">
      <c r="A1176" s="159">
        <v>36527</v>
      </c>
      <c r="B1176" s="159" t="s">
        <v>26279</v>
      </c>
      <c r="C1176" s="159" t="s">
        <v>131</v>
      </c>
      <c r="D1176" s="160" t="s">
        <v>26280</v>
      </c>
    </row>
    <row r="1177" spans="1:4">
      <c r="A1177" s="159">
        <v>38642</v>
      </c>
      <c r="B1177" s="159" t="s">
        <v>26978</v>
      </c>
      <c r="C1177" s="159" t="s">
        <v>131</v>
      </c>
      <c r="D1177" s="160" t="s">
        <v>26979</v>
      </c>
    </row>
    <row r="1178" spans="1:4">
      <c r="A1178" s="159">
        <v>36522</v>
      </c>
      <c r="B1178" s="159" t="s">
        <v>26269</v>
      </c>
      <c r="C1178" s="159" t="s">
        <v>131</v>
      </c>
      <c r="D1178" s="160" t="s">
        <v>26270</v>
      </c>
    </row>
    <row r="1179" spans="1:4">
      <c r="A1179" s="159">
        <v>36525</v>
      </c>
      <c r="B1179" s="159" t="s">
        <v>26275</v>
      </c>
      <c r="C1179" s="159" t="s">
        <v>131</v>
      </c>
      <c r="D1179" s="160" t="s">
        <v>26276</v>
      </c>
    </row>
    <row r="1180" spans="1:4">
      <c r="A1180" s="159">
        <v>13803</v>
      </c>
      <c r="B1180" s="159" t="s">
        <v>25508</v>
      </c>
      <c r="C1180" s="159" t="s">
        <v>131</v>
      </c>
      <c r="D1180" s="160" t="s">
        <v>25509</v>
      </c>
    </row>
    <row r="1181" spans="1:4">
      <c r="A1181" s="159">
        <v>34348</v>
      </c>
      <c r="B1181" s="159" t="s">
        <v>25872</v>
      </c>
      <c r="C1181" s="159" t="s">
        <v>132</v>
      </c>
      <c r="D1181" s="160" t="s">
        <v>11719</v>
      </c>
    </row>
    <row r="1182" spans="1:4">
      <c r="A1182" s="159">
        <v>34347</v>
      </c>
      <c r="B1182" s="159" t="s">
        <v>25871</v>
      </c>
      <c r="C1182" s="159" t="s">
        <v>132</v>
      </c>
      <c r="D1182" s="160" t="s">
        <v>10824</v>
      </c>
    </row>
    <row r="1183" spans="1:4">
      <c r="A1183" s="159">
        <v>11146</v>
      </c>
      <c r="B1183" s="159" t="s">
        <v>24833</v>
      </c>
      <c r="C1183" s="159" t="s">
        <v>141</v>
      </c>
      <c r="D1183" s="160" t="s">
        <v>24834</v>
      </c>
    </row>
    <row r="1184" spans="1:4">
      <c r="A1184" s="159">
        <v>11147</v>
      </c>
      <c r="B1184" s="159" t="s">
        <v>24835</v>
      </c>
      <c r="C1184" s="159" t="s">
        <v>141</v>
      </c>
      <c r="D1184" s="160" t="s">
        <v>24836</v>
      </c>
    </row>
    <row r="1185" spans="1:4">
      <c r="A1185" s="159">
        <v>34872</v>
      </c>
      <c r="B1185" s="159" t="s">
        <v>26113</v>
      </c>
      <c r="C1185" s="159" t="s">
        <v>141</v>
      </c>
      <c r="D1185" s="160" t="s">
        <v>24832</v>
      </c>
    </row>
    <row r="1186" spans="1:4">
      <c r="A1186" s="159">
        <v>34491</v>
      </c>
      <c r="B1186" s="159" t="s">
        <v>25940</v>
      </c>
      <c r="C1186" s="159" t="s">
        <v>141</v>
      </c>
      <c r="D1186" s="160" t="s">
        <v>25929</v>
      </c>
    </row>
    <row r="1187" spans="1:4">
      <c r="A1187" s="159">
        <v>34770</v>
      </c>
      <c r="B1187" s="159" t="s">
        <v>26097</v>
      </c>
      <c r="C1187" s="159" t="s">
        <v>146</v>
      </c>
      <c r="D1187" s="160" t="s">
        <v>26098</v>
      </c>
    </row>
    <row r="1188" spans="1:4">
      <c r="A1188" s="159">
        <v>1518</v>
      </c>
      <c r="B1188" s="159" t="s">
        <v>22702</v>
      </c>
      <c r="C1188" s="159" t="s">
        <v>146</v>
      </c>
      <c r="D1188" s="160" t="s">
        <v>22703</v>
      </c>
    </row>
    <row r="1189" spans="1:4">
      <c r="A1189" s="159">
        <v>41965</v>
      </c>
      <c r="B1189" s="159" t="s">
        <v>28348</v>
      </c>
      <c r="C1189" s="159" t="s">
        <v>146</v>
      </c>
      <c r="D1189" s="160" t="s">
        <v>28349</v>
      </c>
    </row>
    <row r="1190" spans="1:4">
      <c r="A1190" s="159">
        <v>1524</v>
      </c>
      <c r="B1190" s="159" t="s">
        <v>22706</v>
      </c>
      <c r="C1190" s="159" t="s">
        <v>141</v>
      </c>
      <c r="D1190" s="160" t="s">
        <v>22707</v>
      </c>
    </row>
    <row r="1191" spans="1:4">
      <c r="A1191" s="159">
        <v>34492</v>
      </c>
      <c r="B1191" s="159" t="s">
        <v>25941</v>
      </c>
      <c r="C1191" s="159" t="s">
        <v>141</v>
      </c>
      <c r="D1191" s="160" t="s">
        <v>25942</v>
      </c>
    </row>
    <row r="1192" spans="1:4">
      <c r="A1192" s="159">
        <v>38404</v>
      </c>
      <c r="B1192" s="159" t="s">
        <v>26862</v>
      </c>
      <c r="C1192" s="159" t="s">
        <v>141</v>
      </c>
      <c r="D1192" s="160" t="s">
        <v>26863</v>
      </c>
    </row>
    <row r="1193" spans="1:4">
      <c r="A1193" s="159">
        <v>39849</v>
      </c>
      <c r="B1193" s="159" t="s">
        <v>27810</v>
      </c>
      <c r="C1193" s="159" t="s">
        <v>141</v>
      </c>
      <c r="D1193" s="160" t="s">
        <v>27811</v>
      </c>
    </row>
    <row r="1194" spans="1:4">
      <c r="A1194" s="159">
        <v>38464</v>
      </c>
      <c r="B1194" s="159" t="s">
        <v>26914</v>
      </c>
      <c r="C1194" s="159" t="s">
        <v>141</v>
      </c>
      <c r="D1194" s="160" t="s">
        <v>26915</v>
      </c>
    </row>
    <row r="1195" spans="1:4">
      <c r="A1195" s="159">
        <v>1527</v>
      </c>
      <c r="B1195" s="159" t="s">
        <v>22710</v>
      </c>
      <c r="C1195" s="159" t="s">
        <v>141</v>
      </c>
      <c r="D1195" s="160" t="s">
        <v>22711</v>
      </c>
    </row>
    <row r="1196" spans="1:4">
      <c r="A1196" s="159">
        <v>34493</v>
      </c>
      <c r="B1196" s="159" t="s">
        <v>25943</v>
      </c>
      <c r="C1196" s="159" t="s">
        <v>141</v>
      </c>
      <c r="D1196" s="160" t="s">
        <v>25944</v>
      </c>
    </row>
    <row r="1197" spans="1:4">
      <c r="A1197" s="159">
        <v>38405</v>
      </c>
      <c r="B1197" s="159" t="s">
        <v>26864</v>
      </c>
      <c r="C1197" s="159" t="s">
        <v>141</v>
      </c>
      <c r="D1197" s="160" t="s">
        <v>26865</v>
      </c>
    </row>
    <row r="1198" spans="1:4">
      <c r="A1198" s="159">
        <v>38408</v>
      </c>
      <c r="B1198" s="159" t="s">
        <v>26867</v>
      </c>
      <c r="C1198" s="159" t="s">
        <v>141</v>
      </c>
      <c r="D1198" s="160" t="s">
        <v>26868</v>
      </c>
    </row>
    <row r="1199" spans="1:4">
      <c r="A1199" s="159">
        <v>1525</v>
      </c>
      <c r="B1199" s="159" t="s">
        <v>22708</v>
      </c>
      <c r="C1199" s="159" t="s">
        <v>141</v>
      </c>
      <c r="D1199" s="160" t="s">
        <v>22709</v>
      </c>
    </row>
    <row r="1200" spans="1:4">
      <c r="A1200" s="159">
        <v>34494</v>
      </c>
      <c r="B1200" s="159" t="s">
        <v>25945</v>
      </c>
      <c r="C1200" s="159" t="s">
        <v>141</v>
      </c>
      <c r="D1200" s="160" t="s">
        <v>25946</v>
      </c>
    </row>
    <row r="1201" spans="1:4">
      <c r="A1201" s="159">
        <v>38406</v>
      </c>
      <c r="B1201" s="159" t="s">
        <v>26866</v>
      </c>
      <c r="C1201" s="159" t="s">
        <v>141</v>
      </c>
      <c r="D1201" s="160" t="s">
        <v>19923</v>
      </c>
    </row>
    <row r="1202" spans="1:4">
      <c r="A1202" s="159">
        <v>38409</v>
      </c>
      <c r="B1202" s="159" t="s">
        <v>26869</v>
      </c>
      <c r="C1202" s="159" t="s">
        <v>141</v>
      </c>
      <c r="D1202" s="160" t="s">
        <v>26870</v>
      </c>
    </row>
    <row r="1203" spans="1:4">
      <c r="A1203" s="159">
        <v>43360</v>
      </c>
      <c r="B1203" s="159" t="s">
        <v>28533</v>
      </c>
      <c r="C1203" s="159" t="s">
        <v>141</v>
      </c>
      <c r="D1203" s="160" t="s">
        <v>28534</v>
      </c>
    </row>
    <row r="1204" spans="1:4">
      <c r="A1204" s="159">
        <v>11145</v>
      </c>
      <c r="B1204" s="159" t="s">
        <v>24831</v>
      </c>
      <c r="C1204" s="159" t="s">
        <v>141</v>
      </c>
      <c r="D1204" s="160" t="s">
        <v>24832</v>
      </c>
    </row>
    <row r="1205" spans="1:4">
      <c r="A1205" s="159">
        <v>34495</v>
      </c>
      <c r="B1205" s="159" t="s">
        <v>25947</v>
      </c>
      <c r="C1205" s="159" t="s">
        <v>141</v>
      </c>
      <c r="D1205" s="160" t="s">
        <v>25948</v>
      </c>
    </row>
    <row r="1206" spans="1:4">
      <c r="A1206" s="159">
        <v>34479</v>
      </c>
      <c r="B1206" s="159" t="s">
        <v>25928</v>
      </c>
      <c r="C1206" s="159" t="s">
        <v>141</v>
      </c>
      <c r="D1206" s="160" t="s">
        <v>25929</v>
      </c>
    </row>
    <row r="1207" spans="1:4">
      <c r="A1207" s="159">
        <v>34496</v>
      </c>
      <c r="B1207" s="159" t="s">
        <v>25949</v>
      </c>
      <c r="C1207" s="159" t="s">
        <v>141</v>
      </c>
      <c r="D1207" s="160" t="s">
        <v>25950</v>
      </c>
    </row>
    <row r="1208" spans="1:4">
      <c r="A1208" s="159">
        <v>34481</v>
      </c>
      <c r="B1208" s="159" t="s">
        <v>25931</v>
      </c>
      <c r="C1208" s="159" t="s">
        <v>141</v>
      </c>
      <c r="D1208" s="160" t="s">
        <v>25932</v>
      </c>
    </row>
    <row r="1209" spans="1:4">
      <c r="A1209" s="159">
        <v>34483</v>
      </c>
      <c r="B1209" s="159" t="s">
        <v>25935</v>
      </c>
      <c r="C1209" s="159" t="s">
        <v>141</v>
      </c>
      <c r="D1209" s="160" t="s">
        <v>25936</v>
      </c>
    </row>
    <row r="1210" spans="1:4">
      <c r="A1210" s="159">
        <v>34485</v>
      </c>
      <c r="B1210" s="159" t="s">
        <v>25937</v>
      </c>
      <c r="C1210" s="159" t="s">
        <v>141</v>
      </c>
      <c r="D1210" s="160" t="s">
        <v>25938</v>
      </c>
    </row>
    <row r="1211" spans="1:4">
      <c r="A1211" s="159">
        <v>14041</v>
      </c>
      <c r="B1211" s="159" t="s">
        <v>25530</v>
      </c>
      <c r="C1211" s="159" t="s">
        <v>141</v>
      </c>
      <c r="D1211" s="160" t="s">
        <v>25531</v>
      </c>
    </row>
    <row r="1212" spans="1:4">
      <c r="A1212" s="159">
        <v>1523</v>
      </c>
      <c r="B1212" s="159" t="s">
        <v>22704</v>
      </c>
      <c r="C1212" s="159" t="s">
        <v>141</v>
      </c>
      <c r="D1212" s="160" t="s">
        <v>22705</v>
      </c>
    </row>
    <row r="1213" spans="1:4">
      <c r="A1213" s="159">
        <v>14052</v>
      </c>
      <c r="B1213" s="159" t="s">
        <v>25532</v>
      </c>
      <c r="C1213" s="159" t="s">
        <v>131</v>
      </c>
      <c r="D1213" s="160" t="s">
        <v>11349</v>
      </c>
    </row>
    <row r="1214" spans="1:4">
      <c r="A1214" s="159">
        <v>14054</v>
      </c>
      <c r="B1214" s="159" t="s">
        <v>25534</v>
      </c>
      <c r="C1214" s="159" t="s">
        <v>131</v>
      </c>
      <c r="D1214" s="160" t="s">
        <v>18577</v>
      </c>
    </row>
    <row r="1215" spans="1:4">
      <c r="A1215" s="159">
        <v>14053</v>
      </c>
      <c r="B1215" s="159" t="s">
        <v>25533</v>
      </c>
      <c r="C1215" s="159" t="s">
        <v>131</v>
      </c>
      <c r="D1215" s="160" t="s">
        <v>12113</v>
      </c>
    </row>
    <row r="1216" spans="1:4">
      <c r="A1216" s="159">
        <v>2558</v>
      </c>
      <c r="B1216" s="159" t="s">
        <v>23073</v>
      </c>
      <c r="C1216" s="159" t="s">
        <v>131</v>
      </c>
      <c r="D1216" s="160" t="s">
        <v>11255</v>
      </c>
    </row>
    <row r="1217" spans="1:4">
      <c r="A1217" s="159">
        <v>2560</v>
      </c>
      <c r="B1217" s="159" t="s">
        <v>23075</v>
      </c>
      <c r="C1217" s="159" t="s">
        <v>131</v>
      </c>
      <c r="D1217" s="160" t="s">
        <v>10286</v>
      </c>
    </row>
    <row r="1218" spans="1:4">
      <c r="A1218" s="159">
        <v>2559</v>
      </c>
      <c r="B1218" s="159" t="s">
        <v>23074</v>
      </c>
      <c r="C1218" s="159" t="s">
        <v>131</v>
      </c>
      <c r="D1218" s="160" t="s">
        <v>11539</v>
      </c>
    </row>
    <row r="1219" spans="1:4">
      <c r="A1219" s="159">
        <v>2592</v>
      </c>
      <c r="B1219" s="159" t="s">
        <v>23116</v>
      </c>
      <c r="C1219" s="159" t="s">
        <v>131</v>
      </c>
      <c r="D1219" s="160" t="s">
        <v>23117</v>
      </c>
    </row>
    <row r="1220" spans="1:4">
      <c r="A1220" s="159">
        <v>2589</v>
      </c>
      <c r="B1220" s="159" t="s">
        <v>23112</v>
      </c>
      <c r="C1220" s="159" t="s">
        <v>131</v>
      </c>
      <c r="D1220" s="160" t="s">
        <v>23113</v>
      </c>
    </row>
    <row r="1221" spans="1:4">
      <c r="A1221" s="159">
        <v>2566</v>
      </c>
      <c r="B1221" s="159" t="s">
        <v>23077</v>
      </c>
      <c r="C1221" s="159" t="s">
        <v>131</v>
      </c>
      <c r="D1221" s="160" t="s">
        <v>23078</v>
      </c>
    </row>
    <row r="1222" spans="1:4">
      <c r="A1222" s="159">
        <v>2591</v>
      </c>
      <c r="B1222" s="159" t="s">
        <v>23115</v>
      </c>
      <c r="C1222" s="159" t="s">
        <v>131</v>
      </c>
      <c r="D1222" s="160" t="s">
        <v>10740</v>
      </c>
    </row>
    <row r="1223" spans="1:4">
      <c r="A1223" s="159">
        <v>2590</v>
      </c>
      <c r="B1223" s="159" t="s">
        <v>23114</v>
      </c>
      <c r="C1223" s="159" t="s">
        <v>131</v>
      </c>
      <c r="D1223" s="160" t="s">
        <v>11104</v>
      </c>
    </row>
    <row r="1224" spans="1:4">
      <c r="A1224" s="159">
        <v>2567</v>
      </c>
      <c r="B1224" s="159" t="s">
        <v>23079</v>
      </c>
      <c r="C1224" s="159" t="s">
        <v>131</v>
      </c>
      <c r="D1224" s="160" t="s">
        <v>23080</v>
      </c>
    </row>
    <row r="1225" spans="1:4">
      <c r="A1225" s="159">
        <v>2565</v>
      </c>
      <c r="B1225" s="159" t="s">
        <v>23076</v>
      </c>
      <c r="C1225" s="159" t="s">
        <v>131</v>
      </c>
      <c r="D1225" s="160" t="s">
        <v>11653</v>
      </c>
    </row>
    <row r="1226" spans="1:4">
      <c r="A1226" s="159">
        <v>2568</v>
      </c>
      <c r="B1226" s="159" t="s">
        <v>23081</v>
      </c>
      <c r="C1226" s="159" t="s">
        <v>131</v>
      </c>
      <c r="D1226" s="160" t="s">
        <v>23082</v>
      </c>
    </row>
    <row r="1227" spans="1:4">
      <c r="A1227" s="159">
        <v>2594</v>
      </c>
      <c r="B1227" s="159" t="s">
        <v>23119</v>
      </c>
      <c r="C1227" s="159" t="s">
        <v>131</v>
      </c>
      <c r="D1227" s="160" t="s">
        <v>23120</v>
      </c>
    </row>
    <row r="1228" spans="1:4">
      <c r="A1228" s="159">
        <v>2587</v>
      </c>
      <c r="B1228" s="159" t="s">
        <v>23110</v>
      </c>
      <c r="C1228" s="159" t="s">
        <v>131</v>
      </c>
      <c r="D1228" s="160" t="s">
        <v>19441</v>
      </c>
    </row>
    <row r="1229" spans="1:4">
      <c r="A1229" s="159">
        <v>2588</v>
      </c>
      <c r="B1229" s="159" t="s">
        <v>23111</v>
      </c>
      <c r="C1229" s="159" t="s">
        <v>131</v>
      </c>
      <c r="D1229" s="160" t="s">
        <v>16459</v>
      </c>
    </row>
    <row r="1230" spans="1:4">
      <c r="A1230" s="159">
        <v>2569</v>
      </c>
      <c r="B1230" s="159" t="s">
        <v>23083</v>
      </c>
      <c r="C1230" s="159" t="s">
        <v>131</v>
      </c>
      <c r="D1230" s="160" t="s">
        <v>13239</v>
      </c>
    </row>
    <row r="1231" spans="1:4">
      <c r="A1231" s="159">
        <v>2570</v>
      </c>
      <c r="B1231" s="159" t="s">
        <v>23084</v>
      </c>
      <c r="C1231" s="159" t="s">
        <v>131</v>
      </c>
      <c r="D1231" s="160" t="s">
        <v>20527</v>
      </c>
    </row>
    <row r="1232" spans="1:4">
      <c r="A1232" s="159">
        <v>2571</v>
      </c>
      <c r="B1232" s="159" t="s">
        <v>23085</v>
      </c>
      <c r="C1232" s="159" t="s">
        <v>131</v>
      </c>
      <c r="D1232" s="160" t="s">
        <v>23086</v>
      </c>
    </row>
    <row r="1233" spans="1:4">
      <c r="A1233" s="159">
        <v>2593</v>
      </c>
      <c r="B1233" s="159" t="s">
        <v>23118</v>
      </c>
      <c r="C1233" s="159" t="s">
        <v>131</v>
      </c>
      <c r="D1233" s="160" t="s">
        <v>11182</v>
      </c>
    </row>
    <row r="1234" spans="1:4">
      <c r="A1234" s="159">
        <v>2572</v>
      </c>
      <c r="B1234" s="159" t="s">
        <v>23087</v>
      </c>
      <c r="C1234" s="159" t="s">
        <v>131</v>
      </c>
      <c r="D1234" s="160" t="s">
        <v>23088</v>
      </c>
    </row>
    <row r="1235" spans="1:4">
      <c r="A1235" s="159">
        <v>2595</v>
      </c>
      <c r="B1235" s="159" t="s">
        <v>23121</v>
      </c>
      <c r="C1235" s="159" t="s">
        <v>131</v>
      </c>
      <c r="D1235" s="160" t="s">
        <v>23122</v>
      </c>
    </row>
    <row r="1236" spans="1:4">
      <c r="A1236" s="159">
        <v>2576</v>
      </c>
      <c r="B1236" s="159" t="s">
        <v>23094</v>
      </c>
      <c r="C1236" s="159" t="s">
        <v>131</v>
      </c>
      <c r="D1236" s="160" t="s">
        <v>18174</v>
      </c>
    </row>
    <row r="1237" spans="1:4">
      <c r="A1237" s="159">
        <v>2575</v>
      </c>
      <c r="B1237" s="159" t="s">
        <v>23092</v>
      </c>
      <c r="C1237" s="159" t="s">
        <v>131</v>
      </c>
      <c r="D1237" s="160" t="s">
        <v>23093</v>
      </c>
    </row>
    <row r="1238" spans="1:4">
      <c r="A1238" s="159">
        <v>2573</v>
      </c>
      <c r="B1238" s="159" t="s">
        <v>23089</v>
      </c>
      <c r="C1238" s="159" t="s">
        <v>131</v>
      </c>
      <c r="D1238" s="160" t="s">
        <v>17568</v>
      </c>
    </row>
    <row r="1239" spans="1:4">
      <c r="A1239" s="159">
        <v>2586</v>
      </c>
      <c r="B1239" s="159" t="s">
        <v>23109</v>
      </c>
      <c r="C1239" s="159" t="s">
        <v>131</v>
      </c>
      <c r="D1239" s="160" t="s">
        <v>11231</v>
      </c>
    </row>
    <row r="1240" spans="1:4">
      <c r="A1240" s="159">
        <v>2577</v>
      </c>
      <c r="B1240" s="159" t="s">
        <v>23095</v>
      </c>
      <c r="C1240" s="159" t="s">
        <v>131</v>
      </c>
      <c r="D1240" s="160" t="s">
        <v>23096</v>
      </c>
    </row>
    <row r="1241" spans="1:4">
      <c r="A1241" s="159">
        <v>2574</v>
      </c>
      <c r="B1241" s="159" t="s">
        <v>23090</v>
      </c>
      <c r="C1241" s="159" t="s">
        <v>131</v>
      </c>
      <c r="D1241" s="160" t="s">
        <v>23091</v>
      </c>
    </row>
    <row r="1242" spans="1:4">
      <c r="A1242" s="159">
        <v>2578</v>
      </c>
      <c r="B1242" s="159" t="s">
        <v>23097</v>
      </c>
      <c r="C1242" s="159" t="s">
        <v>131</v>
      </c>
      <c r="D1242" s="160" t="s">
        <v>23098</v>
      </c>
    </row>
    <row r="1243" spans="1:4">
      <c r="A1243" s="159">
        <v>2585</v>
      </c>
      <c r="B1243" s="159" t="s">
        <v>23107</v>
      </c>
      <c r="C1243" s="159" t="s">
        <v>131</v>
      </c>
      <c r="D1243" s="160" t="s">
        <v>23108</v>
      </c>
    </row>
    <row r="1244" spans="1:4">
      <c r="A1244" s="159">
        <v>12008</v>
      </c>
      <c r="B1244" s="159" t="s">
        <v>25173</v>
      </c>
      <c r="C1244" s="159" t="s">
        <v>131</v>
      </c>
      <c r="D1244" s="160" t="s">
        <v>25174</v>
      </c>
    </row>
    <row r="1245" spans="1:4">
      <c r="A1245" s="159">
        <v>2582</v>
      </c>
      <c r="B1245" s="159" t="s">
        <v>23102</v>
      </c>
      <c r="C1245" s="159" t="s">
        <v>131</v>
      </c>
      <c r="D1245" s="160" t="s">
        <v>17758</v>
      </c>
    </row>
    <row r="1246" spans="1:4">
      <c r="A1246" s="159">
        <v>2597</v>
      </c>
      <c r="B1246" s="159" t="s">
        <v>23125</v>
      </c>
      <c r="C1246" s="159" t="s">
        <v>131</v>
      </c>
      <c r="D1246" s="160" t="s">
        <v>16096</v>
      </c>
    </row>
    <row r="1247" spans="1:4">
      <c r="A1247" s="159">
        <v>2579</v>
      </c>
      <c r="B1247" s="159" t="s">
        <v>23099</v>
      </c>
      <c r="C1247" s="159" t="s">
        <v>131</v>
      </c>
      <c r="D1247" s="160" t="s">
        <v>17630</v>
      </c>
    </row>
    <row r="1248" spans="1:4">
      <c r="A1248" s="159">
        <v>2581</v>
      </c>
      <c r="B1248" s="159" t="s">
        <v>23101</v>
      </c>
      <c r="C1248" s="159" t="s">
        <v>131</v>
      </c>
      <c r="D1248" s="160" t="s">
        <v>10903</v>
      </c>
    </row>
    <row r="1249" spans="1:4">
      <c r="A1249" s="159">
        <v>2596</v>
      </c>
      <c r="B1249" s="159" t="s">
        <v>23123</v>
      </c>
      <c r="C1249" s="159" t="s">
        <v>131</v>
      </c>
      <c r="D1249" s="160" t="s">
        <v>23124</v>
      </c>
    </row>
    <row r="1250" spans="1:4">
      <c r="A1250" s="159">
        <v>2580</v>
      </c>
      <c r="B1250" s="159" t="s">
        <v>23100</v>
      </c>
      <c r="C1250" s="159" t="s">
        <v>131</v>
      </c>
      <c r="D1250" s="160" t="s">
        <v>10691</v>
      </c>
    </row>
    <row r="1251" spans="1:4">
      <c r="A1251" s="159">
        <v>2583</v>
      </c>
      <c r="B1251" s="159" t="s">
        <v>23103</v>
      </c>
      <c r="C1251" s="159" t="s">
        <v>131</v>
      </c>
      <c r="D1251" s="160" t="s">
        <v>23104</v>
      </c>
    </row>
    <row r="1252" spans="1:4">
      <c r="A1252" s="159">
        <v>2584</v>
      </c>
      <c r="B1252" s="159" t="s">
        <v>23105</v>
      </c>
      <c r="C1252" s="159" t="s">
        <v>131</v>
      </c>
      <c r="D1252" s="160" t="s">
        <v>23106</v>
      </c>
    </row>
    <row r="1253" spans="1:4">
      <c r="A1253" s="159">
        <v>12010</v>
      </c>
      <c r="B1253" s="159" t="s">
        <v>25175</v>
      </c>
      <c r="C1253" s="159" t="s">
        <v>131</v>
      </c>
      <c r="D1253" s="160" t="s">
        <v>11329</v>
      </c>
    </row>
    <row r="1254" spans="1:4">
      <c r="A1254" s="159">
        <v>39329</v>
      </c>
      <c r="B1254" s="159" t="s">
        <v>27291</v>
      </c>
      <c r="C1254" s="159" t="s">
        <v>131</v>
      </c>
      <c r="D1254" s="160" t="s">
        <v>24279</v>
      </c>
    </row>
    <row r="1255" spans="1:4">
      <c r="A1255" s="159">
        <v>39330</v>
      </c>
      <c r="B1255" s="159" t="s">
        <v>27292</v>
      </c>
      <c r="C1255" s="159" t="s">
        <v>131</v>
      </c>
      <c r="D1255" s="160" t="s">
        <v>10811</v>
      </c>
    </row>
    <row r="1256" spans="1:4">
      <c r="A1256" s="159">
        <v>39332</v>
      </c>
      <c r="B1256" s="159" t="s">
        <v>27294</v>
      </c>
      <c r="C1256" s="159" t="s">
        <v>131</v>
      </c>
      <c r="D1256" s="160" t="s">
        <v>11473</v>
      </c>
    </row>
    <row r="1257" spans="1:4">
      <c r="A1257" s="159">
        <v>39331</v>
      </c>
      <c r="B1257" s="159" t="s">
        <v>27293</v>
      </c>
      <c r="C1257" s="159" t="s">
        <v>131</v>
      </c>
      <c r="D1257" s="160" t="s">
        <v>10719</v>
      </c>
    </row>
    <row r="1258" spans="1:4">
      <c r="A1258" s="159">
        <v>39333</v>
      </c>
      <c r="B1258" s="159" t="s">
        <v>27295</v>
      </c>
      <c r="C1258" s="159" t="s">
        <v>131</v>
      </c>
      <c r="D1258" s="160" t="s">
        <v>27296</v>
      </c>
    </row>
    <row r="1259" spans="1:4">
      <c r="A1259" s="159">
        <v>39335</v>
      </c>
      <c r="B1259" s="159" t="s">
        <v>27298</v>
      </c>
      <c r="C1259" s="159" t="s">
        <v>131</v>
      </c>
      <c r="D1259" s="160" t="s">
        <v>20276</v>
      </c>
    </row>
    <row r="1260" spans="1:4">
      <c r="A1260" s="159">
        <v>39334</v>
      </c>
      <c r="B1260" s="159" t="s">
        <v>27297</v>
      </c>
      <c r="C1260" s="159" t="s">
        <v>131</v>
      </c>
      <c r="D1260" s="160" t="s">
        <v>11053</v>
      </c>
    </row>
    <row r="1261" spans="1:4">
      <c r="A1261" s="159">
        <v>12016</v>
      </c>
      <c r="B1261" s="159" t="s">
        <v>25177</v>
      </c>
      <c r="C1261" s="159" t="s">
        <v>131</v>
      </c>
      <c r="D1261" s="160" t="s">
        <v>11533</v>
      </c>
    </row>
    <row r="1262" spans="1:4">
      <c r="A1262" s="159">
        <v>12015</v>
      </c>
      <c r="B1262" s="159" t="s">
        <v>25176</v>
      </c>
      <c r="C1262" s="159" t="s">
        <v>131</v>
      </c>
      <c r="D1262" s="160" t="s">
        <v>10743</v>
      </c>
    </row>
    <row r="1263" spans="1:4">
      <c r="A1263" s="159">
        <v>12020</v>
      </c>
      <c r="B1263" s="159" t="s">
        <v>25179</v>
      </c>
      <c r="C1263" s="159" t="s">
        <v>131</v>
      </c>
      <c r="D1263" s="160" t="s">
        <v>11533</v>
      </c>
    </row>
    <row r="1264" spans="1:4">
      <c r="A1264" s="159">
        <v>12019</v>
      </c>
      <c r="B1264" s="159" t="s">
        <v>25178</v>
      </c>
      <c r="C1264" s="159" t="s">
        <v>131</v>
      </c>
      <c r="D1264" s="160" t="s">
        <v>10743</v>
      </c>
    </row>
    <row r="1265" spans="1:4">
      <c r="A1265" s="159">
        <v>39336</v>
      </c>
      <c r="B1265" s="159" t="s">
        <v>27299</v>
      </c>
      <c r="C1265" s="159" t="s">
        <v>131</v>
      </c>
      <c r="D1265" s="160" t="s">
        <v>10811</v>
      </c>
    </row>
    <row r="1266" spans="1:4">
      <c r="A1266" s="159">
        <v>39338</v>
      </c>
      <c r="B1266" s="159" t="s">
        <v>27301</v>
      </c>
      <c r="C1266" s="159" t="s">
        <v>131</v>
      </c>
      <c r="D1266" s="160" t="s">
        <v>11473</v>
      </c>
    </row>
    <row r="1267" spans="1:4">
      <c r="A1267" s="159">
        <v>39337</v>
      </c>
      <c r="B1267" s="159" t="s">
        <v>27300</v>
      </c>
      <c r="C1267" s="159" t="s">
        <v>131</v>
      </c>
      <c r="D1267" s="160" t="s">
        <v>10719</v>
      </c>
    </row>
    <row r="1268" spans="1:4">
      <c r="A1268" s="159">
        <v>39341</v>
      </c>
      <c r="B1268" s="159" t="s">
        <v>27303</v>
      </c>
      <c r="C1268" s="159" t="s">
        <v>131</v>
      </c>
      <c r="D1268" s="160" t="s">
        <v>27304</v>
      </c>
    </row>
    <row r="1269" spans="1:4">
      <c r="A1269" s="159">
        <v>39340</v>
      </c>
      <c r="B1269" s="159" t="s">
        <v>27302</v>
      </c>
      <c r="C1269" s="159" t="s">
        <v>131</v>
      </c>
      <c r="D1269" s="160" t="s">
        <v>10391</v>
      </c>
    </row>
    <row r="1270" spans="1:4">
      <c r="A1270" s="159">
        <v>12025</v>
      </c>
      <c r="B1270" s="159" t="s">
        <v>25180</v>
      </c>
      <c r="C1270" s="159" t="s">
        <v>131</v>
      </c>
      <c r="D1270" s="160" t="s">
        <v>11462</v>
      </c>
    </row>
    <row r="1271" spans="1:4">
      <c r="A1271" s="159">
        <v>39342</v>
      </c>
      <c r="B1271" s="159" t="s">
        <v>27305</v>
      </c>
      <c r="C1271" s="159" t="s">
        <v>131</v>
      </c>
      <c r="D1271" s="160" t="s">
        <v>27304</v>
      </c>
    </row>
    <row r="1272" spans="1:4">
      <c r="A1272" s="159">
        <v>39343</v>
      </c>
      <c r="B1272" s="159" t="s">
        <v>27306</v>
      </c>
      <c r="C1272" s="159" t="s">
        <v>131</v>
      </c>
      <c r="D1272" s="160" t="s">
        <v>10973</v>
      </c>
    </row>
    <row r="1273" spans="1:4">
      <c r="A1273" s="159">
        <v>39345</v>
      </c>
      <c r="B1273" s="159" t="s">
        <v>27308</v>
      </c>
      <c r="C1273" s="159" t="s">
        <v>131</v>
      </c>
      <c r="D1273" s="160" t="s">
        <v>10444</v>
      </c>
    </row>
    <row r="1274" spans="1:4">
      <c r="A1274" s="159">
        <v>39344</v>
      </c>
      <c r="B1274" s="159" t="s">
        <v>27307</v>
      </c>
      <c r="C1274" s="159" t="s">
        <v>131</v>
      </c>
      <c r="D1274" s="160" t="s">
        <v>15661</v>
      </c>
    </row>
    <row r="1275" spans="1:4">
      <c r="A1275" s="159">
        <v>12623</v>
      </c>
      <c r="B1275" s="159" t="s">
        <v>25331</v>
      </c>
      <c r="C1275" s="159" t="s">
        <v>132</v>
      </c>
      <c r="D1275" s="160" t="s">
        <v>25332</v>
      </c>
    </row>
    <row r="1276" spans="1:4">
      <c r="A1276" s="159">
        <v>34498</v>
      </c>
      <c r="B1276" s="159" t="s">
        <v>25951</v>
      </c>
      <c r="C1276" s="159" t="s">
        <v>131</v>
      </c>
      <c r="D1276" s="160" t="s">
        <v>25952</v>
      </c>
    </row>
    <row r="1277" spans="1:4">
      <c r="A1277" s="159">
        <v>13244</v>
      </c>
      <c r="B1277" s="159" t="s">
        <v>25460</v>
      </c>
      <c r="C1277" s="159" t="s">
        <v>131</v>
      </c>
      <c r="D1277" s="160" t="s">
        <v>12352</v>
      </c>
    </row>
    <row r="1278" spans="1:4">
      <c r="A1278" s="159">
        <v>38998</v>
      </c>
      <c r="B1278" s="159" t="s">
        <v>27071</v>
      </c>
      <c r="C1278" s="159" t="s">
        <v>131</v>
      </c>
      <c r="D1278" s="160" t="s">
        <v>11423</v>
      </c>
    </row>
    <row r="1279" spans="1:4">
      <c r="A1279" s="159">
        <v>38999</v>
      </c>
      <c r="B1279" s="159" t="s">
        <v>27072</v>
      </c>
      <c r="C1279" s="159" t="s">
        <v>131</v>
      </c>
      <c r="D1279" s="160" t="s">
        <v>11424</v>
      </c>
    </row>
    <row r="1280" spans="1:4">
      <c r="A1280" s="159">
        <v>38996</v>
      </c>
      <c r="B1280" s="159" t="s">
        <v>27069</v>
      </c>
      <c r="C1280" s="159" t="s">
        <v>131</v>
      </c>
      <c r="D1280" s="160" t="s">
        <v>11421</v>
      </c>
    </row>
    <row r="1281" spans="1:4">
      <c r="A1281" s="159">
        <v>44173</v>
      </c>
      <c r="B1281" s="159" t="s">
        <v>28784</v>
      </c>
      <c r="C1281" s="159" t="s">
        <v>131</v>
      </c>
      <c r="D1281" s="160" t="s">
        <v>10620</v>
      </c>
    </row>
    <row r="1282" spans="1:4">
      <c r="A1282" s="159">
        <v>44174</v>
      </c>
      <c r="B1282" s="159" t="s">
        <v>28785</v>
      </c>
      <c r="C1282" s="159" t="s">
        <v>131</v>
      </c>
      <c r="D1282" s="160" t="s">
        <v>11725</v>
      </c>
    </row>
    <row r="1283" spans="1:4">
      <c r="A1283" s="159">
        <v>38997</v>
      </c>
      <c r="B1283" s="159" t="s">
        <v>27070</v>
      </c>
      <c r="C1283" s="159" t="s">
        <v>131</v>
      </c>
      <c r="D1283" s="160" t="s">
        <v>11422</v>
      </c>
    </row>
    <row r="1284" spans="1:4">
      <c r="A1284" s="159">
        <v>39600</v>
      </c>
      <c r="B1284" s="159" t="s">
        <v>27597</v>
      </c>
      <c r="C1284" s="159" t="s">
        <v>131</v>
      </c>
      <c r="D1284" s="160" t="s">
        <v>14731</v>
      </c>
    </row>
    <row r="1285" spans="1:4">
      <c r="A1285" s="159">
        <v>39601</v>
      </c>
      <c r="B1285" s="159" t="s">
        <v>27598</v>
      </c>
      <c r="C1285" s="159" t="s">
        <v>131</v>
      </c>
      <c r="D1285" s="160" t="s">
        <v>11050</v>
      </c>
    </row>
    <row r="1286" spans="1:4">
      <c r="A1286" s="159">
        <v>39862</v>
      </c>
      <c r="B1286" s="159" t="s">
        <v>27824</v>
      </c>
      <c r="C1286" s="159" t="s">
        <v>131</v>
      </c>
      <c r="D1286" s="160" t="s">
        <v>10661</v>
      </c>
    </row>
    <row r="1287" spans="1:4">
      <c r="A1287" s="159">
        <v>39863</v>
      </c>
      <c r="B1287" s="159" t="s">
        <v>27825</v>
      </c>
      <c r="C1287" s="159" t="s">
        <v>131</v>
      </c>
      <c r="D1287" s="160" t="s">
        <v>10352</v>
      </c>
    </row>
    <row r="1288" spans="1:4">
      <c r="A1288" s="159">
        <v>39864</v>
      </c>
      <c r="B1288" s="159" t="s">
        <v>27826</v>
      </c>
      <c r="C1288" s="159" t="s">
        <v>131</v>
      </c>
      <c r="D1288" s="160" t="s">
        <v>17660</v>
      </c>
    </row>
    <row r="1289" spans="1:4">
      <c r="A1289" s="159">
        <v>39865</v>
      </c>
      <c r="B1289" s="159" t="s">
        <v>27827</v>
      </c>
      <c r="C1289" s="159" t="s">
        <v>131</v>
      </c>
      <c r="D1289" s="160" t="s">
        <v>24452</v>
      </c>
    </row>
    <row r="1290" spans="1:4">
      <c r="A1290" s="159">
        <v>2517</v>
      </c>
      <c r="B1290" s="159" t="s">
        <v>23056</v>
      </c>
      <c r="C1290" s="159" t="s">
        <v>131</v>
      </c>
      <c r="D1290" s="160" t="s">
        <v>11321</v>
      </c>
    </row>
    <row r="1291" spans="1:4">
      <c r="A1291" s="159">
        <v>2522</v>
      </c>
      <c r="B1291" s="159" t="s">
        <v>23065</v>
      </c>
      <c r="C1291" s="159" t="s">
        <v>131</v>
      </c>
      <c r="D1291" s="160" t="s">
        <v>17768</v>
      </c>
    </row>
    <row r="1292" spans="1:4">
      <c r="A1292" s="159">
        <v>2548</v>
      </c>
      <c r="B1292" s="159" t="s">
        <v>23069</v>
      </c>
      <c r="C1292" s="159" t="s">
        <v>131</v>
      </c>
      <c r="D1292" s="160" t="s">
        <v>12517</v>
      </c>
    </row>
    <row r="1293" spans="1:4">
      <c r="A1293" s="159">
        <v>2516</v>
      </c>
      <c r="B1293" s="159" t="s">
        <v>23055</v>
      </c>
      <c r="C1293" s="159" t="s">
        <v>131</v>
      </c>
      <c r="D1293" s="160" t="s">
        <v>16618</v>
      </c>
    </row>
    <row r="1294" spans="1:4">
      <c r="A1294" s="159">
        <v>2518</v>
      </c>
      <c r="B1294" s="159" t="s">
        <v>23057</v>
      </c>
      <c r="C1294" s="159" t="s">
        <v>131</v>
      </c>
      <c r="D1294" s="160" t="s">
        <v>23058</v>
      </c>
    </row>
    <row r="1295" spans="1:4">
      <c r="A1295" s="159">
        <v>2521</v>
      </c>
      <c r="B1295" s="159" t="s">
        <v>23063</v>
      </c>
      <c r="C1295" s="159" t="s">
        <v>131</v>
      </c>
      <c r="D1295" s="160" t="s">
        <v>23064</v>
      </c>
    </row>
    <row r="1296" spans="1:4">
      <c r="A1296" s="159">
        <v>2515</v>
      </c>
      <c r="B1296" s="159" t="s">
        <v>23053</v>
      </c>
      <c r="C1296" s="159" t="s">
        <v>131</v>
      </c>
      <c r="D1296" s="160" t="s">
        <v>23054</v>
      </c>
    </row>
    <row r="1297" spans="1:4">
      <c r="A1297" s="159">
        <v>2519</v>
      </c>
      <c r="B1297" s="159" t="s">
        <v>23059</v>
      </c>
      <c r="C1297" s="159" t="s">
        <v>131</v>
      </c>
      <c r="D1297" s="160" t="s">
        <v>23060</v>
      </c>
    </row>
    <row r="1298" spans="1:4">
      <c r="A1298" s="159">
        <v>2520</v>
      </c>
      <c r="B1298" s="159" t="s">
        <v>23061</v>
      </c>
      <c r="C1298" s="159" t="s">
        <v>131</v>
      </c>
      <c r="D1298" s="160" t="s">
        <v>23062</v>
      </c>
    </row>
    <row r="1299" spans="1:4">
      <c r="A1299" s="159">
        <v>1602</v>
      </c>
      <c r="B1299" s="159" t="s">
        <v>22760</v>
      </c>
      <c r="C1299" s="159" t="s">
        <v>131</v>
      </c>
      <c r="D1299" s="160" t="s">
        <v>22761</v>
      </c>
    </row>
    <row r="1300" spans="1:4">
      <c r="A1300" s="159">
        <v>1601</v>
      </c>
      <c r="B1300" s="159" t="s">
        <v>22758</v>
      </c>
      <c r="C1300" s="159" t="s">
        <v>131</v>
      </c>
      <c r="D1300" s="160" t="s">
        <v>22759</v>
      </c>
    </row>
    <row r="1301" spans="1:4">
      <c r="A1301" s="159">
        <v>1598</v>
      </c>
      <c r="B1301" s="159" t="s">
        <v>22753</v>
      </c>
      <c r="C1301" s="159" t="s">
        <v>131</v>
      </c>
      <c r="D1301" s="160" t="s">
        <v>22754</v>
      </c>
    </row>
    <row r="1302" spans="1:4">
      <c r="A1302" s="159">
        <v>1600</v>
      </c>
      <c r="B1302" s="159" t="s">
        <v>22756</v>
      </c>
      <c r="C1302" s="159" t="s">
        <v>131</v>
      </c>
      <c r="D1302" s="160" t="s">
        <v>22757</v>
      </c>
    </row>
    <row r="1303" spans="1:4">
      <c r="A1303" s="159">
        <v>1603</v>
      </c>
      <c r="B1303" s="159" t="s">
        <v>22762</v>
      </c>
      <c r="C1303" s="159" t="s">
        <v>131</v>
      </c>
      <c r="D1303" s="160" t="s">
        <v>22763</v>
      </c>
    </row>
    <row r="1304" spans="1:4">
      <c r="A1304" s="159">
        <v>1599</v>
      </c>
      <c r="B1304" s="159" t="s">
        <v>22755</v>
      </c>
      <c r="C1304" s="159" t="s">
        <v>131</v>
      </c>
      <c r="D1304" s="160" t="s">
        <v>10225</v>
      </c>
    </row>
    <row r="1305" spans="1:4">
      <c r="A1305" s="159">
        <v>1597</v>
      </c>
      <c r="B1305" s="159" t="s">
        <v>22752</v>
      </c>
      <c r="C1305" s="159" t="s">
        <v>131</v>
      </c>
      <c r="D1305" s="160" t="s">
        <v>10666</v>
      </c>
    </row>
    <row r="1306" spans="1:4">
      <c r="A1306" s="159">
        <v>39602</v>
      </c>
      <c r="B1306" s="159" t="s">
        <v>27599</v>
      </c>
      <c r="C1306" s="159" t="s">
        <v>131</v>
      </c>
      <c r="D1306" s="160" t="s">
        <v>10544</v>
      </c>
    </row>
    <row r="1307" spans="1:4">
      <c r="A1307" s="159">
        <v>39603</v>
      </c>
      <c r="B1307" s="159" t="s">
        <v>27600</v>
      </c>
      <c r="C1307" s="159" t="s">
        <v>131</v>
      </c>
      <c r="D1307" s="160" t="s">
        <v>10182</v>
      </c>
    </row>
    <row r="1308" spans="1:4">
      <c r="A1308" s="159">
        <v>11821</v>
      </c>
      <c r="B1308" s="159" t="s">
        <v>25090</v>
      </c>
      <c r="C1308" s="159" t="s">
        <v>131</v>
      </c>
      <c r="D1308" s="160" t="s">
        <v>25091</v>
      </c>
    </row>
    <row r="1309" spans="1:4">
      <c r="A1309" s="159">
        <v>1562</v>
      </c>
      <c r="B1309" s="159" t="s">
        <v>22724</v>
      </c>
      <c r="C1309" s="159" t="s">
        <v>131</v>
      </c>
      <c r="D1309" s="160" t="s">
        <v>11424</v>
      </c>
    </row>
    <row r="1310" spans="1:4">
      <c r="A1310" s="159">
        <v>1563</v>
      </c>
      <c r="B1310" s="159" t="s">
        <v>22725</v>
      </c>
      <c r="C1310" s="159" t="s">
        <v>131</v>
      </c>
      <c r="D1310" s="160" t="s">
        <v>13503</v>
      </c>
    </row>
    <row r="1311" spans="1:4">
      <c r="A1311" s="159">
        <v>11856</v>
      </c>
      <c r="B1311" s="159" t="s">
        <v>25110</v>
      </c>
      <c r="C1311" s="159" t="s">
        <v>131</v>
      </c>
      <c r="D1311" s="160" t="s">
        <v>10412</v>
      </c>
    </row>
    <row r="1312" spans="1:4">
      <c r="A1312" s="159">
        <v>11857</v>
      </c>
      <c r="B1312" s="159" t="s">
        <v>25111</v>
      </c>
      <c r="C1312" s="159" t="s">
        <v>131</v>
      </c>
      <c r="D1312" s="160" t="s">
        <v>25112</v>
      </c>
    </row>
    <row r="1313" spans="1:4">
      <c r="A1313" s="159">
        <v>11858</v>
      </c>
      <c r="B1313" s="159" t="s">
        <v>25113</v>
      </c>
      <c r="C1313" s="159" t="s">
        <v>131</v>
      </c>
      <c r="D1313" s="160" t="s">
        <v>25114</v>
      </c>
    </row>
    <row r="1314" spans="1:4">
      <c r="A1314" s="159">
        <v>1539</v>
      </c>
      <c r="B1314" s="159" t="s">
        <v>22713</v>
      </c>
      <c r="C1314" s="159" t="s">
        <v>131</v>
      </c>
      <c r="D1314" s="160" t="s">
        <v>10427</v>
      </c>
    </row>
    <row r="1315" spans="1:4">
      <c r="A1315" s="159">
        <v>11859</v>
      </c>
      <c r="B1315" s="159" t="s">
        <v>25115</v>
      </c>
      <c r="C1315" s="159" t="s">
        <v>131</v>
      </c>
      <c r="D1315" s="160" t="s">
        <v>18919</v>
      </c>
    </row>
    <row r="1316" spans="1:4">
      <c r="A1316" s="159">
        <v>1550</v>
      </c>
      <c r="B1316" s="159" t="s">
        <v>22722</v>
      </c>
      <c r="C1316" s="159" t="s">
        <v>131</v>
      </c>
      <c r="D1316" s="160" t="s">
        <v>22723</v>
      </c>
    </row>
    <row r="1317" spans="1:4">
      <c r="A1317" s="159">
        <v>11854</v>
      </c>
      <c r="B1317" s="159" t="s">
        <v>25108</v>
      </c>
      <c r="C1317" s="159" t="s">
        <v>131</v>
      </c>
      <c r="D1317" s="160" t="s">
        <v>16374</v>
      </c>
    </row>
    <row r="1318" spans="1:4">
      <c r="A1318" s="159">
        <v>11862</v>
      </c>
      <c r="B1318" s="159" t="s">
        <v>25116</v>
      </c>
      <c r="C1318" s="159" t="s">
        <v>131</v>
      </c>
      <c r="D1318" s="160" t="s">
        <v>17672</v>
      </c>
    </row>
    <row r="1319" spans="1:4">
      <c r="A1319" s="159">
        <v>11863</v>
      </c>
      <c r="B1319" s="159" t="s">
        <v>25117</v>
      </c>
      <c r="C1319" s="159" t="s">
        <v>131</v>
      </c>
      <c r="D1319" s="160" t="s">
        <v>13968</v>
      </c>
    </row>
    <row r="1320" spans="1:4">
      <c r="A1320" s="159">
        <v>11855</v>
      </c>
      <c r="B1320" s="159" t="s">
        <v>25109</v>
      </c>
      <c r="C1320" s="159" t="s">
        <v>131</v>
      </c>
      <c r="D1320" s="160" t="s">
        <v>12660</v>
      </c>
    </row>
    <row r="1321" spans="1:4">
      <c r="A1321" s="159">
        <v>11864</v>
      </c>
      <c r="B1321" s="159" t="s">
        <v>25118</v>
      </c>
      <c r="C1321" s="159" t="s">
        <v>131</v>
      </c>
      <c r="D1321" s="160" t="s">
        <v>17705</v>
      </c>
    </row>
    <row r="1322" spans="1:4">
      <c r="A1322" s="159">
        <v>2527</v>
      </c>
      <c r="B1322" s="159" t="s">
        <v>23067</v>
      </c>
      <c r="C1322" s="159" t="s">
        <v>131</v>
      </c>
      <c r="D1322" s="160" t="s">
        <v>11383</v>
      </c>
    </row>
    <row r="1323" spans="1:4">
      <c r="A1323" s="159">
        <v>2526</v>
      </c>
      <c r="B1323" s="159" t="s">
        <v>23066</v>
      </c>
      <c r="C1323" s="159" t="s">
        <v>131</v>
      </c>
      <c r="D1323" s="160" t="s">
        <v>20254</v>
      </c>
    </row>
    <row r="1324" spans="1:4">
      <c r="A1324" s="159">
        <v>2487</v>
      </c>
      <c r="B1324" s="159" t="s">
        <v>23038</v>
      </c>
      <c r="C1324" s="159" t="s">
        <v>131</v>
      </c>
      <c r="D1324" s="160" t="s">
        <v>10291</v>
      </c>
    </row>
    <row r="1325" spans="1:4">
      <c r="A1325" s="159">
        <v>2483</v>
      </c>
      <c r="B1325" s="159" t="s">
        <v>23034</v>
      </c>
      <c r="C1325" s="159" t="s">
        <v>131</v>
      </c>
      <c r="D1325" s="160" t="s">
        <v>10626</v>
      </c>
    </row>
    <row r="1326" spans="1:4">
      <c r="A1326" s="159">
        <v>2528</v>
      </c>
      <c r="B1326" s="159" t="s">
        <v>23068</v>
      </c>
      <c r="C1326" s="159" t="s">
        <v>131</v>
      </c>
      <c r="D1326" s="160" t="s">
        <v>10319</v>
      </c>
    </row>
    <row r="1327" spans="1:4">
      <c r="A1327" s="159">
        <v>2489</v>
      </c>
      <c r="B1327" s="159" t="s">
        <v>23040</v>
      </c>
      <c r="C1327" s="159" t="s">
        <v>131</v>
      </c>
      <c r="D1327" s="160" t="s">
        <v>23041</v>
      </c>
    </row>
    <row r="1328" spans="1:4">
      <c r="A1328" s="159">
        <v>2488</v>
      </c>
      <c r="B1328" s="159" t="s">
        <v>23039</v>
      </c>
      <c r="C1328" s="159" t="s">
        <v>131</v>
      </c>
      <c r="D1328" s="160" t="s">
        <v>10180</v>
      </c>
    </row>
    <row r="1329" spans="1:4">
      <c r="A1329" s="159">
        <v>2484</v>
      </c>
      <c r="B1329" s="159" t="s">
        <v>23035</v>
      </c>
      <c r="C1329" s="159" t="s">
        <v>131</v>
      </c>
      <c r="D1329" s="160" t="s">
        <v>23036</v>
      </c>
    </row>
    <row r="1330" spans="1:4">
      <c r="A1330" s="159">
        <v>2485</v>
      </c>
      <c r="B1330" s="159" t="s">
        <v>23037</v>
      </c>
      <c r="C1330" s="159" t="s">
        <v>131</v>
      </c>
      <c r="D1330" s="160" t="s">
        <v>16499</v>
      </c>
    </row>
    <row r="1331" spans="1:4">
      <c r="A1331" s="159">
        <v>39279</v>
      </c>
      <c r="B1331" s="159" t="s">
        <v>27236</v>
      </c>
      <c r="C1331" s="159" t="s">
        <v>131</v>
      </c>
      <c r="D1331" s="160" t="s">
        <v>14687</v>
      </c>
    </row>
    <row r="1332" spans="1:4">
      <c r="A1332" s="159">
        <v>39280</v>
      </c>
      <c r="B1332" s="159" t="s">
        <v>27237</v>
      </c>
      <c r="C1332" s="159" t="s">
        <v>131</v>
      </c>
      <c r="D1332" s="160" t="s">
        <v>18618</v>
      </c>
    </row>
    <row r="1333" spans="1:4">
      <c r="A1333" s="159">
        <v>39281</v>
      </c>
      <c r="B1333" s="159" t="s">
        <v>27238</v>
      </c>
      <c r="C1333" s="159" t="s">
        <v>131</v>
      </c>
      <c r="D1333" s="160" t="s">
        <v>10237</v>
      </c>
    </row>
    <row r="1334" spans="1:4">
      <c r="A1334" s="159">
        <v>39282</v>
      </c>
      <c r="B1334" s="159" t="s">
        <v>27239</v>
      </c>
      <c r="C1334" s="159" t="s">
        <v>131</v>
      </c>
      <c r="D1334" s="160" t="s">
        <v>11307</v>
      </c>
    </row>
    <row r="1335" spans="1:4">
      <c r="A1335" s="159">
        <v>38844</v>
      </c>
      <c r="B1335" s="159" t="s">
        <v>27008</v>
      </c>
      <c r="C1335" s="159" t="s">
        <v>131</v>
      </c>
      <c r="D1335" s="160" t="s">
        <v>18764</v>
      </c>
    </row>
    <row r="1336" spans="1:4">
      <c r="A1336" s="159">
        <v>38846</v>
      </c>
      <c r="B1336" s="159" t="s">
        <v>27009</v>
      </c>
      <c r="C1336" s="159" t="s">
        <v>131</v>
      </c>
      <c r="D1336" s="160" t="s">
        <v>10792</v>
      </c>
    </row>
    <row r="1337" spans="1:4">
      <c r="A1337" s="159">
        <v>38847</v>
      </c>
      <c r="B1337" s="159" t="s">
        <v>27010</v>
      </c>
      <c r="C1337" s="159" t="s">
        <v>131</v>
      </c>
      <c r="D1337" s="160" t="s">
        <v>10915</v>
      </c>
    </row>
    <row r="1338" spans="1:4">
      <c r="A1338" s="159">
        <v>38850</v>
      </c>
      <c r="B1338" s="159" t="s">
        <v>27012</v>
      </c>
      <c r="C1338" s="159" t="s">
        <v>131</v>
      </c>
      <c r="D1338" s="160" t="s">
        <v>27013</v>
      </c>
    </row>
    <row r="1339" spans="1:4">
      <c r="A1339" s="159">
        <v>38848</v>
      </c>
      <c r="B1339" s="159" t="s">
        <v>27011</v>
      </c>
      <c r="C1339" s="159" t="s">
        <v>131</v>
      </c>
      <c r="D1339" s="160" t="s">
        <v>10391</v>
      </c>
    </row>
    <row r="1340" spans="1:4">
      <c r="A1340" s="159">
        <v>38851</v>
      </c>
      <c r="B1340" s="159" t="s">
        <v>27014</v>
      </c>
      <c r="C1340" s="159" t="s">
        <v>131</v>
      </c>
      <c r="D1340" s="160" t="s">
        <v>16604</v>
      </c>
    </row>
    <row r="1341" spans="1:4">
      <c r="A1341" s="159">
        <v>38854</v>
      </c>
      <c r="B1341" s="159" t="s">
        <v>27015</v>
      </c>
      <c r="C1341" s="159" t="s">
        <v>131</v>
      </c>
      <c r="D1341" s="160" t="s">
        <v>10326</v>
      </c>
    </row>
    <row r="1342" spans="1:4">
      <c r="A1342" s="159">
        <v>44247</v>
      </c>
      <c r="B1342" s="159" t="s">
        <v>28789</v>
      </c>
      <c r="C1342" s="159" t="s">
        <v>131</v>
      </c>
      <c r="D1342" s="160" t="s">
        <v>28790</v>
      </c>
    </row>
    <row r="1343" spans="1:4">
      <c r="A1343" s="159">
        <v>38005</v>
      </c>
      <c r="B1343" s="159" t="s">
        <v>26648</v>
      </c>
      <c r="C1343" s="159" t="s">
        <v>131</v>
      </c>
      <c r="D1343" s="160" t="s">
        <v>23552</v>
      </c>
    </row>
    <row r="1344" spans="1:4">
      <c r="A1344" s="159">
        <v>38006</v>
      </c>
      <c r="B1344" s="159" t="s">
        <v>26649</v>
      </c>
      <c r="C1344" s="159" t="s">
        <v>131</v>
      </c>
      <c r="D1344" s="160" t="s">
        <v>26650</v>
      </c>
    </row>
    <row r="1345" spans="1:4">
      <c r="A1345" s="159">
        <v>38428</v>
      </c>
      <c r="B1345" s="159" t="s">
        <v>26882</v>
      </c>
      <c r="C1345" s="159" t="s">
        <v>131</v>
      </c>
      <c r="D1345" s="160" t="s">
        <v>14320</v>
      </c>
    </row>
    <row r="1346" spans="1:4">
      <c r="A1346" s="159">
        <v>38007</v>
      </c>
      <c r="B1346" s="159" t="s">
        <v>26651</v>
      </c>
      <c r="C1346" s="159" t="s">
        <v>131</v>
      </c>
      <c r="D1346" s="160" t="s">
        <v>23514</v>
      </c>
    </row>
    <row r="1347" spans="1:4">
      <c r="A1347" s="159">
        <v>38008</v>
      </c>
      <c r="B1347" s="159" t="s">
        <v>26652</v>
      </c>
      <c r="C1347" s="159" t="s">
        <v>131</v>
      </c>
      <c r="D1347" s="160" t="s">
        <v>24450</v>
      </c>
    </row>
    <row r="1348" spans="1:4">
      <c r="A1348" s="159">
        <v>38009</v>
      </c>
      <c r="B1348" s="159" t="s">
        <v>26653</v>
      </c>
      <c r="C1348" s="159" t="s">
        <v>131</v>
      </c>
      <c r="D1348" s="160" t="s">
        <v>26654</v>
      </c>
    </row>
    <row r="1349" spans="1:4">
      <c r="A1349" s="159">
        <v>44248</v>
      </c>
      <c r="B1349" s="159" t="s">
        <v>28791</v>
      </c>
      <c r="C1349" s="159" t="s">
        <v>131</v>
      </c>
      <c r="D1349" s="160" t="s">
        <v>28792</v>
      </c>
    </row>
    <row r="1350" spans="1:4">
      <c r="A1350" s="159">
        <v>44249</v>
      </c>
      <c r="B1350" s="159" t="s">
        <v>28793</v>
      </c>
      <c r="C1350" s="159" t="s">
        <v>131</v>
      </c>
      <c r="D1350" s="160" t="s">
        <v>28794</v>
      </c>
    </row>
    <row r="1351" spans="1:4">
      <c r="A1351" s="159">
        <v>44250</v>
      </c>
      <c r="B1351" s="159" t="s">
        <v>28795</v>
      </c>
      <c r="C1351" s="159" t="s">
        <v>131</v>
      </c>
      <c r="D1351" s="160" t="s">
        <v>28796</v>
      </c>
    </row>
    <row r="1352" spans="1:4">
      <c r="A1352" s="159">
        <v>3104</v>
      </c>
      <c r="B1352" s="159" t="s">
        <v>23233</v>
      </c>
      <c r="C1352" s="159" t="s">
        <v>147</v>
      </c>
      <c r="D1352" s="160" t="s">
        <v>23234</v>
      </c>
    </row>
    <row r="1353" spans="1:4">
      <c r="A1353" s="159">
        <v>1607</v>
      </c>
      <c r="B1353" s="159" t="s">
        <v>22764</v>
      </c>
      <c r="C1353" s="159" t="s">
        <v>147</v>
      </c>
      <c r="D1353" s="160" t="s">
        <v>10355</v>
      </c>
    </row>
    <row r="1354" spans="1:4">
      <c r="A1354" s="159">
        <v>38169</v>
      </c>
      <c r="B1354" s="159" t="s">
        <v>26796</v>
      </c>
      <c r="C1354" s="159" t="s">
        <v>147</v>
      </c>
      <c r="D1354" s="160" t="s">
        <v>19577</v>
      </c>
    </row>
    <row r="1355" spans="1:4">
      <c r="A1355" s="159">
        <v>6142</v>
      </c>
      <c r="B1355" s="159" t="s">
        <v>24039</v>
      </c>
      <c r="C1355" s="159" t="s">
        <v>131</v>
      </c>
      <c r="D1355" s="160" t="s">
        <v>11997</v>
      </c>
    </row>
    <row r="1356" spans="1:4">
      <c r="A1356" s="159">
        <v>11686</v>
      </c>
      <c r="B1356" s="159" t="s">
        <v>25001</v>
      </c>
      <c r="C1356" s="159" t="s">
        <v>131</v>
      </c>
      <c r="D1356" s="160" t="s">
        <v>11416</v>
      </c>
    </row>
    <row r="1357" spans="1:4">
      <c r="A1357" s="159">
        <v>37598</v>
      </c>
      <c r="B1357" s="159" t="s">
        <v>26505</v>
      </c>
      <c r="C1357" s="159" t="s">
        <v>131</v>
      </c>
      <c r="D1357" s="160" t="s">
        <v>26506</v>
      </c>
    </row>
    <row r="1358" spans="1:4">
      <c r="A1358" s="159">
        <v>25398</v>
      </c>
      <c r="B1358" s="159" t="s">
        <v>25856</v>
      </c>
      <c r="C1358" s="159" t="s">
        <v>131</v>
      </c>
      <c r="D1358" s="160" t="s">
        <v>25857</v>
      </c>
    </row>
    <row r="1359" spans="1:4">
      <c r="A1359" s="159">
        <v>25399</v>
      </c>
      <c r="B1359" s="159" t="s">
        <v>25858</v>
      </c>
      <c r="C1359" s="159" t="s">
        <v>131</v>
      </c>
      <c r="D1359" s="160" t="s">
        <v>25859</v>
      </c>
    </row>
    <row r="1360" spans="1:4">
      <c r="A1360" s="159">
        <v>43440</v>
      </c>
      <c r="B1360" s="159" t="s">
        <v>28569</v>
      </c>
      <c r="C1360" s="159" t="s">
        <v>131</v>
      </c>
      <c r="D1360" s="160" t="s">
        <v>28570</v>
      </c>
    </row>
    <row r="1361" spans="1:4">
      <c r="A1361" s="159">
        <v>10667</v>
      </c>
      <c r="B1361" s="159" t="s">
        <v>24682</v>
      </c>
      <c r="C1361" s="159" t="s">
        <v>131</v>
      </c>
      <c r="D1361" s="160" t="s">
        <v>24683</v>
      </c>
    </row>
    <row r="1362" spans="1:4">
      <c r="A1362" s="159">
        <v>1613</v>
      </c>
      <c r="B1362" s="159" t="s">
        <v>22766</v>
      </c>
      <c r="C1362" s="159" t="s">
        <v>131</v>
      </c>
      <c r="D1362" s="160" t="s">
        <v>22767</v>
      </c>
    </row>
    <row r="1363" spans="1:4">
      <c r="A1363" s="159">
        <v>1626</v>
      </c>
      <c r="B1363" s="159" t="s">
        <v>22792</v>
      </c>
      <c r="C1363" s="159" t="s">
        <v>131</v>
      </c>
      <c r="D1363" s="160" t="s">
        <v>22793</v>
      </c>
    </row>
    <row r="1364" spans="1:4">
      <c r="A1364" s="159">
        <v>1625</v>
      </c>
      <c r="B1364" s="159" t="s">
        <v>22790</v>
      </c>
      <c r="C1364" s="159" t="s">
        <v>131</v>
      </c>
      <c r="D1364" s="160" t="s">
        <v>22791</v>
      </c>
    </row>
    <row r="1365" spans="1:4">
      <c r="A1365" s="159">
        <v>1622</v>
      </c>
      <c r="B1365" s="159" t="s">
        <v>22784</v>
      </c>
      <c r="C1365" s="159" t="s">
        <v>131</v>
      </c>
      <c r="D1365" s="160" t="s">
        <v>22785</v>
      </c>
    </row>
    <row r="1366" spans="1:4">
      <c r="A1366" s="159">
        <v>1620</v>
      </c>
      <c r="B1366" s="159" t="s">
        <v>22780</v>
      </c>
      <c r="C1366" s="159" t="s">
        <v>131</v>
      </c>
      <c r="D1366" s="160" t="s">
        <v>22781</v>
      </c>
    </row>
    <row r="1367" spans="1:4">
      <c r="A1367" s="159">
        <v>1629</v>
      </c>
      <c r="B1367" s="159" t="s">
        <v>22796</v>
      </c>
      <c r="C1367" s="159" t="s">
        <v>131</v>
      </c>
      <c r="D1367" s="160" t="s">
        <v>22797</v>
      </c>
    </row>
    <row r="1368" spans="1:4">
      <c r="A1368" s="159">
        <v>1627</v>
      </c>
      <c r="B1368" s="159" t="s">
        <v>22794</v>
      </c>
      <c r="C1368" s="159" t="s">
        <v>131</v>
      </c>
      <c r="D1368" s="160" t="s">
        <v>22795</v>
      </c>
    </row>
    <row r="1369" spans="1:4">
      <c r="A1369" s="159">
        <v>1623</v>
      </c>
      <c r="B1369" s="159" t="s">
        <v>22786</v>
      </c>
      <c r="C1369" s="159" t="s">
        <v>131</v>
      </c>
      <c r="D1369" s="160" t="s">
        <v>22787</v>
      </c>
    </row>
    <row r="1370" spans="1:4">
      <c r="A1370" s="159">
        <v>1619</v>
      </c>
      <c r="B1370" s="159" t="s">
        <v>22778</v>
      </c>
      <c r="C1370" s="159" t="s">
        <v>131</v>
      </c>
      <c r="D1370" s="160" t="s">
        <v>22779</v>
      </c>
    </row>
    <row r="1371" spans="1:4">
      <c r="A1371" s="159">
        <v>1630</v>
      </c>
      <c r="B1371" s="159" t="s">
        <v>22798</v>
      </c>
      <c r="C1371" s="159" t="s">
        <v>131</v>
      </c>
      <c r="D1371" s="160" t="s">
        <v>22799</v>
      </c>
    </row>
    <row r="1372" spans="1:4">
      <c r="A1372" s="159">
        <v>1616</v>
      </c>
      <c r="B1372" s="159" t="s">
        <v>22772</v>
      </c>
      <c r="C1372" s="159" t="s">
        <v>131</v>
      </c>
      <c r="D1372" s="160" t="s">
        <v>22773</v>
      </c>
    </row>
    <row r="1373" spans="1:4">
      <c r="A1373" s="159">
        <v>1614</v>
      </c>
      <c r="B1373" s="159" t="s">
        <v>22768</v>
      </c>
      <c r="C1373" s="159" t="s">
        <v>131</v>
      </c>
      <c r="D1373" s="160" t="s">
        <v>22769</v>
      </c>
    </row>
    <row r="1374" spans="1:4">
      <c r="A1374" s="159">
        <v>1617</v>
      </c>
      <c r="B1374" s="159" t="s">
        <v>22774</v>
      </c>
      <c r="C1374" s="159" t="s">
        <v>131</v>
      </c>
      <c r="D1374" s="160" t="s">
        <v>22775</v>
      </c>
    </row>
    <row r="1375" spans="1:4">
      <c r="A1375" s="159">
        <v>1621</v>
      </c>
      <c r="B1375" s="159" t="s">
        <v>22782</v>
      </c>
      <c r="C1375" s="159" t="s">
        <v>131</v>
      </c>
      <c r="D1375" s="160" t="s">
        <v>22783</v>
      </c>
    </row>
    <row r="1376" spans="1:4">
      <c r="A1376" s="159">
        <v>1624</v>
      </c>
      <c r="B1376" s="159" t="s">
        <v>22788</v>
      </c>
      <c r="C1376" s="159" t="s">
        <v>131</v>
      </c>
      <c r="D1376" s="160" t="s">
        <v>22789</v>
      </c>
    </row>
    <row r="1377" spans="1:4">
      <c r="A1377" s="159">
        <v>1615</v>
      </c>
      <c r="B1377" s="159" t="s">
        <v>22770</v>
      </c>
      <c r="C1377" s="159" t="s">
        <v>131</v>
      </c>
      <c r="D1377" s="160" t="s">
        <v>22771</v>
      </c>
    </row>
    <row r="1378" spans="1:4">
      <c r="A1378" s="159">
        <v>1612</v>
      </c>
      <c r="B1378" s="159" t="s">
        <v>22765</v>
      </c>
      <c r="C1378" s="159" t="s">
        <v>131</v>
      </c>
      <c r="D1378" s="160" t="s">
        <v>10859</v>
      </c>
    </row>
    <row r="1379" spans="1:4">
      <c r="A1379" s="159">
        <v>1618</v>
      </c>
      <c r="B1379" s="159" t="s">
        <v>22776</v>
      </c>
      <c r="C1379" s="159" t="s">
        <v>131</v>
      </c>
      <c r="D1379" s="160" t="s">
        <v>22777</v>
      </c>
    </row>
    <row r="1380" spans="1:4">
      <c r="A1380" s="159">
        <v>14211</v>
      </c>
      <c r="B1380" s="159" t="s">
        <v>25568</v>
      </c>
      <c r="C1380" s="159" t="s">
        <v>131</v>
      </c>
      <c r="D1380" s="160" t="s">
        <v>10469</v>
      </c>
    </row>
    <row r="1381" spans="1:4">
      <c r="A1381" s="159">
        <v>43657</v>
      </c>
      <c r="B1381" s="159" t="s">
        <v>28709</v>
      </c>
      <c r="C1381" s="159" t="s">
        <v>132</v>
      </c>
      <c r="D1381" s="160" t="s">
        <v>19468</v>
      </c>
    </row>
    <row r="1382" spans="1:4">
      <c r="A1382" s="159">
        <v>38200</v>
      </c>
      <c r="B1382" s="159" t="s">
        <v>26823</v>
      </c>
      <c r="C1382" s="159" t="s">
        <v>155</v>
      </c>
      <c r="D1382" s="160" t="s">
        <v>26824</v>
      </c>
    </row>
    <row r="1383" spans="1:4">
      <c r="A1383" s="159">
        <v>39269</v>
      </c>
      <c r="B1383" s="159" t="s">
        <v>27228</v>
      </c>
      <c r="C1383" s="159" t="s">
        <v>132</v>
      </c>
      <c r="D1383" s="160" t="s">
        <v>13357</v>
      </c>
    </row>
    <row r="1384" spans="1:4">
      <c r="A1384" s="159">
        <v>11889</v>
      </c>
      <c r="B1384" s="159" t="s">
        <v>25130</v>
      </c>
      <c r="C1384" s="159" t="s">
        <v>132</v>
      </c>
      <c r="D1384" s="160" t="s">
        <v>10178</v>
      </c>
    </row>
    <row r="1385" spans="1:4">
      <c r="A1385" s="159">
        <v>39270</v>
      </c>
      <c r="B1385" s="159" t="s">
        <v>27229</v>
      </c>
      <c r="C1385" s="159" t="s">
        <v>132</v>
      </c>
      <c r="D1385" s="160" t="s">
        <v>10790</v>
      </c>
    </row>
    <row r="1386" spans="1:4">
      <c r="A1386" s="159">
        <v>11890</v>
      </c>
      <c r="B1386" s="159" t="s">
        <v>25131</v>
      </c>
      <c r="C1386" s="159" t="s">
        <v>132</v>
      </c>
      <c r="D1386" s="160" t="s">
        <v>10182</v>
      </c>
    </row>
    <row r="1387" spans="1:4">
      <c r="A1387" s="159">
        <v>11891</v>
      </c>
      <c r="B1387" s="159" t="s">
        <v>25132</v>
      </c>
      <c r="C1387" s="159" t="s">
        <v>132</v>
      </c>
      <c r="D1387" s="160" t="s">
        <v>16360</v>
      </c>
    </row>
    <row r="1388" spans="1:4">
      <c r="A1388" s="159">
        <v>11892</v>
      </c>
      <c r="B1388" s="159" t="s">
        <v>25133</v>
      </c>
      <c r="C1388" s="159" t="s">
        <v>132</v>
      </c>
      <c r="D1388" s="160" t="s">
        <v>17180</v>
      </c>
    </row>
    <row r="1389" spans="1:4">
      <c r="A1389" s="159">
        <v>37601</v>
      </c>
      <c r="B1389" s="159" t="s">
        <v>26511</v>
      </c>
      <c r="C1389" s="159" t="s">
        <v>132</v>
      </c>
      <c r="D1389" s="160" t="s">
        <v>13088</v>
      </c>
    </row>
    <row r="1390" spans="1:4">
      <c r="A1390" s="159">
        <v>1634</v>
      </c>
      <c r="B1390" s="159" t="s">
        <v>22804</v>
      </c>
      <c r="C1390" s="159" t="s">
        <v>132</v>
      </c>
      <c r="D1390" s="160" t="s">
        <v>10406</v>
      </c>
    </row>
    <row r="1391" spans="1:4">
      <c r="A1391" s="159">
        <v>5086</v>
      </c>
      <c r="B1391" s="159" t="s">
        <v>23977</v>
      </c>
      <c r="C1391" s="159" t="s">
        <v>140</v>
      </c>
      <c r="D1391" s="160" t="s">
        <v>10248</v>
      </c>
    </row>
    <row r="1392" spans="1:4">
      <c r="A1392" s="159">
        <v>11280</v>
      </c>
      <c r="B1392" s="159" t="s">
        <v>24875</v>
      </c>
      <c r="C1392" s="159" t="s">
        <v>131</v>
      </c>
      <c r="D1392" s="160" t="s">
        <v>24876</v>
      </c>
    </row>
    <row r="1393" spans="1:4">
      <c r="A1393" s="159">
        <v>40519</v>
      </c>
      <c r="B1393" s="159" t="s">
        <v>28005</v>
      </c>
      <c r="C1393" s="159" t="s">
        <v>131</v>
      </c>
      <c r="D1393" s="160" t="s">
        <v>28006</v>
      </c>
    </row>
    <row r="1394" spans="1:4">
      <c r="A1394" s="159">
        <v>39869</v>
      </c>
      <c r="B1394" s="159" t="s">
        <v>27832</v>
      </c>
      <c r="C1394" s="159" t="s">
        <v>131</v>
      </c>
      <c r="D1394" s="160" t="s">
        <v>10962</v>
      </c>
    </row>
    <row r="1395" spans="1:4">
      <c r="A1395" s="159">
        <v>39870</v>
      </c>
      <c r="B1395" s="159" t="s">
        <v>27833</v>
      </c>
      <c r="C1395" s="159" t="s">
        <v>131</v>
      </c>
      <c r="D1395" s="160" t="s">
        <v>18508</v>
      </c>
    </row>
    <row r="1396" spans="1:4">
      <c r="A1396" s="159">
        <v>39871</v>
      </c>
      <c r="B1396" s="159" t="s">
        <v>27834</v>
      </c>
      <c r="C1396" s="159" t="s">
        <v>131</v>
      </c>
      <c r="D1396" s="160" t="s">
        <v>17666</v>
      </c>
    </row>
    <row r="1397" spans="1:4">
      <c r="A1397" s="159">
        <v>12722</v>
      </c>
      <c r="B1397" s="159" t="s">
        <v>25354</v>
      </c>
      <c r="C1397" s="159" t="s">
        <v>131</v>
      </c>
      <c r="D1397" s="160" t="s">
        <v>25355</v>
      </c>
    </row>
    <row r="1398" spans="1:4">
      <c r="A1398" s="159">
        <v>12714</v>
      </c>
      <c r="B1398" s="159" t="s">
        <v>25342</v>
      </c>
      <c r="C1398" s="159" t="s">
        <v>131</v>
      </c>
      <c r="D1398" s="160" t="s">
        <v>10463</v>
      </c>
    </row>
    <row r="1399" spans="1:4">
      <c r="A1399" s="159">
        <v>12715</v>
      </c>
      <c r="B1399" s="159" t="s">
        <v>25343</v>
      </c>
      <c r="C1399" s="159" t="s">
        <v>131</v>
      </c>
      <c r="D1399" s="160" t="s">
        <v>25344</v>
      </c>
    </row>
    <row r="1400" spans="1:4">
      <c r="A1400" s="159">
        <v>12716</v>
      </c>
      <c r="B1400" s="159" t="s">
        <v>25345</v>
      </c>
      <c r="C1400" s="159" t="s">
        <v>131</v>
      </c>
      <c r="D1400" s="160" t="s">
        <v>11001</v>
      </c>
    </row>
    <row r="1401" spans="1:4">
      <c r="A1401" s="159">
        <v>12717</v>
      </c>
      <c r="B1401" s="159" t="s">
        <v>25346</v>
      </c>
      <c r="C1401" s="159" t="s">
        <v>131</v>
      </c>
      <c r="D1401" s="160" t="s">
        <v>24931</v>
      </c>
    </row>
    <row r="1402" spans="1:4">
      <c r="A1402" s="159">
        <v>12718</v>
      </c>
      <c r="B1402" s="159" t="s">
        <v>25347</v>
      </c>
      <c r="C1402" s="159" t="s">
        <v>131</v>
      </c>
      <c r="D1402" s="160" t="s">
        <v>10834</v>
      </c>
    </row>
    <row r="1403" spans="1:4">
      <c r="A1403" s="159">
        <v>12719</v>
      </c>
      <c r="B1403" s="159" t="s">
        <v>25348</v>
      </c>
      <c r="C1403" s="159" t="s">
        <v>131</v>
      </c>
      <c r="D1403" s="160" t="s">
        <v>25349</v>
      </c>
    </row>
    <row r="1404" spans="1:4">
      <c r="A1404" s="159">
        <v>12720</v>
      </c>
      <c r="B1404" s="159" t="s">
        <v>25350</v>
      </c>
      <c r="C1404" s="159" t="s">
        <v>131</v>
      </c>
      <c r="D1404" s="160" t="s">
        <v>25351</v>
      </c>
    </row>
    <row r="1405" spans="1:4">
      <c r="A1405" s="159">
        <v>12721</v>
      </c>
      <c r="B1405" s="159" t="s">
        <v>25352</v>
      </c>
      <c r="C1405" s="159" t="s">
        <v>131</v>
      </c>
      <c r="D1405" s="160" t="s">
        <v>25353</v>
      </c>
    </row>
    <row r="1406" spans="1:4">
      <c r="A1406" s="159">
        <v>3468</v>
      </c>
      <c r="B1406" s="159" t="s">
        <v>23378</v>
      </c>
      <c r="C1406" s="159" t="s">
        <v>131</v>
      </c>
      <c r="D1406" s="160" t="s">
        <v>15543</v>
      </c>
    </row>
    <row r="1407" spans="1:4">
      <c r="A1407" s="159">
        <v>3465</v>
      </c>
      <c r="B1407" s="159" t="s">
        <v>23372</v>
      </c>
      <c r="C1407" s="159" t="s">
        <v>131</v>
      </c>
      <c r="D1407" s="160" t="s">
        <v>23373</v>
      </c>
    </row>
    <row r="1408" spans="1:4">
      <c r="A1408" s="159">
        <v>12403</v>
      </c>
      <c r="B1408" s="159" t="s">
        <v>25242</v>
      </c>
      <c r="C1408" s="159" t="s">
        <v>131</v>
      </c>
      <c r="D1408" s="160" t="s">
        <v>25243</v>
      </c>
    </row>
    <row r="1409" spans="1:4">
      <c r="A1409" s="159">
        <v>3463</v>
      </c>
      <c r="B1409" s="159" t="s">
        <v>23370</v>
      </c>
      <c r="C1409" s="159" t="s">
        <v>131</v>
      </c>
      <c r="D1409" s="160" t="s">
        <v>11294</v>
      </c>
    </row>
    <row r="1410" spans="1:4">
      <c r="A1410" s="159">
        <v>3464</v>
      </c>
      <c r="B1410" s="159" t="s">
        <v>23371</v>
      </c>
      <c r="C1410" s="159" t="s">
        <v>131</v>
      </c>
      <c r="D1410" s="160" t="s">
        <v>11294</v>
      </c>
    </row>
    <row r="1411" spans="1:4">
      <c r="A1411" s="159">
        <v>3466</v>
      </c>
      <c r="B1411" s="159" t="s">
        <v>23374</v>
      </c>
      <c r="C1411" s="159" t="s">
        <v>131</v>
      </c>
      <c r="D1411" s="160" t="s">
        <v>23375</v>
      </c>
    </row>
    <row r="1412" spans="1:4">
      <c r="A1412" s="159">
        <v>3467</v>
      </c>
      <c r="B1412" s="159" t="s">
        <v>23376</v>
      </c>
      <c r="C1412" s="159" t="s">
        <v>131</v>
      </c>
      <c r="D1412" s="160" t="s">
        <v>23377</v>
      </c>
    </row>
    <row r="1413" spans="1:4">
      <c r="A1413" s="159">
        <v>3462</v>
      </c>
      <c r="B1413" s="159" t="s">
        <v>23369</v>
      </c>
      <c r="C1413" s="159" t="s">
        <v>131</v>
      </c>
      <c r="D1413" s="160" t="s">
        <v>10877</v>
      </c>
    </row>
    <row r="1414" spans="1:4">
      <c r="A1414" s="159">
        <v>3446</v>
      </c>
      <c r="B1414" s="159" t="s">
        <v>23345</v>
      </c>
      <c r="C1414" s="159" t="s">
        <v>131</v>
      </c>
      <c r="D1414" s="160" t="s">
        <v>10167</v>
      </c>
    </row>
    <row r="1415" spans="1:4">
      <c r="A1415" s="159">
        <v>3445</v>
      </c>
      <c r="B1415" s="159" t="s">
        <v>23343</v>
      </c>
      <c r="C1415" s="159" t="s">
        <v>131</v>
      </c>
      <c r="D1415" s="160" t="s">
        <v>23344</v>
      </c>
    </row>
    <row r="1416" spans="1:4">
      <c r="A1416" s="159">
        <v>3441</v>
      </c>
      <c r="B1416" s="159" t="s">
        <v>23339</v>
      </c>
      <c r="C1416" s="159" t="s">
        <v>131</v>
      </c>
      <c r="D1416" s="160" t="s">
        <v>11281</v>
      </c>
    </row>
    <row r="1417" spans="1:4">
      <c r="A1417" s="159">
        <v>3444</v>
      </c>
      <c r="B1417" s="159" t="s">
        <v>23342</v>
      </c>
      <c r="C1417" s="159" t="s">
        <v>131</v>
      </c>
      <c r="D1417" s="160" t="s">
        <v>10693</v>
      </c>
    </row>
    <row r="1418" spans="1:4">
      <c r="A1418" s="159">
        <v>12402</v>
      </c>
      <c r="B1418" s="159" t="s">
        <v>25240</v>
      </c>
      <c r="C1418" s="159" t="s">
        <v>131</v>
      </c>
      <c r="D1418" s="160" t="s">
        <v>25241</v>
      </c>
    </row>
    <row r="1419" spans="1:4">
      <c r="A1419" s="159">
        <v>3447</v>
      </c>
      <c r="B1419" s="159" t="s">
        <v>23346</v>
      </c>
      <c r="C1419" s="159" t="s">
        <v>131</v>
      </c>
      <c r="D1419" s="160" t="s">
        <v>23347</v>
      </c>
    </row>
    <row r="1420" spans="1:4">
      <c r="A1420" s="159">
        <v>3442</v>
      </c>
      <c r="B1420" s="159" t="s">
        <v>23340</v>
      </c>
      <c r="C1420" s="159" t="s">
        <v>131</v>
      </c>
      <c r="D1420" s="160" t="s">
        <v>16310</v>
      </c>
    </row>
    <row r="1421" spans="1:4">
      <c r="A1421" s="159">
        <v>3448</v>
      </c>
      <c r="B1421" s="159" t="s">
        <v>23348</v>
      </c>
      <c r="C1421" s="159" t="s">
        <v>131</v>
      </c>
      <c r="D1421" s="160" t="s">
        <v>23349</v>
      </c>
    </row>
    <row r="1422" spans="1:4">
      <c r="A1422" s="159">
        <v>3449</v>
      </c>
      <c r="B1422" s="159" t="s">
        <v>23350</v>
      </c>
      <c r="C1422" s="159" t="s">
        <v>131</v>
      </c>
      <c r="D1422" s="160" t="s">
        <v>23351</v>
      </c>
    </row>
    <row r="1423" spans="1:4">
      <c r="A1423" s="159">
        <v>37438</v>
      </c>
      <c r="B1423" s="159" t="s">
        <v>26393</v>
      </c>
      <c r="C1423" s="159" t="s">
        <v>131</v>
      </c>
      <c r="D1423" s="160" t="s">
        <v>26387</v>
      </c>
    </row>
    <row r="1424" spans="1:4">
      <c r="A1424" s="159">
        <v>37439</v>
      </c>
      <c r="B1424" s="159" t="s">
        <v>26394</v>
      </c>
      <c r="C1424" s="159" t="s">
        <v>131</v>
      </c>
      <c r="D1424" s="160" t="s">
        <v>26395</v>
      </c>
    </row>
    <row r="1425" spans="1:4">
      <c r="A1425" s="159">
        <v>37435</v>
      </c>
      <c r="B1425" s="159" t="s">
        <v>26390</v>
      </c>
      <c r="C1425" s="159" t="s">
        <v>131</v>
      </c>
      <c r="D1425" s="160" t="s">
        <v>10553</v>
      </c>
    </row>
    <row r="1426" spans="1:4">
      <c r="A1426" s="159">
        <v>37436</v>
      </c>
      <c r="B1426" s="159" t="s">
        <v>26391</v>
      </c>
      <c r="C1426" s="159" t="s">
        <v>131</v>
      </c>
      <c r="D1426" s="160" t="s">
        <v>12051</v>
      </c>
    </row>
    <row r="1427" spans="1:4">
      <c r="A1427" s="159">
        <v>37437</v>
      </c>
      <c r="B1427" s="159" t="s">
        <v>26392</v>
      </c>
      <c r="C1427" s="159" t="s">
        <v>131</v>
      </c>
      <c r="D1427" s="160" t="s">
        <v>11308</v>
      </c>
    </row>
    <row r="1428" spans="1:4">
      <c r="A1428" s="159">
        <v>3473</v>
      </c>
      <c r="B1428" s="159" t="s">
        <v>23386</v>
      </c>
      <c r="C1428" s="159" t="s">
        <v>131</v>
      </c>
      <c r="D1428" s="160" t="s">
        <v>23387</v>
      </c>
    </row>
    <row r="1429" spans="1:4">
      <c r="A1429" s="159">
        <v>3474</v>
      </c>
      <c r="B1429" s="159" t="s">
        <v>23388</v>
      </c>
      <c r="C1429" s="159" t="s">
        <v>131</v>
      </c>
      <c r="D1429" s="160" t="s">
        <v>23389</v>
      </c>
    </row>
    <row r="1430" spans="1:4">
      <c r="A1430" s="159">
        <v>3450</v>
      </c>
      <c r="B1430" s="159" t="s">
        <v>23352</v>
      </c>
      <c r="C1430" s="159" t="s">
        <v>131</v>
      </c>
      <c r="D1430" s="160" t="s">
        <v>23353</v>
      </c>
    </row>
    <row r="1431" spans="1:4">
      <c r="A1431" s="159">
        <v>3443</v>
      </c>
      <c r="B1431" s="159" t="s">
        <v>23341</v>
      </c>
      <c r="C1431" s="159" t="s">
        <v>131</v>
      </c>
      <c r="D1431" s="160" t="s">
        <v>11719</v>
      </c>
    </row>
    <row r="1432" spans="1:4">
      <c r="A1432" s="159">
        <v>3453</v>
      </c>
      <c r="B1432" s="159" t="s">
        <v>23357</v>
      </c>
      <c r="C1432" s="159" t="s">
        <v>131</v>
      </c>
      <c r="D1432" s="160" t="s">
        <v>11573</v>
      </c>
    </row>
    <row r="1433" spans="1:4">
      <c r="A1433" s="159">
        <v>3452</v>
      </c>
      <c r="B1433" s="159" t="s">
        <v>23356</v>
      </c>
      <c r="C1433" s="159" t="s">
        <v>131</v>
      </c>
      <c r="D1433" s="160" t="s">
        <v>22648</v>
      </c>
    </row>
    <row r="1434" spans="1:4">
      <c r="A1434" s="159">
        <v>3451</v>
      </c>
      <c r="B1434" s="159" t="s">
        <v>23354</v>
      </c>
      <c r="C1434" s="159" t="s">
        <v>131</v>
      </c>
      <c r="D1434" s="160" t="s">
        <v>23355</v>
      </c>
    </row>
    <row r="1435" spans="1:4">
      <c r="A1435" s="159">
        <v>3454</v>
      </c>
      <c r="B1435" s="159" t="s">
        <v>23358</v>
      </c>
      <c r="C1435" s="159" t="s">
        <v>131</v>
      </c>
      <c r="D1435" s="160" t="s">
        <v>11190</v>
      </c>
    </row>
    <row r="1436" spans="1:4">
      <c r="A1436" s="159">
        <v>3458</v>
      </c>
      <c r="B1436" s="159" t="s">
        <v>23362</v>
      </c>
      <c r="C1436" s="159" t="s">
        <v>131</v>
      </c>
      <c r="D1436" s="160" t="s">
        <v>12655</v>
      </c>
    </row>
    <row r="1437" spans="1:4">
      <c r="A1437" s="159">
        <v>3457</v>
      </c>
      <c r="B1437" s="159" t="s">
        <v>23361</v>
      </c>
      <c r="C1437" s="159" t="s">
        <v>131</v>
      </c>
      <c r="D1437" s="160" t="s">
        <v>13274</v>
      </c>
    </row>
    <row r="1438" spans="1:4">
      <c r="A1438" s="159">
        <v>3455</v>
      </c>
      <c r="B1438" s="159" t="s">
        <v>23359</v>
      </c>
      <c r="C1438" s="159" t="s">
        <v>131</v>
      </c>
      <c r="D1438" s="160" t="s">
        <v>22335</v>
      </c>
    </row>
    <row r="1439" spans="1:4">
      <c r="A1439" s="159">
        <v>3472</v>
      </c>
      <c r="B1439" s="159" t="s">
        <v>23385</v>
      </c>
      <c r="C1439" s="159" t="s">
        <v>131</v>
      </c>
      <c r="D1439" s="160" t="s">
        <v>11453</v>
      </c>
    </row>
    <row r="1440" spans="1:4">
      <c r="A1440" s="159">
        <v>3470</v>
      </c>
      <c r="B1440" s="159" t="s">
        <v>23381</v>
      </c>
      <c r="C1440" s="159" t="s">
        <v>131</v>
      </c>
      <c r="D1440" s="160" t="s">
        <v>23382</v>
      </c>
    </row>
    <row r="1441" spans="1:4">
      <c r="A1441" s="159">
        <v>3471</v>
      </c>
      <c r="B1441" s="159" t="s">
        <v>23383</v>
      </c>
      <c r="C1441" s="159" t="s">
        <v>131</v>
      </c>
      <c r="D1441" s="160" t="s">
        <v>23384</v>
      </c>
    </row>
    <row r="1442" spans="1:4">
      <c r="A1442" s="159">
        <v>3456</v>
      </c>
      <c r="B1442" s="159" t="s">
        <v>23360</v>
      </c>
      <c r="C1442" s="159" t="s">
        <v>131</v>
      </c>
      <c r="D1442" s="160" t="s">
        <v>15034</v>
      </c>
    </row>
    <row r="1443" spans="1:4">
      <c r="A1443" s="159">
        <v>3459</v>
      </c>
      <c r="B1443" s="159" t="s">
        <v>23363</v>
      </c>
      <c r="C1443" s="159" t="s">
        <v>131</v>
      </c>
      <c r="D1443" s="160" t="s">
        <v>23364</v>
      </c>
    </row>
    <row r="1444" spans="1:4">
      <c r="A1444" s="159">
        <v>3469</v>
      </c>
      <c r="B1444" s="159" t="s">
        <v>23379</v>
      </c>
      <c r="C1444" s="159" t="s">
        <v>131</v>
      </c>
      <c r="D1444" s="160" t="s">
        <v>23380</v>
      </c>
    </row>
    <row r="1445" spans="1:4">
      <c r="A1445" s="159">
        <v>3460</v>
      </c>
      <c r="B1445" s="159" t="s">
        <v>23365</v>
      </c>
      <c r="C1445" s="159" t="s">
        <v>131</v>
      </c>
      <c r="D1445" s="160" t="s">
        <v>23366</v>
      </c>
    </row>
    <row r="1446" spans="1:4">
      <c r="A1446" s="159">
        <v>3461</v>
      </c>
      <c r="B1446" s="159" t="s">
        <v>23367</v>
      </c>
      <c r="C1446" s="159" t="s">
        <v>131</v>
      </c>
      <c r="D1446" s="160" t="s">
        <v>23368</v>
      </c>
    </row>
    <row r="1447" spans="1:4">
      <c r="A1447" s="159">
        <v>37433</v>
      </c>
      <c r="B1447" s="159" t="s">
        <v>26386</v>
      </c>
      <c r="C1447" s="159" t="s">
        <v>131</v>
      </c>
      <c r="D1447" s="160" t="s">
        <v>26387</v>
      </c>
    </row>
    <row r="1448" spans="1:4">
      <c r="A1448" s="159">
        <v>37430</v>
      </c>
      <c r="B1448" s="159" t="s">
        <v>26381</v>
      </c>
      <c r="C1448" s="159" t="s">
        <v>131</v>
      </c>
      <c r="D1448" s="160" t="s">
        <v>22337</v>
      </c>
    </row>
    <row r="1449" spans="1:4">
      <c r="A1449" s="159">
        <v>37434</v>
      </c>
      <c r="B1449" s="159" t="s">
        <v>26388</v>
      </c>
      <c r="C1449" s="159" t="s">
        <v>131</v>
      </c>
      <c r="D1449" s="160" t="s">
        <v>26389</v>
      </c>
    </row>
    <row r="1450" spans="1:4">
      <c r="A1450" s="159">
        <v>37431</v>
      </c>
      <c r="B1450" s="159" t="s">
        <v>26382</v>
      </c>
      <c r="C1450" s="159" t="s">
        <v>131</v>
      </c>
      <c r="D1450" s="160" t="s">
        <v>26383</v>
      </c>
    </row>
    <row r="1451" spans="1:4">
      <c r="A1451" s="159">
        <v>37432</v>
      </c>
      <c r="B1451" s="159" t="s">
        <v>26384</v>
      </c>
      <c r="C1451" s="159" t="s">
        <v>131</v>
      </c>
      <c r="D1451" s="160" t="s">
        <v>26385</v>
      </c>
    </row>
    <row r="1452" spans="1:4">
      <c r="A1452" s="159">
        <v>37413</v>
      </c>
      <c r="B1452" s="159" t="s">
        <v>26356</v>
      </c>
      <c r="C1452" s="159" t="s">
        <v>131</v>
      </c>
      <c r="D1452" s="160" t="s">
        <v>11016</v>
      </c>
    </row>
    <row r="1453" spans="1:4">
      <c r="A1453" s="159">
        <v>37414</v>
      </c>
      <c r="B1453" s="159" t="s">
        <v>26357</v>
      </c>
      <c r="C1453" s="159" t="s">
        <v>131</v>
      </c>
      <c r="D1453" s="160" t="s">
        <v>10624</v>
      </c>
    </row>
    <row r="1454" spans="1:4">
      <c r="A1454" s="159">
        <v>37415</v>
      </c>
      <c r="B1454" s="159" t="s">
        <v>26358</v>
      </c>
      <c r="C1454" s="159" t="s">
        <v>131</v>
      </c>
      <c r="D1454" s="160" t="s">
        <v>26359</v>
      </c>
    </row>
    <row r="1455" spans="1:4">
      <c r="A1455" s="159">
        <v>37416</v>
      </c>
      <c r="B1455" s="159" t="s">
        <v>26360</v>
      </c>
      <c r="C1455" s="159" t="s">
        <v>131</v>
      </c>
      <c r="D1455" s="160" t="s">
        <v>12744</v>
      </c>
    </row>
    <row r="1456" spans="1:4">
      <c r="A1456" s="159">
        <v>37417</v>
      </c>
      <c r="B1456" s="159" t="s">
        <v>26361</v>
      </c>
      <c r="C1456" s="159" t="s">
        <v>131</v>
      </c>
      <c r="D1456" s="160" t="s">
        <v>11316</v>
      </c>
    </row>
    <row r="1457" spans="1:4">
      <c r="A1457" s="159">
        <v>43590</v>
      </c>
      <c r="B1457" s="159" t="s">
        <v>28663</v>
      </c>
      <c r="C1457" s="159" t="s">
        <v>131</v>
      </c>
      <c r="D1457" s="160" t="s">
        <v>28664</v>
      </c>
    </row>
    <row r="1458" spans="1:4">
      <c r="A1458" s="159">
        <v>43589</v>
      </c>
      <c r="B1458" s="159" t="s">
        <v>28662</v>
      </c>
      <c r="C1458" s="159" t="s">
        <v>131</v>
      </c>
      <c r="D1458" s="160" t="s">
        <v>11219</v>
      </c>
    </row>
    <row r="1459" spans="1:4">
      <c r="A1459" s="159">
        <v>34519</v>
      </c>
      <c r="B1459" s="159" t="s">
        <v>25954</v>
      </c>
      <c r="C1459" s="159" t="s">
        <v>131</v>
      </c>
      <c r="D1459" s="160" t="s">
        <v>11137</v>
      </c>
    </row>
    <row r="1460" spans="1:4">
      <c r="A1460" s="159">
        <v>1649</v>
      </c>
      <c r="B1460" s="159" t="s">
        <v>22808</v>
      </c>
      <c r="C1460" s="159" t="s">
        <v>131</v>
      </c>
      <c r="D1460" s="160" t="s">
        <v>22809</v>
      </c>
    </row>
    <row r="1461" spans="1:4">
      <c r="A1461" s="159">
        <v>1653</v>
      </c>
      <c r="B1461" s="159" t="s">
        <v>22816</v>
      </c>
      <c r="C1461" s="159" t="s">
        <v>131</v>
      </c>
      <c r="D1461" s="160" t="s">
        <v>22817</v>
      </c>
    </row>
    <row r="1462" spans="1:4">
      <c r="A1462" s="159">
        <v>1647</v>
      </c>
      <c r="B1462" s="159" t="s">
        <v>22805</v>
      </c>
      <c r="C1462" s="159" t="s">
        <v>131</v>
      </c>
      <c r="D1462" s="160" t="s">
        <v>11450</v>
      </c>
    </row>
    <row r="1463" spans="1:4">
      <c r="A1463" s="159">
        <v>1648</v>
      </c>
      <c r="B1463" s="159" t="s">
        <v>22806</v>
      </c>
      <c r="C1463" s="159" t="s">
        <v>131</v>
      </c>
      <c r="D1463" s="160" t="s">
        <v>22807</v>
      </c>
    </row>
    <row r="1464" spans="1:4">
      <c r="A1464" s="159">
        <v>1651</v>
      </c>
      <c r="B1464" s="159" t="s">
        <v>22812</v>
      </c>
      <c r="C1464" s="159" t="s">
        <v>131</v>
      </c>
      <c r="D1464" s="160" t="s">
        <v>22813</v>
      </c>
    </row>
    <row r="1465" spans="1:4">
      <c r="A1465" s="159">
        <v>1650</v>
      </c>
      <c r="B1465" s="159" t="s">
        <v>22810</v>
      </c>
      <c r="C1465" s="159" t="s">
        <v>131</v>
      </c>
      <c r="D1465" s="160" t="s">
        <v>22811</v>
      </c>
    </row>
    <row r="1466" spans="1:4">
      <c r="A1466" s="159">
        <v>1654</v>
      </c>
      <c r="B1466" s="159" t="s">
        <v>22818</v>
      </c>
      <c r="C1466" s="159" t="s">
        <v>131</v>
      </c>
      <c r="D1466" s="160" t="s">
        <v>22819</v>
      </c>
    </row>
    <row r="1467" spans="1:4">
      <c r="A1467" s="159">
        <v>1652</v>
      </c>
      <c r="B1467" s="159" t="s">
        <v>22814</v>
      </c>
      <c r="C1467" s="159" t="s">
        <v>131</v>
      </c>
      <c r="D1467" s="160" t="s">
        <v>22815</v>
      </c>
    </row>
    <row r="1468" spans="1:4">
      <c r="A1468" s="159">
        <v>10510</v>
      </c>
      <c r="B1468" s="159" t="s">
        <v>24616</v>
      </c>
      <c r="C1468" s="159" t="s">
        <v>131</v>
      </c>
      <c r="D1468" s="160" t="s">
        <v>24617</v>
      </c>
    </row>
    <row r="1469" spans="1:4">
      <c r="A1469" s="159">
        <v>1747</v>
      </c>
      <c r="B1469" s="159" t="s">
        <v>22828</v>
      </c>
      <c r="C1469" s="159" t="s">
        <v>131</v>
      </c>
      <c r="D1469" s="160" t="s">
        <v>18304</v>
      </c>
    </row>
    <row r="1470" spans="1:4">
      <c r="A1470" s="159">
        <v>1744</v>
      </c>
      <c r="B1470" s="159" t="s">
        <v>22822</v>
      </c>
      <c r="C1470" s="159" t="s">
        <v>131</v>
      </c>
      <c r="D1470" s="160" t="s">
        <v>22823</v>
      </c>
    </row>
    <row r="1471" spans="1:4">
      <c r="A1471" s="159">
        <v>1743</v>
      </c>
      <c r="B1471" s="159" t="s">
        <v>22820</v>
      </c>
      <c r="C1471" s="159" t="s">
        <v>131</v>
      </c>
      <c r="D1471" s="160" t="s">
        <v>22821</v>
      </c>
    </row>
    <row r="1472" spans="1:4">
      <c r="A1472" s="159">
        <v>39640</v>
      </c>
      <c r="B1472" s="159" t="s">
        <v>27633</v>
      </c>
      <c r="C1472" s="159" t="s">
        <v>131</v>
      </c>
      <c r="D1472" s="160" t="s">
        <v>10512</v>
      </c>
    </row>
    <row r="1473" spans="1:4">
      <c r="A1473" s="159">
        <v>7216</v>
      </c>
      <c r="B1473" s="159" t="s">
        <v>24191</v>
      </c>
      <c r="C1473" s="159" t="s">
        <v>131</v>
      </c>
      <c r="D1473" s="160" t="s">
        <v>10768</v>
      </c>
    </row>
    <row r="1474" spans="1:4">
      <c r="A1474" s="159">
        <v>20235</v>
      </c>
      <c r="B1474" s="159" t="s">
        <v>25712</v>
      </c>
      <c r="C1474" s="159" t="s">
        <v>131</v>
      </c>
      <c r="D1474" s="160" t="s">
        <v>11066</v>
      </c>
    </row>
    <row r="1475" spans="1:4">
      <c r="A1475" s="159">
        <v>7181</v>
      </c>
      <c r="B1475" s="159" t="s">
        <v>24178</v>
      </c>
      <c r="C1475" s="159" t="s">
        <v>131</v>
      </c>
      <c r="D1475" s="160" t="s">
        <v>10312</v>
      </c>
    </row>
    <row r="1476" spans="1:4">
      <c r="A1476" s="159">
        <v>40742</v>
      </c>
      <c r="B1476" s="159" t="s">
        <v>28062</v>
      </c>
      <c r="C1476" s="159" t="s">
        <v>131</v>
      </c>
      <c r="D1476" s="160" t="s">
        <v>20276</v>
      </c>
    </row>
    <row r="1477" spans="1:4">
      <c r="A1477" s="159">
        <v>7214</v>
      </c>
      <c r="B1477" s="159" t="s">
        <v>24190</v>
      </c>
      <c r="C1477" s="159" t="s">
        <v>131</v>
      </c>
      <c r="D1477" s="160" t="s">
        <v>10767</v>
      </c>
    </row>
    <row r="1478" spans="1:4">
      <c r="A1478" s="159">
        <v>7219</v>
      </c>
      <c r="B1478" s="159" t="s">
        <v>24192</v>
      </c>
      <c r="C1478" s="159" t="s">
        <v>131</v>
      </c>
      <c r="D1478" s="160" t="s">
        <v>10769</v>
      </c>
    </row>
    <row r="1479" spans="1:4">
      <c r="A1479" s="159">
        <v>37971</v>
      </c>
      <c r="B1479" s="159" t="s">
        <v>26607</v>
      </c>
      <c r="C1479" s="159" t="s">
        <v>131</v>
      </c>
      <c r="D1479" s="160" t="s">
        <v>16360</v>
      </c>
    </row>
    <row r="1480" spans="1:4">
      <c r="A1480" s="159">
        <v>37972</v>
      </c>
      <c r="B1480" s="159" t="s">
        <v>26608</v>
      </c>
      <c r="C1480" s="159" t="s">
        <v>131</v>
      </c>
      <c r="D1480" s="160" t="s">
        <v>11852</v>
      </c>
    </row>
    <row r="1481" spans="1:4">
      <c r="A1481" s="159">
        <v>37973</v>
      </c>
      <c r="B1481" s="159" t="s">
        <v>26609</v>
      </c>
      <c r="C1481" s="159" t="s">
        <v>131</v>
      </c>
      <c r="D1481" s="160" t="s">
        <v>11059</v>
      </c>
    </row>
    <row r="1482" spans="1:4">
      <c r="A1482" s="159">
        <v>1926</v>
      </c>
      <c r="B1482" s="159" t="s">
        <v>22962</v>
      </c>
      <c r="C1482" s="159" t="s">
        <v>131</v>
      </c>
      <c r="D1482" s="160" t="s">
        <v>10203</v>
      </c>
    </row>
    <row r="1483" spans="1:4">
      <c r="A1483" s="159">
        <v>1927</v>
      </c>
      <c r="B1483" s="159" t="s">
        <v>22963</v>
      </c>
      <c r="C1483" s="159" t="s">
        <v>131</v>
      </c>
      <c r="D1483" s="160" t="s">
        <v>10961</v>
      </c>
    </row>
    <row r="1484" spans="1:4">
      <c r="A1484" s="159">
        <v>1923</v>
      </c>
      <c r="B1484" s="159" t="s">
        <v>22959</v>
      </c>
      <c r="C1484" s="159" t="s">
        <v>131</v>
      </c>
      <c r="D1484" s="160" t="s">
        <v>22734</v>
      </c>
    </row>
    <row r="1485" spans="1:4">
      <c r="A1485" s="159">
        <v>1929</v>
      </c>
      <c r="B1485" s="159" t="s">
        <v>22964</v>
      </c>
      <c r="C1485" s="159" t="s">
        <v>131</v>
      </c>
      <c r="D1485" s="160" t="s">
        <v>22965</v>
      </c>
    </row>
    <row r="1486" spans="1:4">
      <c r="A1486" s="159">
        <v>1930</v>
      </c>
      <c r="B1486" s="159" t="s">
        <v>22966</v>
      </c>
      <c r="C1486" s="159" t="s">
        <v>131</v>
      </c>
      <c r="D1486" s="160" t="s">
        <v>15199</v>
      </c>
    </row>
    <row r="1487" spans="1:4">
      <c r="A1487" s="159">
        <v>1924</v>
      </c>
      <c r="B1487" s="159" t="s">
        <v>22960</v>
      </c>
      <c r="C1487" s="159" t="s">
        <v>131</v>
      </c>
      <c r="D1487" s="160" t="s">
        <v>11237</v>
      </c>
    </row>
    <row r="1488" spans="1:4">
      <c r="A1488" s="159">
        <v>1922</v>
      </c>
      <c r="B1488" s="159" t="s">
        <v>22957</v>
      </c>
      <c r="C1488" s="159" t="s">
        <v>131</v>
      </c>
      <c r="D1488" s="160" t="s">
        <v>22958</v>
      </c>
    </row>
    <row r="1489" spans="1:4">
      <c r="A1489" s="159">
        <v>1953</v>
      </c>
      <c r="B1489" s="159" t="s">
        <v>22976</v>
      </c>
      <c r="C1489" s="159" t="s">
        <v>131</v>
      </c>
      <c r="D1489" s="160" t="s">
        <v>22977</v>
      </c>
    </row>
    <row r="1490" spans="1:4">
      <c r="A1490" s="159">
        <v>1962</v>
      </c>
      <c r="B1490" s="159" t="s">
        <v>22987</v>
      </c>
      <c r="C1490" s="159" t="s">
        <v>131</v>
      </c>
      <c r="D1490" s="160" t="s">
        <v>22988</v>
      </c>
    </row>
    <row r="1491" spans="1:4">
      <c r="A1491" s="159">
        <v>1955</v>
      </c>
      <c r="B1491" s="159" t="s">
        <v>22978</v>
      </c>
      <c r="C1491" s="159" t="s">
        <v>131</v>
      </c>
      <c r="D1491" s="160" t="s">
        <v>10384</v>
      </c>
    </row>
    <row r="1492" spans="1:4">
      <c r="A1492" s="159">
        <v>1956</v>
      </c>
      <c r="B1492" s="159" t="s">
        <v>22979</v>
      </c>
      <c r="C1492" s="159" t="s">
        <v>131</v>
      </c>
      <c r="D1492" s="160" t="s">
        <v>20280</v>
      </c>
    </row>
    <row r="1493" spans="1:4">
      <c r="A1493" s="159">
        <v>1957</v>
      </c>
      <c r="B1493" s="159" t="s">
        <v>22980</v>
      </c>
      <c r="C1493" s="159" t="s">
        <v>131</v>
      </c>
      <c r="D1493" s="160" t="s">
        <v>10653</v>
      </c>
    </row>
    <row r="1494" spans="1:4">
      <c r="A1494" s="159">
        <v>1958</v>
      </c>
      <c r="B1494" s="159" t="s">
        <v>22981</v>
      </c>
      <c r="C1494" s="159" t="s">
        <v>131</v>
      </c>
      <c r="D1494" s="160" t="s">
        <v>14699</v>
      </c>
    </row>
    <row r="1495" spans="1:4">
      <c r="A1495" s="159">
        <v>1959</v>
      </c>
      <c r="B1495" s="159" t="s">
        <v>22982</v>
      </c>
      <c r="C1495" s="159" t="s">
        <v>131</v>
      </c>
      <c r="D1495" s="160" t="s">
        <v>11148</v>
      </c>
    </row>
    <row r="1496" spans="1:4">
      <c r="A1496" s="159">
        <v>1925</v>
      </c>
      <c r="B1496" s="159" t="s">
        <v>22961</v>
      </c>
      <c r="C1496" s="159" t="s">
        <v>131</v>
      </c>
      <c r="D1496" s="160" t="s">
        <v>10665</v>
      </c>
    </row>
    <row r="1497" spans="1:4">
      <c r="A1497" s="159">
        <v>1960</v>
      </c>
      <c r="B1497" s="159" t="s">
        <v>22983</v>
      </c>
      <c r="C1497" s="159" t="s">
        <v>131</v>
      </c>
      <c r="D1497" s="160" t="s">
        <v>22984</v>
      </c>
    </row>
    <row r="1498" spans="1:4">
      <c r="A1498" s="159">
        <v>1961</v>
      </c>
      <c r="B1498" s="159" t="s">
        <v>22985</v>
      </c>
      <c r="C1498" s="159" t="s">
        <v>131</v>
      </c>
      <c r="D1498" s="160" t="s">
        <v>22986</v>
      </c>
    </row>
    <row r="1499" spans="1:4">
      <c r="A1499" s="159">
        <v>38423</v>
      </c>
      <c r="B1499" s="159" t="s">
        <v>26881</v>
      </c>
      <c r="C1499" s="159" t="s">
        <v>131</v>
      </c>
      <c r="D1499" s="160" t="s">
        <v>11009</v>
      </c>
    </row>
    <row r="1500" spans="1:4">
      <c r="A1500" s="159">
        <v>39866</v>
      </c>
      <c r="B1500" s="159" t="s">
        <v>27828</v>
      </c>
      <c r="C1500" s="159" t="s">
        <v>131</v>
      </c>
      <c r="D1500" s="160" t="s">
        <v>12833</v>
      </c>
    </row>
    <row r="1501" spans="1:4">
      <c r="A1501" s="159">
        <v>39867</v>
      </c>
      <c r="B1501" s="159" t="s">
        <v>27829</v>
      </c>
      <c r="C1501" s="159" t="s">
        <v>131</v>
      </c>
      <c r="D1501" s="160" t="s">
        <v>27830</v>
      </c>
    </row>
    <row r="1502" spans="1:4">
      <c r="A1502" s="159">
        <v>39868</v>
      </c>
      <c r="B1502" s="159" t="s">
        <v>27831</v>
      </c>
      <c r="C1502" s="159" t="s">
        <v>131</v>
      </c>
      <c r="D1502" s="160" t="s">
        <v>13964</v>
      </c>
    </row>
    <row r="1503" spans="1:4">
      <c r="A1503" s="159">
        <v>37999</v>
      </c>
      <c r="B1503" s="159" t="s">
        <v>26642</v>
      </c>
      <c r="C1503" s="159" t="s">
        <v>131</v>
      </c>
      <c r="D1503" s="160" t="s">
        <v>14649</v>
      </c>
    </row>
    <row r="1504" spans="1:4">
      <c r="A1504" s="159">
        <v>38000</v>
      </c>
      <c r="B1504" s="159" t="s">
        <v>26643</v>
      </c>
      <c r="C1504" s="159" t="s">
        <v>131</v>
      </c>
      <c r="D1504" s="160" t="s">
        <v>11590</v>
      </c>
    </row>
    <row r="1505" spans="1:4">
      <c r="A1505" s="159">
        <v>38129</v>
      </c>
      <c r="B1505" s="159" t="s">
        <v>26780</v>
      </c>
      <c r="C1505" s="159" t="s">
        <v>131</v>
      </c>
      <c r="D1505" s="160" t="s">
        <v>10626</v>
      </c>
    </row>
    <row r="1506" spans="1:4">
      <c r="A1506" s="159">
        <v>38025</v>
      </c>
      <c r="B1506" s="159" t="s">
        <v>26674</v>
      </c>
      <c r="C1506" s="159" t="s">
        <v>131</v>
      </c>
      <c r="D1506" s="160" t="s">
        <v>11142</v>
      </c>
    </row>
    <row r="1507" spans="1:4">
      <c r="A1507" s="159">
        <v>38026</v>
      </c>
      <c r="B1507" s="159" t="s">
        <v>26675</v>
      </c>
      <c r="C1507" s="159" t="s">
        <v>131</v>
      </c>
      <c r="D1507" s="160" t="s">
        <v>11468</v>
      </c>
    </row>
    <row r="1508" spans="1:4">
      <c r="A1508" s="159">
        <v>1858</v>
      </c>
      <c r="B1508" s="159" t="s">
        <v>22923</v>
      </c>
      <c r="C1508" s="159" t="s">
        <v>131</v>
      </c>
      <c r="D1508" s="160" t="s">
        <v>22924</v>
      </c>
    </row>
    <row r="1509" spans="1:4">
      <c r="A1509" s="159">
        <v>1844</v>
      </c>
      <c r="B1509" s="159" t="s">
        <v>22920</v>
      </c>
      <c r="C1509" s="159" t="s">
        <v>131</v>
      </c>
      <c r="D1509" s="160" t="s">
        <v>11500</v>
      </c>
    </row>
    <row r="1510" spans="1:4">
      <c r="A1510" s="159">
        <v>1863</v>
      </c>
      <c r="B1510" s="159" t="s">
        <v>22925</v>
      </c>
      <c r="C1510" s="159" t="s">
        <v>131</v>
      </c>
      <c r="D1510" s="160" t="s">
        <v>22926</v>
      </c>
    </row>
    <row r="1511" spans="1:4">
      <c r="A1511" s="159">
        <v>1865</v>
      </c>
      <c r="B1511" s="159" t="s">
        <v>22927</v>
      </c>
      <c r="C1511" s="159" t="s">
        <v>131</v>
      </c>
      <c r="D1511" s="160" t="s">
        <v>22928</v>
      </c>
    </row>
    <row r="1512" spans="1:4">
      <c r="A1512" s="159">
        <v>36355</v>
      </c>
      <c r="B1512" s="159" t="s">
        <v>26184</v>
      </c>
      <c r="C1512" s="159" t="s">
        <v>131</v>
      </c>
      <c r="D1512" s="160" t="s">
        <v>11197</v>
      </c>
    </row>
    <row r="1513" spans="1:4">
      <c r="A1513" s="159">
        <v>36356</v>
      </c>
      <c r="B1513" s="159" t="s">
        <v>26185</v>
      </c>
      <c r="C1513" s="159" t="s">
        <v>131</v>
      </c>
      <c r="D1513" s="160" t="s">
        <v>11198</v>
      </c>
    </row>
    <row r="1514" spans="1:4">
      <c r="A1514" s="159">
        <v>1966</v>
      </c>
      <c r="B1514" s="159" t="s">
        <v>22989</v>
      </c>
      <c r="C1514" s="159" t="s">
        <v>131</v>
      </c>
      <c r="D1514" s="160" t="s">
        <v>22990</v>
      </c>
    </row>
    <row r="1515" spans="1:4">
      <c r="A1515" s="159">
        <v>1933</v>
      </c>
      <c r="B1515" s="159" t="s">
        <v>22968</v>
      </c>
      <c r="C1515" s="159" t="s">
        <v>131</v>
      </c>
      <c r="D1515" s="160" t="s">
        <v>10622</v>
      </c>
    </row>
    <row r="1516" spans="1:4">
      <c r="A1516" s="159">
        <v>1932</v>
      </c>
      <c r="B1516" s="159" t="s">
        <v>22967</v>
      </c>
      <c r="C1516" s="159" t="s">
        <v>131</v>
      </c>
      <c r="D1516" s="160" t="s">
        <v>10418</v>
      </c>
    </row>
    <row r="1517" spans="1:4">
      <c r="A1517" s="159">
        <v>1951</v>
      </c>
      <c r="B1517" s="159" t="s">
        <v>22975</v>
      </c>
      <c r="C1517" s="159" t="s">
        <v>131</v>
      </c>
      <c r="D1517" s="160" t="s">
        <v>19240</v>
      </c>
    </row>
    <row r="1518" spans="1:4">
      <c r="A1518" s="159">
        <v>1970</v>
      </c>
      <c r="B1518" s="159" t="s">
        <v>22996</v>
      </c>
      <c r="C1518" s="159" t="s">
        <v>131</v>
      </c>
      <c r="D1518" s="160" t="s">
        <v>22997</v>
      </c>
    </row>
    <row r="1519" spans="1:4">
      <c r="A1519" s="159">
        <v>1967</v>
      </c>
      <c r="B1519" s="159" t="s">
        <v>22991</v>
      </c>
      <c r="C1519" s="159" t="s">
        <v>131</v>
      </c>
      <c r="D1519" s="160" t="s">
        <v>22992</v>
      </c>
    </row>
    <row r="1520" spans="1:4">
      <c r="A1520" s="159">
        <v>1968</v>
      </c>
      <c r="B1520" s="159" t="s">
        <v>22993</v>
      </c>
      <c r="C1520" s="159" t="s">
        <v>131</v>
      </c>
      <c r="D1520" s="160" t="s">
        <v>10229</v>
      </c>
    </row>
    <row r="1521" spans="1:4">
      <c r="A1521" s="159">
        <v>1969</v>
      </c>
      <c r="B1521" s="159" t="s">
        <v>22994</v>
      </c>
      <c r="C1521" s="159" t="s">
        <v>131</v>
      </c>
      <c r="D1521" s="160" t="s">
        <v>22995</v>
      </c>
    </row>
    <row r="1522" spans="1:4">
      <c r="A1522" s="159">
        <v>1827</v>
      </c>
      <c r="B1522" s="159" t="s">
        <v>22916</v>
      </c>
      <c r="C1522" s="159" t="s">
        <v>131</v>
      </c>
      <c r="D1522" s="160" t="s">
        <v>17434</v>
      </c>
    </row>
    <row r="1523" spans="1:4">
      <c r="A1523" s="159">
        <v>1831</v>
      </c>
      <c r="B1523" s="159" t="s">
        <v>22919</v>
      </c>
      <c r="C1523" s="159" t="s">
        <v>131</v>
      </c>
      <c r="D1523" s="160" t="s">
        <v>17255</v>
      </c>
    </row>
    <row r="1524" spans="1:4">
      <c r="A1524" s="159">
        <v>1825</v>
      </c>
      <c r="B1524" s="159" t="s">
        <v>22915</v>
      </c>
      <c r="C1524" s="159" t="s">
        <v>131</v>
      </c>
      <c r="D1524" s="160" t="s">
        <v>13175</v>
      </c>
    </row>
    <row r="1525" spans="1:4">
      <c r="A1525" s="159">
        <v>1828</v>
      </c>
      <c r="B1525" s="159" t="s">
        <v>22917</v>
      </c>
      <c r="C1525" s="159" t="s">
        <v>131</v>
      </c>
      <c r="D1525" s="160" t="s">
        <v>22918</v>
      </c>
    </row>
    <row r="1526" spans="1:4">
      <c r="A1526" s="159">
        <v>1845</v>
      </c>
      <c r="B1526" s="159" t="s">
        <v>22921</v>
      </c>
      <c r="C1526" s="159" t="s">
        <v>131</v>
      </c>
      <c r="D1526" s="160" t="s">
        <v>22922</v>
      </c>
    </row>
    <row r="1527" spans="1:4">
      <c r="A1527" s="159">
        <v>1824</v>
      </c>
      <c r="B1527" s="159" t="s">
        <v>22913</v>
      </c>
      <c r="C1527" s="159" t="s">
        <v>131</v>
      </c>
      <c r="D1527" s="160" t="s">
        <v>22914</v>
      </c>
    </row>
    <row r="1528" spans="1:4">
      <c r="A1528" s="159">
        <v>1940</v>
      </c>
      <c r="B1528" s="159" t="s">
        <v>22973</v>
      </c>
      <c r="C1528" s="159" t="s">
        <v>131</v>
      </c>
      <c r="D1528" s="160" t="s">
        <v>22974</v>
      </c>
    </row>
    <row r="1529" spans="1:4">
      <c r="A1529" s="159">
        <v>1937</v>
      </c>
      <c r="B1529" s="159" t="s">
        <v>22969</v>
      </c>
      <c r="C1529" s="159" t="s">
        <v>131</v>
      </c>
      <c r="D1529" s="160" t="s">
        <v>22970</v>
      </c>
    </row>
    <row r="1530" spans="1:4">
      <c r="A1530" s="159">
        <v>1939</v>
      </c>
      <c r="B1530" s="159" t="s">
        <v>22972</v>
      </c>
      <c r="C1530" s="159" t="s">
        <v>131</v>
      </c>
      <c r="D1530" s="160" t="s">
        <v>18764</v>
      </c>
    </row>
    <row r="1531" spans="1:4">
      <c r="A1531" s="159">
        <v>1938</v>
      </c>
      <c r="B1531" s="159" t="s">
        <v>22971</v>
      </c>
      <c r="C1531" s="159" t="s">
        <v>131</v>
      </c>
      <c r="D1531" s="160" t="s">
        <v>10169</v>
      </c>
    </row>
    <row r="1532" spans="1:4">
      <c r="A1532" s="159">
        <v>42693</v>
      </c>
      <c r="B1532" s="159" t="s">
        <v>28426</v>
      </c>
      <c r="C1532" s="159" t="s">
        <v>131</v>
      </c>
      <c r="D1532" s="160" t="s">
        <v>28427</v>
      </c>
    </row>
    <row r="1533" spans="1:4">
      <c r="A1533" s="159">
        <v>42695</v>
      </c>
      <c r="B1533" s="159" t="s">
        <v>28430</v>
      </c>
      <c r="C1533" s="159" t="s">
        <v>131</v>
      </c>
      <c r="D1533" s="160" t="s">
        <v>14248</v>
      </c>
    </row>
    <row r="1534" spans="1:4">
      <c r="A1534" s="159">
        <v>42694</v>
      </c>
      <c r="B1534" s="159" t="s">
        <v>28428</v>
      </c>
      <c r="C1534" s="159" t="s">
        <v>131</v>
      </c>
      <c r="D1534" s="160" t="s">
        <v>28429</v>
      </c>
    </row>
    <row r="1535" spans="1:4">
      <c r="A1535" s="159">
        <v>20097</v>
      </c>
      <c r="B1535" s="159" t="s">
        <v>25636</v>
      </c>
      <c r="C1535" s="159" t="s">
        <v>131</v>
      </c>
      <c r="D1535" s="160" t="s">
        <v>25637</v>
      </c>
    </row>
    <row r="1536" spans="1:4">
      <c r="A1536" s="159">
        <v>20098</v>
      </c>
      <c r="B1536" s="159" t="s">
        <v>25638</v>
      </c>
      <c r="C1536" s="159" t="s">
        <v>131</v>
      </c>
      <c r="D1536" s="160" t="s">
        <v>25639</v>
      </c>
    </row>
    <row r="1537" spans="1:4">
      <c r="A1537" s="159">
        <v>20096</v>
      </c>
      <c r="B1537" s="159" t="s">
        <v>25635</v>
      </c>
      <c r="C1537" s="159" t="s">
        <v>131</v>
      </c>
      <c r="D1537" s="160" t="s">
        <v>10417</v>
      </c>
    </row>
    <row r="1538" spans="1:4">
      <c r="A1538" s="159">
        <v>2628</v>
      </c>
      <c r="B1538" s="159" t="s">
        <v>23147</v>
      </c>
      <c r="C1538" s="159" t="s">
        <v>131</v>
      </c>
      <c r="D1538" s="160" t="s">
        <v>23148</v>
      </c>
    </row>
    <row r="1539" spans="1:4">
      <c r="A1539" s="159">
        <v>2622</v>
      </c>
      <c r="B1539" s="159" t="s">
        <v>23137</v>
      </c>
      <c r="C1539" s="159" t="s">
        <v>131</v>
      </c>
      <c r="D1539" s="160" t="s">
        <v>23138</v>
      </c>
    </row>
    <row r="1540" spans="1:4">
      <c r="A1540" s="159">
        <v>2623</v>
      </c>
      <c r="B1540" s="159" t="s">
        <v>23139</v>
      </c>
      <c r="C1540" s="159" t="s">
        <v>131</v>
      </c>
      <c r="D1540" s="160" t="s">
        <v>23140</v>
      </c>
    </row>
    <row r="1541" spans="1:4">
      <c r="A1541" s="159">
        <v>2624</v>
      </c>
      <c r="B1541" s="159" t="s">
        <v>23141</v>
      </c>
      <c r="C1541" s="159" t="s">
        <v>131</v>
      </c>
      <c r="D1541" s="160" t="s">
        <v>12637</v>
      </c>
    </row>
    <row r="1542" spans="1:4">
      <c r="A1542" s="159">
        <v>2625</v>
      </c>
      <c r="B1542" s="159" t="s">
        <v>23142</v>
      </c>
      <c r="C1542" s="159" t="s">
        <v>131</v>
      </c>
      <c r="D1542" s="160" t="s">
        <v>23143</v>
      </c>
    </row>
    <row r="1543" spans="1:4">
      <c r="A1543" s="159">
        <v>2626</v>
      </c>
      <c r="B1543" s="159" t="s">
        <v>23144</v>
      </c>
      <c r="C1543" s="159" t="s">
        <v>131</v>
      </c>
      <c r="D1543" s="160" t="s">
        <v>15984</v>
      </c>
    </row>
    <row r="1544" spans="1:4">
      <c r="A1544" s="159">
        <v>2630</v>
      </c>
      <c r="B1544" s="159" t="s">
        <v>23150</v>
      </c>
      <c r="C1544" s="159" t="s">
        <v>131</v>
      </c>
      <c r="D1544" s="160" t="s">
        <v>10257</v>
      </c>
    </row>
    <row r="1545" spans="1:4">
      <c r="A1545" s="159">
        <v>2627</v>
      </c>
      <c r="B1545" s="159" t="s">
        <v>23145</v>
      </c>
      <c r="C1545" s="159" t="s">
        <v>131</v>
      </c>
      <c r="D1545" s="160" t="s">
        <v>23146</v>
      </c>
    </row>
    <row r="1546" spans="1:4">
      <c r="A1546" s="159">
        <v>2629</v>
      </c>
      <c r="B1546" s="159" t="s">
        <v>23149</v>
      </c>
      <c r="C1546" s="159" t="s">
        <v>131</v>
      </c>
      <c r="D1546" s="160" t="s">
        <v>11374</v>
      </c>
    </row>
    <row r="1547" spans="1:4">
      <c r="A1547" s="159">
        <v>1880</v>
      </c>
      <c r="B1547" s="159" t="s">
        <v>22941</v>
      </c>
      <c r="C1547" s="159" t="s">
        <v>131</v>
      </c>
      <c r="D1547" s="160" t="s">
        <v>22376</v>
      </c>
    </row>
    <row r="1548" spans="1:4">
      <c r="A1548" s="159">
        <v>39274</v>
      </c>
      <c r="B1548" s="159" t="s">
        <v>27233</v>
      </c>
      <c r="C1548" s="159" t="s">
        <v>131</v>
      </c>
      <c r="D1548" s="160" t="s">
        <v>10462</v>
      </c>
    </row>
    <row r="1549" spans="1:4">
      <c r="A1549" s="159">
        <v>12033</v>
      </c>
      <c r="B1549" s="159" t="s">
        <v>25183</v>
      </c>
      <c r="C1549" s="159" t="s">
        <v>131</v>
      </c>
      <c r="D1549" s="160" t="s">
        <v>11384</v>
      </c>
    </row>
    <row r="1550" spans="1:4">
      <c r="A1550" s="159">
        <v>40408</v>
      </c>
      <c r="B1550" s="159" t="s">
        <v>27961</v>
      </c>
      <c r="C1550" s="159" t="s">
        <v>131</v>
      </c>
      <c r="D1550" s="160" t="s">
        <v>10574</v>
      </c>
    </row>
    <row r="1551" spans="1:4">
      <c r="A1551" s="159">
        <v>40409</v>
      </c>
      <c r="B1551" s="159" t="s">
        <v>27962</v>
      </c>
      <c r="C1551" s="159" t="s">
        <v>131</v>
      </c>
      <c r="D1551" s="160" t="s">
        <v>10535</v>
      </c>
    </row>
    <row r="1552" spans="1:4">
      <c r="A1552" s="159">
        <v>39276</v>
      </c>
      <c r="B1552" s="159" t="s">
        <v>27234</v>
      </c>
      <c r="C1552" s="159" t="s">
        <v>131</v>
      </c>
      <c r="D1552" s="160" t="s">
        <v>10475</v>
      </c>
    </row>
    <row r="1553" spans="1:4">
      <c r="A1553" s="159">
        <v>39277</v>
      </c>
      <c r="B1553" s="159" t="s">
        <v>27235</v>
      </c>
      <c r="C1553" s="159" t="s">
        <v>131</v>
      </c>
      <c r="D1553" s="160" t="s">
        <v>23552</v>
      </c>
    </row>
    <row r="1554" spans="1:4">
      <c r="A1554" s="159">
        <v>12034</v>
      </c>
      <c r="B1554" s="159" t="s">
        <v>25184</v>
      </c>
      <c r="C1554" s="159" t="s">
        <v>131</v>
      </c>
      <c r="D1554" s="160" t="s">
        <v>20047</v>
      </c>
    </row>
    <row r="1555" spans="1:4">
      <c r="A1555" s="159">
        <v>39879</v>
      </c>
      <c r="B1555" s="159" t="s">
        <v>27849</v>
      </c>
      <c r="C1555" s="159" t="s">
        <v>131</v>
      </c>
      <c r="D1555" s="160" t="s">
        <v>20327</v>
      </c>
    </row>
    <row r="1556" spans="1:4">
      <c r="A1556" s="159">
        <v>39880</v>
      </c>
      <c r="B1556" s="159" t="s">
        <v>27850</v>
      </c>
      <c r="C1556" s="159" t="s">
        <v>131</v>
      </c>
      <c r="D1556" s="160" t="s">
        <v>15979</v>
      </c>
    </row>
    <row r="1557" spans="1:4">
      <c r="A1557" s="159">
        <v>39881</v>
      </c>
      <c r="B1557" s="159" t="s">
        <v>27851</v>
      </c>
      <c r="C1557" s="159" t="s">
        <v>131</v>
      </c>
      <c r="D1557" s="160" t="s">
        <v>11459</v>
      </c>
    </row>
    <row r="1558" spans="1:4">
      <c r="A1558" s="159">
        <v>39882</v>
      </c>
      <c r="B1558" s="159" t="s">
        <v>27852</v>
      </c>
      <c r="C1558" s="159" t="s">
        <v>131</v>
      </c>
      <c r="D1558" s="160" t="s">
        <v>10781</v>
      </c>
    </row>
    <row r="1559" spans="1:4">
      <c r="A1559" s="159">
        <v>39883</v>
      </c>
      <c r="B1559" s="159" t="s">
        <v>27853</v>
      </c>
      <c r="C1559" s="159" t="s">
        <v>131</v>
      </c>
      <c r="D1559" s="160" t="s">
        <v>10295</v>
      </c>
    </row>
    <row r="1560" spans="1:4">
      <c r="A1560" s="159">
        <v>39884</v>
      </c>
      <c r="B1560" s="159" t="s">
        <v>27854</v>
      </c>
      <c r="C1560" s="159" t="s">
        <v>131</v>
      </c>
      <c r="D1560" s="160" t="s">
        <v>27855</v>
      </c>
    </row>
    <row r="1561" spans="1:4">
      <c r="A1561" s="159">
        <v>39885</v>
      </c>
      <c r="B1561" s="159" t="s">
        <v>27856</v>
      </c>
      <c r="C1561" s="159" t="s">
        <v>131</v>
      </c>
      <c r="D1561" s="160" t="s">
        <v>27857</v>
      </c>
    </row>
    <row r="1562" spans="1:4">
      <c r="A1562" s="159">
        <v>1777</v>
      </c>
      <c r="B1562" s="159" t="s">
        <v>22839</v>
      </c>
      <c r="C1562" s="159" t="s">
        <v>131</v>
      </c>
      <c r="D1562" s="160" t="s">
        <v>22840</v>
      </c>
    </row>
    <row r="1563" spans="1:4">
      <c r="A1563" s="159">
        <v>1819</v>
      </c>
      <c r="B1563" s="159" t="s">
        <v>22908</v>
      </c>
      <c r="C1563" s="159" t="s">
        <v>131</v>
      </c>
      <c r="D1563" s="160" t="s">
        <v>22909</v>
      </c>
    </row>
    <row r="1564" spans="1:4">
      <c r="A1564" s="159">
        <v>1775</v>
      </c>
      <c r="B1564" s="159" t="s">
        <v>22835</v>
      </c>
      <c r="C1564" s="159" t="s">
        <v>131</v>
      </c>
      <c r="D1564" s="160" t="s">
        <v>22836</v>
      </c>
    </row>
    <row r="1565" spans="1:4">
      <c r="A1565" s="159">
        <v>1776</v>
      </c>
      <c r="B1565" s="159" t="s">
        <v>22837</v>
      </c>
      <c r="C1565" s="159" t="s">
        <v>131</v>
      </c>
      <c r="D1565" s="160" t="s">
        <v>22838</v>
      </c>
    </row>
    <row r="1566" spans="1:4">
      <c r="A1566" s="159">
        <v>1778</v>
      </c>
      <c r="B1566" s="159" t="s">
        <v>22841</v>
      </c>
      <c r="C1566" s="159" t="s">
        <v>131</v>
      </c>
      <c r="D1566" s="160" t="s">
        <v>22842</v>
      </c>
    </row>
    <row r="1567" spans="1:4">
      <c r="A1567" s="159">
        <v>1818</v>
      </c>
      <c r="B1567" s="159" t="s">
        <v>22906</v>
      </c>
      <c r="C1567" s="159" t="s">
        <v>131</v>
      </c>
      <c r="D1567" s="160" t="s">
        <v>22907</v>
      </c>
    </row>
    <row r="1568" spans="1:4">
      <c r="A1568" s="159">
        <v>1820</v>
      </c>
      <c r="B1568" s="159" t="s">
        <v>22910</v>
      </c>
      <c r="C1568" s="159" t="s">
        <v>131</v>
      </c>
      <c r="D1568" s="160" t="s">
        <v>10303</v>
      </c>
    </row>
    <row r="1569" spans="1:4">
      <c r="A1569" s="159">
        <v>1779</v>
      </c>
      <c r="B1569" s="159" t="s">
        <v>22843</v>
      </c>
      <c r="C1569" s="159" t="s">
        <v>131</v>
      </c>
      <c r="D1569" s="160" t="s">
        <v>22844</v>
      </c>
    </row>
    <row r="1570" spans="1:4">
      <c r="A1570" s="159">
        <v>1780</v>
      </c>
      <c r="B1570" s="159" t="s">
        <v>22845</v>
      </c>
      <c r="C1570" s="159" t="s">
        <v>131</v>
      </c>
      <c r="D1570" s="160" t="s">
        <v>22846</v>
      </c>
    </row>
    <row r="1571" spans="1:4">
      <c r="A1571" s="159">
        <v>1783</v>
      </c>
      <c r="B1571" s="159" t="s">
        <v>22850</v>
      </c>
      <c r="C1571" s="159" t="s">
        <v>131</v>
      </c>
      <c r="D1571" s="160" t="s">
        <v>22851</v>
      </c>
    </row>
    <row r="1572" spans="1:4">
      <c r="A1572" s="159">
        <v>1782</v>
      </c>
      <c r="B1572" s="159" t="s">
        <v>22848</v>
      </c>
      <c r="C1572" s="159" t="s">
        <v>131</v>
      </c>
      <c r="D1572" s="160" t="s">
        <v>22849</v>
      </c>
    </row>
    <row r="1573" spans="1:4">
      <c r="A1573" s="159">
        <v>1817</v>
      </c>
      <c r="B1573" s="159" t="s">
        <v>22905</v>
      </c>
      <c r="C1573" s="159" t="s">
        <v>131</v>
      </c>
      <c r="D1573" s="160" t="s">
        <v>14087</v>
      </c>
    </row>
    <row r="1574" spans="1:4">
      <c r="A1574" s="159">
        <v>1781</v>
      </c>
      <c r="B1574" s="159" t="s">
        <v>22847</v>
      </c>
      <c r="C1574" s="159" t="s">
        <v>131</v>
      </c>
      <c r="D1574" s="160" t="s">
        <v>18031</v>
      </c>
    </row>
    <row r="1575" spans="1:4">
      <c r="A1575" s="159">
        <v>1784</v>
      </c>
      <c r="B1575" s="159" t="s">
        <v>22852</v>
      </c>
      <c r="C1575" s="159" t="s">
        <v>131</v>
      </c>
      <c r="D1575" s="160" t="s">
        <v>22853</v>
      </c>
    </row>
    <row r="1576" spans="1:4">
      <c r="A1576" s="159">
        <v>1810</v>
      </c>
      <c r="B1576" s="159" t="s">
        <v>22894</v>
      </c>
      <c r="C1576" s="159" t="s">
        <v>131</v>
      </c>
      <c r="D1576" s="160" t="s">
        <v>22895</v>
      </c>
    </row>
    <row r="1577" spans="1:4">
      <c r="A1577" s="159">
        <v>1811</v>
      </c>
      <c r="B1577" s="159" t="s">
        <v>22896</v>
      </c>
      <c r="C1577" s="159" t="s">
        <v>131</v>
      </c>
      <c r="D1577" s="160" t="s">
        <v>19121</v>
      </c>
    </row>
    <row r="1578" spans="1:4">
      <c r="A1578" s="159">
        <v>1812</v>
      </c>
      <c r="B1578" s="159" t="s">
        <v>22897</v>
      </c>
      <c r="C1578" s="159" t="s">
        <v>131</v>
      </c>
      <c r="D1578" s="160" t="s">
        <v>22898</v>
      </c>
    </row>
    <row r="1579" spans="1:4">
      <c r="A1579" s="159">
        <v>40386</v>
      </c>
      <c r="B1579" s="159" t="s">
        <v>27941</v>
      </c>
      <c r="C1579" s="159" t="s">
        <v>131</v>
      </c>
      <c r="D1579" s="160" t="s">
        <v>11571</v>
      </c>
    </row>
    <row r="1580" spans="1:4">
      <c r="A1580" s="159">
        <v>40384</v>
      </c>
      <c r="B1580" s="159" t="s">
        <v>27939</v>
      </c>
      <c r="C1580" s="159" t="s">
        <v>131</v>
      </c>
      <c r="D1580" s="160" t="s">
        <v>11570</v>
      </c>
    </row>
    <row r="1581" spans="1:4">
      <c r="A1581" s="159">
        <v>40379</v>
      </c>
      <c r="B1581" s="159" t="s">
        <v>27934</v>
      </c>
      <c r="C1581" s="159" t="s">
        <v>131</v>
      </c>
      <c r="D1581" s="160" t="s">
        <v>11568</v>
      </c>
    </row>
    <row r="1582" spans="1:4">
      <c r="A1582" s="159">
        <v>40423</v>
      </c>
      <c r="B1582" s="159" t="s">
        <v>27979</v>
      </c>
      <c r="C1582" s="159" t="s">
        <v>131</v>
      </c>
      <c r="D1582" s="160" t="s">
        <v>11569</v>
      </c>
    </row>
    <row r="1583" spans="1:4">
      <c r="A1583" s="159">
        <v>40389</v>
      </c>
      <c r="B1583" s="159" t="s">
        <v>27944</v>
      </c>
      <c r="C1583" s="159" t="s">
        <v>131</v>
      </c>
      <c r="D1583" s="160" t="s">
        <v>11574</v>
      </c>
    </row>
    <row r="1584" spans="1:4">
      <c r="A1584" s="159">
        <v>40388</v>
      </c>
      <c r="B1584" s="159" t="s">
        <v>27943</v>
      </c>
      <c r="C1584" s="159" t="s">
        <v>131</v>
      </c>
      <c r="D1584" s="160" t="s">
        <v>11573</v>
      </c>
    </row>
    <row r="1585" spans="1:4">
      <c r="A1585" s="159">
        <v>40381</v>
      </c>
      <c r="B1585" s="159" t="s">
        <v>27936</v>
      </c>
      <c r="C1585" s="159" t="s">
        <v>131</v>
      </c>
      <c r="D1585" s="160" t="s">
        <v>11203</v>
      </c>
    </row>
    <row r="1586" spans="1:4">
      <c r="A1586" s="159">
        <v>40391</v>
      </c>
      <c r="B1586" s="159" t="s">
        <v>27946</v>
      </c>
      <c r="C1586" s="159" t="s">
        <v>131</v>
      </c>
      <c r="D1586" s="160" t="s">
        <v>11576</v>
      </c>
    </row>
    <row r="1587" spans="1:4">
      <c r="A1587" s="159">
        <v>2609</v>
      </c>
      <c r="B1587" s="159" t="s">
        <v>23126</v>
      </c>
      <c r="C1587" s="159" t="s">
        <v>131</v>
      </c>
      <c r="D1587" s="160" t="s">
        <v>10626</v>
      </c>
    </row>
    <row r="1588" spans="1:4">
      <c r="A1588" s="159">
        <v>2634</v>
      </c>
      <c r="B1588" s="159" t="s">
        <v>23154</v>
      </c>
      <c r="C1588" s="159" t="s">
        <v>131</v>
      </c>
      <c r="D1588" s="160" t="s">
        <v>10534</v>
      </c>
    </row>
    <row r="1589" spans="1:4">
      <c r="A1589" s="159">
        <v>2611</v>
      </c>
      <c r="B1589" s="159" t="s">
        <v>23127</v>
      </c>
      <c r="C1589" s="159" t="s">
        <v>131</v>
      </c>
      <c r="D1589" s="160" t="s">
        <v>14382</v>
      </c>
    </row>
    <row r="1590" spans="1:4">
      <c r="A1590" s="159">
        <v>40414</v>
      </c>
      <c r="B1590" s="159" t="s">
        <v>27967</v>
      </c>
      <c r="C1590" s="159" t="s">
        <v>131</v>
      </c>
      <c r="D1590" s="160" t="s">
        <v>22450</v>
      </c>
    </row>
    <row r="1591" spans="1:4">
      <c r="A1591" s="159">
        <v>40416</v>
      </c>
      <c r="B1591" s="159" t="s">
        <v>27970</v>
      </c>
      <c r="C1591" s="159" t="s">
        <v>131</v>
      </c>
      <c r="D1591" s="160" t="s">
        <v>27971</v>
      </c>
    </row>
    <row r="1592" spans="1:4">
      <c r="A1592" s="159">
        <v>40418</v>
      </c>
      <c r="B1592" s="159" t="s">
        <v>27973</v>
      </c>
      <c r="C1592" s="159" t="s">
        <v>131</v>
      </c>
      <c r="D1592" s="160" t="s">
        <v>10655</v>
      </c>
    </row>
    <row r="1593" spans="1:4">
      <c r="A1593" s="159">
        <v>34359</v>
      </c>
      <c r="B1593" s="159" t="s">
        <v>25878</v>
      </c>
      <c r="C1593" s="159" t="s">
        <v>131</v>
      </c>
      <c r="D1593" s="160" t="s">
        <v>18118</v>
      </c>
    </row>
    <row r="1594" spans="1:4">
      <c r="A1594" s="159">
        <v>1789</v>
      </c>
      <c r="B1594" s="159" t="s">
        <v>22858</v>
      </c>
      <c r="C1594" s="159" t="s">
        <v>131</v>
      </c>
      <c r="D1594" s="160" t="s">
        <v>22859</v>
      </c>
    </row>
    <row r="1595" spans="1:4">
      <c r="A1595" s="159">
        <v>1788</v>
      </c>
      <c r="B1595" s="159" t="s">
        <v>22856</v>
      </c>
      <c r="C1595" s="159" t="s">
        <v>131</v>
      </c>
      <c r="D1595" s="160" t="s">
        <v>22857</v>
      </c>
    </row>
    <row r="1596" spans="1:4">
      <c r="A1596" s="159">
        <v>1786</v>
      </c>
      <c r="B1596" s="159" t="s">
        <v>22854</v>
      </c>
      <c r="C1596" s="159" t="s">
        <v>131</v>
      </c>
      <c r="D1596" s="160" t="s">
        <v>15222</v>
      </c>
    </row>
    <row r="1597" spans="1:4">
      <c r="A1597" s="159">
        <v>1787</v>
      </c>
      <c r="B1597" s="159" t="s">
        <v>22855</v>
      </c>
      <c r="C1597" s="159" t="s">
        <v>131</v>
      </c>
      <c r="D1597" s="160" t="s">
        <v>14862</v>
      </c>
    </row>
    <row r="1598" spans="1:4">
      <c r="A1598" s="159">
        <v>1791</v>
      </c>
      <c r="B1598" s="159" t="s">
        <v>22862</v>
      </c>
      <c r="C1598" s="159" t="s">
        <v>131</v>
      </c>
      <c r="D1598" s="160" t="s">
        <v>22863</v>
      </c>
    </row>
    <row r="1599" spans="1:4">
      <c r="A1599" s="159">
        <v>1790</v>
      </c>
      <c r="B1599" s="159" t="s">
        <v>22860</v>
      </c>
      <c r="C1599" s="159" t="s">
        <v>131</v>
      </c>
      <c r="D1599" s="160" t="s">
        <v>22861</v>
      </c>
    </row>
    <row r="1600" spans="1:4">
      <c r="A1600" s="159">
        <v>1813</v>
      </c>
      <c r="B1600" s="159" t="s">
        <v>22899</v>
      </c>
      <c r="C1600" s="159" t="s">
        <v>131</v>
      </c>
      <c r="D1600" s="160" t="s">
        <v>11295</v>
      </c>
    </row>
    <row r="1601" spans="1:4">
      <c r="A1601" s="159">
        <v>1792</v>
      </c>
      <c r="B1601" s="159" t="s">
        <v>22864</v>
      </c>
      <c r="C1601" s="159" t="s">
        <v>131</v>
      </c>
      <c r="D1601" s="160" t="s">
        <v>22865</v>
      </c>
    </row>
    <row r="1602" spans="1:4">
      <c r="A1602" s="159">
        <v>1793</v>
      </c>
      <c r="B1602" s="159" t="s">
        <v>22866</v>
      </c>
      <c r="C1602" s="159" t="s">
        <v>131</v>
      </c>
      <c r="D1602" s="160" t="s">
        <v>22867</v>
      </c>
    </row>
    <row r="1603" spans="1:4">
      <c r="A1603" s="159">
        <v>1809</v>
      </c>
      <c r="B1603" s="159" t="s">
        <v>22892</v>
      </c>
      <c r="C1603" s="159" t="s">
        <v>131</v>
      </c>
      <c r="D1603" s="160" t="s">
        <v>22893</v>
      </c>
    </row>
    <row r="1604" spans="1:4">
      <c r="A1604" s="159">
        <v>1814</v>
      </c>
      <c r="B1604" s="159" t="s">
        <v>22900</v>
      </c>
      <c r="C1604" s="159" t="s">
        <v>131</v>
      </c>
      <c r="D1604" s="160" t="s">
        <v>10258</v>
      </c>
    </row>
    <row r="1605" spans="1:4">
      <c r="A1605" s="159">
        <v>1803</v>
      </c>
      <c r="B1605" s="159" t="s">
        <v>22881</v>
      </c>
      <c r="C1605" s="159" t="s">
        <v>131</v>
      </c>
      <c r="D1605" s="160" t="s">
        <v>22882</v>
      </c>
    </row>
    <row r="1606" spans="1:4">
      <c r="A1606" s="159">
        <v>1805</v>
      </c>
      <c r="B1606" s="159" t="s">
        <v>22884</v>
      </c>
      <c r="C1606" s="159" t="s">
        <v>131</v>
      </c>
      <c r="D1606" s="160" t="s">
        <v>22885</v>
      </c>
    </row>
    <row r="1607" spans="1:4">
      <c r="A1607" s="159">
        <v>1821</v>
      </c>
      <c r="B1607" s="159" t="s">
        <v>22911</v>
      </c>
      <c r="C1607" s="159" t="s">
        <v>131</v>
      </c>
      <c r="D1607" s="160" t="s">
        <v>22912</v>
      </c>
    </row>
    <row r="1608" spans="1:4">
      <c r="A1608" s="159">
        <v>1806</v>
      </c>
      <c r="B1608" s="159" t="s">
        <v>22886</v>
      </c>
      <c r="C1608" s="159" t="s">
        <v>131</v>
      </c>
      <c r="D1608" s="160" t="s">
        <v>22887</v>
      </c>
    </row>
    <row r="1609" spans="1:4">
      <c r="A1609" s="159">
        <v>1804</v>
      </c>
      <c r="B1609" s="159" t="s">
        <v>22883</v>
      </c>
      <c r="C1609" s="159" t="s">
        <v>131</v>
      </c>
      <c r="D1609" s="160" t="s">
        <v>16476</v>
      </c>
    </row>
    <row r="1610" spans="1:4">
      <c r="A1610" s="159">
        <v>1807</v>
      </c>
      <c r="B1610" s="159" t="s">
        <v>22888</v>
      </c>
      <c r="C1610" s="159" t="s">
        <v>131</v>
      </c>
      <c r="D1610" s="160" t="s">
        <v>22889</v>
      </c>
    </row>
    <row r="1611" spans="1:4">
      <c r="A1611" s="159">
        <v>1808</v>
      </c>
      <c r="B1611" s="159" t="s">
        <v>22890</v>
      </c>
      <c r="C1611" s="159" t="s">
        <v>131</v>
      </c>
      <c r="D1611" s="160" t="s">
        <v>22891</v>
      </c>
    </row>
    <row r="1612" spans="1:4">
      <c r="A1612" s="159">
        <v>1797</v>
      </c>
      <c r="B1612" s="159" t="s">
        <v>22871</v>
      </c>
      <c r="C1612" s="159" t="s">
        <v>131</v>
      </c>
      <c r="D1612" s="160" t="s">
        <v>22872</v>
      </c>
    </row>
    <row r="1613" spans="1:4">
      <c r="A1613" s="159">
        <v>1796</v>
      </c>
      <c r="B1613" s="159" t="s">
        <v>22870</v>
      </c>
      <c r="C1613" s="159" t="s">
        <v>131</v>
      </c>
      <c r="D1613" s="160" t="s">
        <v>11454</v>
      </c>
    </row>
    <row r="1614" spans="1:4">
      <c r="A1614" s="159">
        <v>1794</v>
      </c>
      <c r="B1614" s="159" t="s">
        <v>22868</v>
      </c>
      <c r="C1614" s="159" t="s">
        <v>131</v>
      </c>
      <c r="D1614" s="160" t="s">
        <v>15071</v>
      </c>
    </row>
    <row r="1615" spans="1:4">
      <c r="A1615" s="159">
        <v>1816</v>
      </c>
      <c r="B1615" s="159" t="s">
        <v>22903</v>
      </c>
      <c r="C1615" s="159" t="s">
        <v>131</v>
      </c>
      <c r="D1615" s="160" t="s">
        <v>22904</v>
      </c>
    </row>
    <row r="1616" spans="1:4">
      <c r="A1616" s="159">
        <v>1815</v>
      </c>
      <c r="B1616" s="159" t="s">
        <v>22901</v>
      </c>
      <c r="C1616" s="159" t="s">
        <v>131</v>
      </c>
      <c r="D1616" s="160" t="s">
        <v>22902</v>
      </c>
    </row>
    <row r="1617" spans="1:4">
      <c r="A1617" s="159">
        <v>1798</v>
      </c>
      <c r="B1617" s="159" t="s">
        <v>22873</v>
      </c>
      <c r="C1617" s="159" t="s">
        <v>131</v>
      </c>
      <c r="D1617" s="160" t="s">
        <v>22874</v>
      </c>
    </row>
    <row r="1618" spans="1:4">
      <c r="A1618" s="159">
        <v>1795</v>
      </c>
      <c r="B1618" s="159" t="s">
        <v>22869</v>
      </c>
      <c r="C1618" s="159" t="s">
        <v>131</v>
      </c>
      <c r="D1618" s="160" t="s">
        <v>17353</v>
      </c>
    </row>
    <row r="1619" spans="1:4">
      <c r="A1619" s="159">
        <v>1799</v>
      </c>
      <c r="B1619" s="159" t="s">
        <v>22875</v>
      </c>
      <c r="C1619" s="159" t="s">
        <v>131</v>
      </c>
      <c r="D1619" s="160" t="s">
        <v>22876</v>
      </c>
    </row>
    <row r="1620" spans="1:4">
      <c r="A1620" s="159">
        <v>1800</v>
      </c>
      <c r="B1620" s="159" t="s">
        <v>22877</v>
      </c>
      <c r="C1620" s="159" t="s">
        <v>131</v>
      </c>
      <c r="D1620" s="160" t="s">
        <v>22878</v>
      </c>
    </row>
    <row r="1621" spans="1:4">
      <c r="A1621" s="159">
        <v>1802</v>
      </c>
      <c r="B1621" s="159" t="s">
        <v>22879</v>
      </c>
      <c r="C1621" s="159" t="s">
        <v>131</v>
      </c>
      <c r="D1621" s="160" t="s">
        <v>22880</v>
      </c>
    </row>
    <row r="1622" spans="1:4">
      <c r="A1622" s="159">
        <v>40385</v>
      </c>
      <c r="B1622" s="159" t="s">
        <v>27940</v>
      </c>
      <c r="C1622" s="159" t="s">
        <v>131</v>
      </c>
      <c r="D1622" s="160" t="s">
        <v>11571</v>
      </c>
    </row>
    <row r="1623" spans="1:4">
      <c r="A1623" s="159">
        <v>40383</v>
      </c>
      <c r="B1623" s="159" t="s">
        <v>27938</v>
      </c>
      <c r="C1623" s="159" t="s">
        <v>131</v>
      </c>
      <c r="D1623" s="160" t="s">
        <v>11570</v>
      </c>
    </row>
    <row r="1624" spans="1:4">
      <c r="A1624" s="159">
        <v>40378</v>
      </c>
      <c r="B1624" s="159" t="s">
        <v>27933</v>
      </c>
      <c r="C1624" s="159" t="s">
        <v>131</v>
      </c>
      <c r="D1624" s="160" t="s">
        <v>11568</v>
      </c>
    </row>
    <row r="1625" spans="1:4">
      <c r="A1625" s="159">
        <v>40382</v>
      </c>
      <c r="B1625" s="159" t="s">
        <v>27937</v>
      </c>
      <c r="C1625" s="159" t="s">
        <v>131</v>
      </c>
      <c r="D1625" s="160" t="s">
        <v>11569</v>
      </c>
    </row>
    <row r="1626" spans="1:4">
      <c r="A1626" s="159">
        <v>40422</v>
      </c>
      <c r="B1626" s="159" t="s">
        <v>27978</v>
      </c>
      <c r="C1626" s="159" t="s">
        <v>131</v>
      </c>
      <c r="D1626" s="160" t="s">
        <v>11589</v>
      </c>
    </row>
    <row r="1627" spans="1:4">
      <c r="A1627" s="159">
        <v>40387</v>
      </c>
      <c r="B1627" s="159" t="s">
        <v>27942</v>
      </c>
      <c r="C1627" s="159" t="s">
        <v>131</v>
      </c>
      <c r="D1627" s="160" t="s">
        <v>11572</v>
      </c>
    </row>
    <row r="1628" spans="1:4">
      <c r="A1628" s="159">
        <v>40380</v>
      </c>
      <c r="B1628" s="159" t="s">
        <v>27935</v>
      </c>
      <c r="C1628" s="159" t="s">
        <v>131</v>
      </c>
      <c r="D1628" s="160" t="s">
        <v>11203</v>
      </c>
    </row>
    <row r="1629" spans="1:4">
      <c r="A1629" s="159">
        <v>40390</v>
      </c>
      <c r="B1629" s="159" t="s">
        <v>27945</v>
      </c>
      <c r="C1629" s="159" t="s">
        <v>131</v>
      </c>
      <c r="D1629" s="160" t="s">
        <v>11575</v>
      </c>
    </row>
    <row r="1630" spans="1:4">
      <c r="A1630" s="159">
        <v>2621</v>
      </c>
      <c r="B1630" s="159" t="s">
        <v>23135</v>
      </c>
      <c r="C1630" s="159" t="s">
        <v>131</v>
      </c>
      <c r="D1630" s="160" t="s">
        <v>23136</v>
      </c>
    </row>
    <row r="1631" spans="1:4">
      <c r="A1631" s="159">
        <v>2616</v>
      </c>
      <c r="B1631" s="159" t="s">
        <v>23128</v>
      </c>
      <c r="C1631" s="159" t="s">
        <v>131</v>
      </c>
      <c r="D1631" s="160" t="s">
        <v>11057</v>
      </c>
    </row>
    <row r="1632" spans="1:4">
      <c r="A1632" s="159">
        <v>2633</v>
      </c>
      <c r="B1632" s="159" t="s">
        <v>23153</v>
      </c>
      <c r="C1632" s="159" t="s">
        <v>131</v>
      </c>
      <c r="D1632" s="160" t="s">
        <v>11140</v>
      </c>
    </row>
    <row r="1633" spans="1:4">
      <c r="A1633" s="159">
        <v>2617</v>
      </c>
      <c r="B1633" s="159" t="s">
        <v>23129</v>
      </c>
      <c r="C1633" s="159" t="s">
        <v>131</v>
      </c>
      <c r="D1633" s="160" t="s">
        <v>10189</v>
      </c>
    </row>
    <row r="1634" spans="1:4">
      <c r="A1634" s="159">
        <v>2618</v>
      </c>
      <c r="B1634" s="159" t="s">
        <v>23130</v>
      </c>
      <c r="C1634" s="159" t="s">
        <v>131</v>
      </c>
      <c r="D1634" s="160" t="s">
        <v>10968</v>
      </c>
    </row>
    <row r="1635" spans="1:4">
      <c r="A1635" s="159">
        <v>2632</v>
      </c>
      <c r="B1635" s="159" t="s">
        <v>23152</v>
      </c>
      <c r="C1635" s="159" t="s">
        <v>131</v>
      </c>
      <c r="D1635" s="160" t="s">
        <v>11443</v>
      </c>
    </row>
    <row r="1636" spans="1:4">
      <c r="A1636" s="159">
        <v>2631</v>
      </c>
      <c r="B1636" s="159" t="s">
        <v>23151</v>
      </c>
      <c r="C1636" s="159" t="s">
        <v>131</v>
      </c>
      <c r="D1636" s="160" t="s">
        <v>10607</v>
      </c>
    </row>
    <row r="1637" spans="1:4">
      <c r="A1637" s="159">
        <v>2619</v>
      </c>
      <c r="B1637" s="159" t="s">
        <v>23131</v>
      </c>
      <c r="C1637" s="159" t="s">
        <v>131</v>
      </c>
      <c r="D1637" s="160" t="s">
        <v>23132</v>
      </c>
    </row>
    <row r="1638" spans="1:4">
      <c r="A1638" s="159">
        <v>2620</v>
      </c>
      <c r="B1638" s="159" t="s">
        <v>23133</v>
      </c>
      <c r="C1638" s="159" t="s">
        <v>131</v>
      </c>
      <c r="D1638" s="160" t="s">
        <v>23134</v>
      </c>
    </row>
    <row r="1639" spans="1:4">
      <c r="A1639" s="159">
        <v>40413</v>
      </c>
      <c r="B1639" s="159" t="s">
        <v>27966</v>
      </c>
      <c r="C1639" s="159" t="s">
        <v>131</v>
      </c>
      <c r="D1639" s="160" t="s">
        <v>11122</v>
      </c>
    </row>
    <row r="1640" spans="1:4">
      <c r="A1640" s="159">
        <v>40415</v>
      </c>
      <c r="B1640" s="159" t="s">
        <v>27968</v>
      </c>
      <c r="C1640" s="159" t="s">
        <v>131</v>
      </c>
      <c r="D1640" s="160" t="s">
        <v>27969</v>
      </c>
    </row>
    <row r="1641" spans="1:4">
      <c r="A1641" s="159">
        <v>40417</v>
      </c>
      <c r="B1641" s="159" t="s">
        <v>27972</v>
      </c>
      <c r="C1641" s="159" t="s">
        <v>131</v>
      </c>
      <c r="D1641" s="160" t="s">
        <v>11922</v>
      </c>
    </row>
    <row r="1642" spans="1:4">
      <c r="A1642" s="159">
        <v>39271</v>
      </c>
      <c r="B1642" s="159" t="s">
        <v>27230</v>
      </c>
      <c r="C1642" s="159" t="s">
        <v>131</v>
      </c>
      <c r="D1642" s="160" t="s">
        <v>10262</v>
      </c>
    </row>
    <row r="1643" spans="1:4">
      <c r="A1643" s="159">
        <v>39273</v>
      </c>
      <c r="B1643" s="159" t="s">
        <v>27232</v>
      </c>
      <c r="C1643" s="159" t="s">
        <v>131</v>
      </c>
      <c r="D1643" s="160" t="s">
        <v>10479</v>
      </c>
    </row>
    <row r="1644" spans="1:4">
      <c r="A1644" s="159">
        <v>39272</v>
      </c>
      <c r="B1644" s="159" t="s">
        <v>27231</v>
      </c>
      <c r="C1644" s="159" t="s">
        <v>131</v>
      </c>
      <c r="D1644" s="160" t="s">
        <v>11373</v>
      </c>
    </row>
    <row r="1645" spans="1:4">
      <c r="A1645" s="159">
        <v>1875</v>
      </c>
      <c r="B1645" s="159" t="s">
        <v>22934</v>
      </c>
      <c r="C1645" s="159" t="s">
        <v>131</v>
      </c>
      <c r="D1645" s="160" t="s">
        <v>22935</v>
      </c>
    </row>
    <row r="1646" spans="1:4">
      <c r="A1646" s="159">
        <v>1874</v>
      </c>
      <c r="B1646" s="159" t="s">
        <v>22933</v>
      </c>
      <c r="C1646" s="159" t="s">
        <v>131</v>
      </c>
      <c r="D1646" s="160" t="s">
        <v>10463</v>
      </c>
    </row>
    <row r="1647" spans="1:4">
      <c r="A1647" s="159">
        <v>1870</v>
      </c>
      <c r="B1647" s="159" t="s">
        <v>22929</v>
      </c>
      <c r="C1647" s="159" t="s">
        <v>131</v>
      </c>
      <c r="D1647" s="160" t="s">
        <v>20280</v>
      </c>
    </row>
    <row r="1648" spans="1:4">
      <c r="A1648" s="159">
        <v>1884</v>
      </c>
      <c r="B1648" s="159" t="s">
        <v>22942</v>
      </c>
      <c r="C1648" s="159" t="s">
        <v>131</v>
      </c>
      <c r="D1648" s="160" t="s">
        <v>11141</v>
      </c>
    </row>
    <row r="1649" spans="1:4">
      <c r="A1649" s="159">
        <v>1887</v>
      </c>
      <c r="B1649" s="159" t="s">
        <v>22943</v>
      </c>
      <c r="C1649" s="159" t="s">
        <v>131</v>
      </c>
      <c r="D1649" s="160" t="s">
        <v>22944</v>
      </c>
    </row>
    <row r="1650" spans="1:4">
      <c r="A1650" s="159">
        <v>1876</v>
      </c>
      <c r="B1650" s="159" t="s">
        <v>22936</v>
      </c>
      <c r="C1650" s="159" t="s">
        <v>131</v>
      </c>
      <c r="D1650" s="160" t="s">
        <v>16471</v>
      </c>
    </row>
    <row r="1651" spans="1:4">
      <c r="A1651" s="159">
        <v>1879</v>
      </c>
      <c r="B1651" s="159" t="s">
        <v>22940</v>
      </c>
      <c r="C1651" s="159" t="s">
        <v>131</v>
      </c>
      <c r="D1651" s="160" t="s">
        <v>10242</v>
      </c>
    </row>
    <row r="1652" spans="1:4">
      <c r="A1652" s="159">
        <v>1877</v>
      </c>
      <c r="B1652" s="159" t="s">
        <v>22937</v>
      </c>
      <c r="C1652" s="159" t="s">
        <v>131</v>
      </c>
      <c r="D1652" s="160" t="s">
        <v>11087</v>
      </c>
    </row>
    <row r="1653" spans="1:4">
      <c r="A1653" s="159">
        <v>1878</v>
      </c>
      <c r="B1653" s="159" t="s">
        <v>22938</v>
      </c>
      <c r="C1653" s="159" t="s">
        <v>131</v>
      </c>
      <c r="D1653" s="160" t="s">
        <v>22939</v>
      </c>
    </row>
    <row r="1654" spans="1:4">
      <c r="A1654" s="159">
        <v>44472</v>
      </c>
      <c r="B1654" s="159" t="s">
        <v>28845</v>
      </c>
      <c r="C1654" s="159" t="s">
        <v>131</v>
      </c>
      <c r="D1654" s="160" t="s">
        <v>28846</v>
      </c>
    </row>
    <row r="1655" spans="1:4">
      <c r="A1655" s="159">
        <v>38369</v>
      </c>
      <c r="B1655" s="159" t="s">
        <v>26831</v>
      </c>
      <c r="C1655" s="159" t="s">
        <v>131</v>
      </c>
      <c r="D1655" s="160" t="s">
        <v>15261</v>
      </c>
    </row>
    <row r="1656" spans="1:4">
      <c r="A1656" s="159">
        <v>38370</v>
      </c>
      <c r="B1656" s="159" t="s">
        <v>26832</v>
      </c>
      <c r="C1656" s="159" t="s">
        <v>131</v>
      </c>
      <c r="D1656" s="160" t="s">
        <v>15261</v>
      </c>
    </row>
    <row r="1657" spans="1:4">
      <c r="A1657" s="159">
        <v>38372</v>
      </c>
      <c r="B1657" s="159" t="s">
        <v>26833</v>
      </c>
      <c r="C1657" s="159" t="s">
        <v>131</v>
      </c>
      <c r="D1657" s="160" t="s">
        <v>16204</v>
      </c>
    </row>
    <row r="1658" spans="1:4">
      <c r="A1658" s="159">
        <v>2358</v>
      </c>
      <c r="B1658" s="159" t="s">
        <v>22999</v>
      </c>
      <c r="C1658" s="159" t="s">
        <v>127</v>
      </c>
      <c r="D1658" s="160" t="s">
        <v>31543</v>
      </c>
    </row>
    <row r="1659" spans="1:4">
      <c r="A1659" s="159">
        <v>40807</v>
      </c>
      <c r="B1659" s="159" t="s">
        <v>28073</v>
      </c>
      <c r="C1659" s="159" t="s">
        <v>125</v>
      </c>
      <c r="D1659" s="160" t="s">
        <v>31544</v>
      </c>
    </row>
    <row r="1660" spans="1:4">
      <c r="A1660" s="159">
        <v>44330</v>
      </c>
      <c r="B1660" s="159" t="s">
        <v>28824</v>
      </c>
      <c r="C1660" s="159" t="s">
        <v>142</v>
      </c>
      <c r="D1660" s="160" t="s">
        <v>14653</v>
      </c>
    </row>
    <row r="1661" spans="1:4">
      <c r="A1661" s="159">
        <v>43144</v>
      </c>
      <c r="B1661" s="159" t="s">
        <v>28495</v>
      </c>
      <c r="C1661" s="159" t="s">
        <v>140</v>
      </c>
      <c r="D1661" s="160" t="s">
        <v>28496</v>
      </c>
    </row>
    <row r="1662" spans="1:4">
      <c r="A1662" s="159">
        <v>39397</v>
      </c>
      <c r="B1662" s="159" t="s">
        <v>27359</v>
      </c>
      <c r="C1662" s="159" t="s">
        <v>142</v>
      </c>
      <c r="D1662" s="160" t="s">
        <v>16539</v>
      </c>
    </row>
    <row r="1663" spans="1:4">
      <c r="A1663" s="159">
        <v>2692</v>
      </c>
      <c r="B1663" s="159" t="s">
        <v>23188</v>
      </c>
      <c r="C1663" s="159" t="s">
        <v>142</v>
      </c>
      <c r="D1663" s="160" t="s">
        <v>11693</v>
      </c>
    </row>
    <row r="1664" spans="1:4">
      <c r="A1664" s="159">
        <v>44329</v>
      </c>
      <c r="B1664" s="159" t="s">
        <v>28823</v>
      </c>
      <c r="C1664" s="159" t="s">
        <v>142</v>
      </c>
      <c r="D1664" s="160" t="s">
        <v>18590</v>
      </c>
    </row>
    <row r="1665" spans="1:4">
      <c r="A1665" s="159">
        <v>5318</v>
      </c>
      <c r="B1665" s="159" t="s">
        <v>23987</v>
      </c>
      <c r="C1665" s="159" t="s">
        <v>142</v>
      </c>
      <c r="D1665" s="160" t="s">
        <v>11282</v>
      </c>
    </row>
    <row r="1666" spans="1:4">
      <c r="A1666" s="159">
        <v>5330</v>
      </c>
      <c r="B1666" s="159" t="s">
        <v>23988</v>
      </c>
      <c r="C1666" s="159" t="s">
        <v>142</v>
      </c>
      <c r="D1666" s="160" t="s">
        <v>23989</v>
      </c>
    </row>
    <row r="1667" spans="1:4">
      <c r="A1667" s="159">
        <v>44532</v>
      </c>
      <c r="B1667" s="159" t="s">
        <v>28925</v>
      </c>
      <c r="C1667" s="159" t="s">
        <v>131</v>
      </c>
      <c r="D1667" s="160" t="s">
        <v>15586</v>
      </c>
    </row>
    <row r="1668" spans="1:4">
      <c r="A1668" s="159">
        <v>44531</v>
      </c>
      <c r="B1668" s="159" t="s">
        <v>28923</v>
      </c>
      <c r="C1668" s="159" t="s">
        <v>131</v>
      </c>
      <c r="D1668" s="160" t="s">
        <v>28924</v>
      </c>
    </row>
    <row r="1669" spans="1:4">
      <c r="A1669" s="159">
        <v>38140</v>
      </c>
      <c r="B1669" s="159" t="s">
        <v>26785</v>
      </c>
      <c r="C1669" s="159" t="s">
        <v>131</v>
      </c>
      <c r="D1669" s="160" t="s">
        <v>11444</v>
      </c>
    </row>
    <row r="1670" spans="1:4">
      <c r="A1670" s="159">
        <v>13887</v>
      </c>
      <c r="B1670" s="159" t="s">
        <v>25516</v>
      </c>
      <c r="C1670" s="159" t="s">
        <v>131</v>
      </c>
      <c r="D1670" s="160" t="s">
        <v>25517</v>
      </c>
    </row>
    <row r="1671" spans="1:4">
      <c r="A1671" s="159">
        <v>44495</v>
      </c>
      <c r="B1671" s="159" t="s">
        <v>28873</v>
      </c>
      <c r="C1671" s="159" t="s">
        <v>131</v>
      </c>
      <c r="D1671" s="160" t="s">
        <v>16093</v>
      </c>
    </row>
    <row r="1672" spans="1:4">
      <c r="A1672" s="159">
        <v>44533</v>
      </c>
      <c r="B1672" s="159" t="s">
        <v>28926</v>
      </c>
      <c r="C1672" s="159" t="s">
        <v>131</v>
      </c>
      <c r="D1672" s="160" t="s">
        <v>11291</v>
      </c>
    </row>
    <row r="1673" spans="1:4">
      <c r="A1673" s="159">
        <v>44534</v>
      </c>
      <c r="B1673" s="159" t="s">
        <v>28927</v>
      </c>
      <c r="C1673" s="159" t="s">
        <v>131</v>
      </c>
      <c r="D1673" s="160" t="s">
        <v>10208</v>
      </c>
    </row>
    <row r="1674" spans="1:4">
      <c r="A1674" s="159">
        <v>34729</v>
      </c>
      <c r="B1674" s="159" t="s">
        <v>26077</v>
      </c>
      <c r="C1674" s="159" t="s">
        <v>131</v>
      </c>
      <c r="D1674" s="160" t="s">
        <v>26078</v>
      </c>
    </row>
    <row r="1675" spans="1:4">
      <c r="A1675" s="159">
        <v>34734</v>
      </c>
      <c r="B1675" s="159" t="s">
        <v>26079</v>
      </c>
      <c r="C1675" s="159" t="s">
        <v>131</v>
      </c>
      <c r="D1675" s="160" t="s">
        <v>26080</v>
      </c>
    </row>
    <row r="1676" spans="1:4">
      <c r="A1676" s="159">
        <v>34738</v>
      </c>
      <c r="B1676" s="159" t="s">
        <v>26081</v>
      </c>
      <c r="C1676" s="159" t="s">
        <v>131</v>
      </c>
      <c r="D1676" s="160" t="s">
        <v>26082</v>
      </c>
    </row>
    <row r="1677" spans="1:4">
      <c r="A1677" s="159">
        <v>34623</v>
      </c>
      <c r="B1677" s="159" t="s">
        <v>26004</v>
      </c>
      <c r="C1677" s="159" t="s">
        <v>131</v>
      </c>
      <c r="D1677" s="160" t="s">
        <v>26005</v>
      </c>
    </row>
    <row r="1678" spans="1:4">
      <c r="A1678" s="159">
        <v>34616</v>
      </c>
      <c r="B1678" s="159" t="s">
        <v>25999</v>
      </c>
      <c r="C1678" s="159" t="s">
        <v>131</v>
      </c>
      <c r="D1678" s="160" t="s">
        <v>26000</v>
      </c>
    </row>
    <row r="1679" spans="1:4">
      <c r="A1679" s="159">
        <v>34628</v>
      </c>
      <c r="B1679" s="159" t="s">
        <v>26008</v>
      </c>
      <c r="C1679" s="159" t="s">
        <v>131</v>
      </c>
      <c r="D1679" s="160" t="s">
        <v>26009</v>
      </c>
    </row>
    <row r="1680" spans="1:4">
      <c r="A1680" s="159">
        <v>34686</v>
      </c>
      <c r="B1680" s="159" t="s">
        <v>26063</v>
      </c>
      <c r="C1680" s="159" t="s">
        <v>131</v>
      </c>
      <c r="D1680" s="160" t="s">
        <v>15861</v>
      </c>
    </row>
    <row r="1681" spans="1:4">
      <c r="A1681" s="159">
        <v>34653</v>
      </c>
      <c r="B1681" s="159" t="s">
        <v>26032</v>
      </c>
      <c r="C1681" s="159" t="s">
        <v>131</v>
      </c>
      <c r="D1681" s="160" t="s">
        <v>10673</v>
      </c>
    </row>
    <row r="1682" spans="1:4">
      <c r="A1682" s="159">
        <v>34688</v>
      </c>
      <c r="B1682" s="159" t="s">
        <v>26064</v>
      </c>
      <c r="C1682" s="159" t="s">
        <v>131</v>
      </c>
      <c r="D1682" s="160" t="s">
        <v>10819</v>
      </c>
    </row>
    <row r="1683" spans="1:4">
      <c r="A1683" s="159">
        <v>34709</v>
      </c>
      <c r="B1683" s="159" t="s">
        <v>26070</v>
      </c>
      <c r="C1683" s="159" t="s">
        <v>131</v>
      </c>
      <c r="D1683" s="160" t="s">
        <v>25171</v>
      </c>
    </row>
    <row r="1684" spans="1:4">
      <c r="A1684" s="159">
        <v>34714</v>
      </c>
      <c r="B1684" s="159" t="s">
        <v>26073</v>
      </c>
      <c r="C1684" s="159" t="s">
        <v>131</v>
      </c>
      <c r="D1684" s="160" t="s">
        <v>26074</v>
      </c>
    </row>
    <row r="1685" spans="1:4">
      <c r="A1685" s="159">
        <v>2391</v>
      </c>
      <c r="B1685" s="159" t="s">
        <v>23016</v>
      </c>
      <c r="C1685" s="159" t="s">
        <v>131</v>
      </c>
      <c r="D1685" s="160" t="s">
        <v>23017</v>
      </c>
    </row>
    <row r="1686" spans="1:4">
      <c r="A1686" s="159">
        <v>2374</v>
      </c>
      <c r="B1686" s="159" t="s">
        <v>23003</v>
      </c>
      <c r="C1686" s="159" t="s">
        <v>131</v>
      </c>
      <c r="D1686" s="160" t="s">
        <v>23004</v>
      </c>
    </row>
    <row r="1687" spans="1:4">
      <c r="A1687" s="159">
        <v>2377</v>
      </c>
      <c r="B1687" s="159" t="s">
        <v>23007</v>
      </c>
      <c r="C1687" s="159" t="s">
        <v>131</v>
      </c>
      <c r="D1687" s="160" t="s">
        <v>23008</v>
      </c>
    </row>
    <row r="1688" spans="1:4">
      <c r="A1688" s="159">
        <v>2393</v>
      </c>
      <c r="B1688" s="159" t="s">
        <v>23020</v>
      </c>
      <c r="C1688" s="159" t="s">
        <v>131</v>
      </c>
      <c r="D1688" s="160" t="s">
        <v>23021</v>
      </c>
    </row>
    <row r="1689" spans="1:4">
      <c r="A1689" s="159">
        <v>34705</v>
      </c>
      <c r="B1689" s="159" t="s">
        <v>26066</v>
      </c>
      <c r="C1689" s="159" t="s">
        <v>131</v>
      </c>
      <c r="D1689" s="160" t="s">
        <v>26067</v>
      </c>
    </row>
    <row r="1690" spans="1:4">
      <c r="A1690" s="159">
        <v>34707</v>
      </c>
      <c r="B1690" s="159" t="s">
        <v>26068</v>
      </c>
      <c r="C1690" s="159" t="s">
        <v>131</v>
      </c>
      <c r="D1690" s="160" t="s">
        <v>26069</v>
      </c>
    </row>
    <row r="1691" spans="1:4">
      <c r="A1691" s="159">
        <v>34544</v>
      </c>
      <c r="B1691" s="159" t="s">
        <v>25955</v>
      </c>
      <c r="C1691" s="159" t="s">
        <v>131</v>
      </c>
      <c r="D1691" s="160" t="s">
        <v>25956</v>
      </c>
    </row>
    <row r="1692" spans="1:4">
      <c r="A1692" s="159">
        <v>2378</v>
      </c>
      <c r="B1692" s="159" t="s">
        <v>23009</v>
      </c>
      <c r="C1692" s="159" t="s">
        <v>131</v>
      </c>
      <c r="D1692" s="160" t="s">
        <v>23010</v>
      </c>
    </row>
    <row r="1693" spans="1:4">
      <c r="A1693" s="159">
        <v>2379</v>
      </c>
      <c r="B1693" s="159" t="s">
        <v>23011</v>
      </c>
      <c r="C1693" s="159" t="s">
        <v>131</v>
      </c>
      <c r="D1693" s="160" t="s">
        <v>23010</v>
      </c>
    </row>
    <row r="1694" spans="1:4">
      <c r="A1694" s="159">
        <v>2376</v>
      </c>
      <c r="B1694" s="159" t="s">
        <v>23005</v>
      </c>
      <c r="C1694" s="159" t="s">
        <v>131</v>
      </c>
      <c r="D1694" s="160" t="s">
        <v>23006</v>
      </c>
    </row>
    <row r="1695" spans="1:4">
      <c r="A1695" s="159">
        <v>2394</v>
      </c>
      <c r="B1695" s="159" t="s">
        <v>23022</v>
      </c>
      <c r="C1695" s="159" t="s">
        <v>131</v>
      </c>
      <c r="D1695" s="160" t="s">
        <v>23023</v>
      </c>
    </row>
    <row r="1696" spans="1:4">
      <c r="A1696" s="159">
        <v>2388</v>
      </c>
      <c r="B1696" s="159" t="s">
        <v>23014</v>
      </c>
      <c r="C1696" s="159" t="s">
        <v>131</v>
      </c>
      <c r="D1696" s="160" t="s">
        <v>23015</v>
      </c>
    </row>
    <row r="1697" spans="1:4">
      <c r="A1697" s="159">
        <v>34606</v>
      </c>
      <c r="B1697" s="159" t="s">
        <v>25993</v>
      </c>
      <c r="C1697" s="159" t="s">
        <v>131</v>
      </c>
      <c r="D1697" s="160" t="s">
        <v>25994</v>
      </c>
    </row>
    <row r="1698" spans="1:4">
      <c r="A1698" s="159">
        <v>34689</v>
      </c>
      <c r="B1698" s="159" t="s">
        <v>26065</v>
      </c>
      <c r="C1698" s="159" t="s">
        <v>131</v>
      </c>
      <c r="D1698" s="160" t="s">
        <v>10905</v>
      </c>
    </row>
    <row r="1699" spans="1:4">
      <c r="A1699" s="159">
        <v>2370</v>
      </c>
      <c r="B1699" s="159" t="s">
        <v>23000</v>
      </c>
      <c r="C1699" s="159" t="s">
        <v>131</v>
      </c>
      <c r="D1699" s="160" t="s">
        <v>18666</v>
      </c>
    </row>
    <row r="1700" spans="1:4">
      <c r="A1700" s="159">
        <v>2386</v>
      </c>
      <c r="B1700" s="159" t="s">
        <v>23012</v>
      </c>
      <c r="C1700" s="159" t="s">
        <v>131</v>
      </c>
      <c r="D1700" s="160" t="s">
        <v>23013</v>
      </c>
    </row>
    <row r="1701" spans="1:4">
      <c r="A1701" s="159">
        <v>2392</v>
      </c>
      <c r="B1701" s="159" t="s">
        <v>23018</v>
      </c>
      <c r="C1701" s="159" t="s">
        <v>131</v>
      </c>
      <c r="D1701" s="160" t="s">
        <v>23019</v>
      </c>
    </row>
    <row r="1702" spans="1:4">
      <c r="A1702" s="159">
        <v>2373</v>
      </c>
      <c r="B1702" s="159" t="s">
        <v>23001</v>
      </c>
      <c r="C1702" s="159" t="s">
        <v>131</v>
      </c>
      <c r="D1702" s="160" t="s">
        <v>23002</v>
      </c>
    </row>
    <row r="1703" spans="1:4">
      <c r="A1703" s="159">
        <v>39465</v>
      </c>
      <c r="B1703" s="159" t="s">
        <v>27442</v>
      </c>
      <c r="C1703" s="159" t="s">
        <v>131</v>
      </c>
      <c r="D1703" s="160" t="s">
        <v>27443</v>
      </c>
    </row>
    <row r="1704" spans="1:4">
      <c r="A1704" s="159">
        <v>39466</v>
      </c>
      <c r="B1704" s="159" t="s">
        <v>27444</v>
      </c>
      <c r="C1704" s="159" t="s">
        <v>131</v>
      </c>
      <c r="D1704" s="160" t="s">
        <v>27445</v>
      </c>
    </row>
    <row r="1705" spans="1:4">
      <c r="A1705" s="159">
        <v>39467</v>
      </c>
      <c r="B1705" s="159" t="s">
        <v>27446</v>
      </c>
      <c r="C1705" s="159" t="s">
        <v>131</v>
      </c>
      <c r="D1705" s="160" t="s">
        <v>27447</v>
      </c>
    </row>
    <row r="1706" spans="1:4">
      <c r="A1706" s="159">
        <v>39468</v>
      </c>
      <c r="B1706" s="159" t="s">
        <v>27448</v>
      </c>
      <c r="C1706" s="159" t="s">
        <v>131</v>
      </c>
      <c r="D1706" s="160" t="s">
        <v>27449</v>
      </c>
    </row>
    <row r="1707" spans="1:4">
      <c r="A1707" s="159">
        <v>39469</v>
      </c>
      <c r="B1707" s="159" t="s">
        <v>27450</v>
      </c>
      <c r="C1707" s="159" t="s">
        <v>131</v>
      </c>
      <c r="D1707" s="160" t="s">
        <v>27451</v>
      </c>
    </row>
    <row r="1708" spans="1:4">
      <c r="A1708" s="159">
        <v>39470</v>
      </c>
      <c r="B1708" s="159" t="s">
        <v>27452</v>
      </c>
      <c r="C1708" s="159" t="s">
        <v>131</v>
      </c>
      <c r="D1708" s="160" t="s">
        <v>27453</v>
      </c>
    </row>
    <row r="1709" spans="1:4">
      <c r="A1709" s="159">
        <v>39471</v>
      </c>
      <c r="B1709" s="159" t="s">
        <v>27454</v>
      </c>
      <c r="C1709" s="159" t="s">
        <v>131</v>
      </c>
      <c r="D1709" s="160" t="s">
        <v>27455</v>
      </c>
    </row>
    <row r="1710" spans="1:4">
      <c r="A1710" s="159">
        <v>39472</v>
      </c>
      <c r="B1710" s="159" t="s">
        <v>27456</v>
      </c>
      <c r="C1710" s="159" t="s">
        <v>131</v>
      </c>
      <c r="D1710" s="160" t="s">
        <v>27457</v>
      </c>
    </row>
    <row r="1711" spans="1:4">
      <c r="A1711" s="159">
        <v>39473</v>
      </c>
      <c r="B1711" s="159" t="s">
        <v>27458</v>
      </c>
      <c r="C1711" s="159" t="s">
        <v>131</v>
      </c>
      <c r="D1711" s="160" t="s">
        <v>27459</v>
      </c>
    </row>
    <row r="1712" spans="1:4">
      <c r="A1712" s="159">
        <v>39474</v>
      </c>
      <c r="B1712" s="159" t="s">
        <v>27460</v>
      </c>
      <c r="C1712" s="159" t="s">
        <v>131</v>
      </c>
      <c r="D1712" s="160" t="s">
        <v>27461</v>
      </c>
    </row>
    <row r="1713" spans="1:4">
      <c r="A1713" s="159">
        <v>39475</v>
      </c>
      <c r="B1713" s="159" t="s">
        <v>27462</v>
      </c>
      <c r="C1713" s="159" t="s">
        <v>131</v>
      </c>
      <c r="D1713" s="160" t="s">
        <v>27463</v>
      </c>
    </row>
    <row r="1714" spans="1:4">
      <c r="A1714" s="159">
        <v>39476</v>
      </c>
      <c r="B1714" s="159" t="s">
        <v>27464</v>
      </c>
      <c r="C1714" s="159" t="s">
        <v>131</v>
      </c>
      <c r="D1714" s="160" t="s">
        <v>27465</v>
      </c>
    </row>
    <row r="1715" spans="1:4">
      <c r="A1715" s="159">
        <v>39477</v>
      </c>
      <c r="B1715" s="159" t="s">
        <v>27466</v>
      </c>
      <c r="C1715" s="159" t="s">
        <v>131</v>
      </c>
      <c r="D1715" s="160" t="s">
        <v>27467</v>
      </c>
    </row>
    <row r="1716" spans="1:4">
      <c r="A1716" s="159">
        <v>39478</v>
      </c>
      <c r="B1716" s="159" t="s">
        <v>27468</v>
      </c>
      <c r="C1716" s="159" t="s">
        <v>131</v>
      </c>
      <c r="D1716" s="160" t="s">
        <v>27469</v>
      </c>
    </row>
    <row r="1717" spans="1:4">
      <c r="A1717" s="159">
        <v>39479</v>
      </c>
      <c r="B1717" s="159" t="s">
        <v>27470</v>
      </c>
      <c r="C1717" s="159" t="s">
        <v>131</v>
      </c>
      <c r="D1717" s="160" t="s">
        <v>27471</v>
      </c>
    </row>
    <row r="1718" spans="1:4">
      <c r="A1718" s="159">
        <v>39480</v>
      </c>
      <c r="B1718" s="159" t="s">
        <v>27472</v>
      </c>
      <c r="C1718" s="159" t="s">
        <v>131</v>
      </c>
      <c r="D1718" s="160" t="s">
        <v>27473</v>
      </c>
    </row>
    <row r="1719" spans="1:4">
      <c r="A1719" s="159">
        <v>39459</v>
      </c>
      <c r="B1719" s="159" t="s">
        <v>27430</v>
      </c>
      <c r="C1719" s="159" t="s">
        <v>131</v>
      </c>
      <c r="D1719" s="160" t="s">
        <v>27431</v>
      </c>
    </row>
    <row r="1720" spans="1:4">
      <c r="A1720" s="159">
        <v>39445</v>
      </c>
      <c r="B1720" s="159" t="s">
        <v>27406</v>
      </c>
      <c r="C1720" s="159" t="s">
        <v>131</v>
      </c>
      <c r="D1720" s="160" t="s">
        <v>27407</v>
      </c>
    </row>
    <row r="1721" spans="1:4">
      <c r="A1721" s="159">
        <v>39446</v>
      </c>
      <c r="B1721" s="159" t="s">
        <v>27408</v>
      </c>
      <c r="C1721" s="159" t="s">
        <v>131</v>
      </c>
      <c r="D1721" s="160" t="s">
        <v>27409</v>
      </c>
    </row>
    <row r="1722" spans="1:4">
      <c r="A1722" s="159">
        <v>39447</v>
      </c>
      <c r="B1722" s="159" t="s">
        <v>27410</v>
      </c>
      <c r="C1722" s="159" t="s">
        <v>131</v>
      </c>
      <c r="D1722" s="160" t="s">
        <v>27411</v>
      </c>
    </row>
    <row r="1723" spans="1:4">
      <c r="A1723" s="159">
        <v>39448</v>
      </c>
      <c r="B1723" s="159" t="s">
        <v>27412</v>
      </c>
      <c r="C1723" s="159" t="s">
        <v>131</v>
      </c>
      <c r="D1723" s="160" t="s">
        <v>27413</v>
      </c>
    </row>
    <row r="1724" spans="1:4">
      <c r="A1724" s="159">
        <v>39450</v>
      </c>
      <c r="B1724" s="159" t="s">
        <v>27416</v>
      </c>
      <c r="C1724" s="159" t="s">
        <v>131</v>
      </c>
      <c r="D1724" s="160" t="s">
        <v>27417</v>
      </c>
    </row>
    <row r="1725" spans="1:4">
      <c r="A1725" s="159">
        <v>39451</v>
      </c>
      <c r="B1725" s="159" t="s">
        <v>27418</v>
      </c>
      <c r="C1725" s="159" t="s">
        <v>131</v>
      </c>
      <c r="D1725" s="160" t="s">
        <v>27419</v>
      </c>
    </row>
    <row r="1726" spans="1:4">
      <c r="A1726" s="159">
        <v>39452</v>
      </c>
      <c r="B1726" s="159" t="s">
        <v>27420</v>
      </c>
      <c r="C1726" s="159" t="s">
        <v>131</v>
      </c>
      <c r="D1726" s="160" t="s">
        <v>27421</v>
      </c>
    </row>
    <row r="1727" spans="1:4">
      <c r="A1727" s="159">
        <v>39523</v>
      </c>
      <c r="B1727" s="159" t="s">
        <v>27535</v>
      </c>
      <c r="C1727" s="159" t="s">
        <v>131</v>
      </c>
      <c r="D1727" s="160" t="s">
        <v>27536</v>
      </c>
    </row>
    <row r="1728" spans="1:4">
      <c r="A1728" s="159">
        <v>39449</v>
      </c>
      <c r="B1728" s="159" t="s">
        <v>27414</v>
      </c>
      <c r="C1728" s="159" t="s">
        <v>131</v>
      </c>
      <c r="D1728" s="160" t="s">
        <v>27415</v>
      </c>
    </row>
    <row r="1729" spans="1:4">
      <c r="A1729" s="159">
        <v>39455</v>
      </c>
      <c r="B1729" s="159" t="s">
        <v>27422</v>
      </c>
      <c r="C1729" s="159" t="s">
        <v>131</v>
      </c>
      <c r="D1729" s="160" t="s">
        <v>27423</v>
      </c>
    </row>
    <row r="1730" spans="1:4">
      <c r="A1730" s="159">
        <v>39456</v>
      </c>
      <c r="B1730" s="159" t="s">
        <v>27424</v>
      </c>
      <c r="C1730" s="159" t="s">
        <v>131</v>
      </c>
      <c r="D1730" s="160" t="s">
        <v>27425</v>
      </c>
    </row>
    <row r="1731" spans="1:4">
      <c r="A1731" s="159">
        <v>39457</v>
      </c>
      <c r="B1731" s="159" t="s">
        <v>27426</v>
      </c>
      <c r="C1731" s="159" t="s">
        <v>131</v>
      </c>
      <c r="D1731" s="160" t="s">
        <v>27427</v>
      </c>
    </row>
    <row r="1732" spans="1:4">
      <c r="A1732" s="159">
        <v>39458</v>
      </c>
      <c r="B1732" s="159" t="s">
        <v>27428</v>
      </c>
      <c r="C1732" s="159" t="s">
        <v>131</v>
      </c>
      <c r="D1732" s="160" t="s">
        <v>27429</v>
      </c>
    </row>
    <row r="1733" spans="1:4">
      <c r="A1733" s="159">
        <v>39464</v>
      </c>
      <c r="B1733" s="159" t="s">
        <v>27440</v>
      </c>
      <c r="C1733" s="159" t="s">
        <v>131</v>
      </c>
      <c r="D1733" s="160" t="s">
        <v>27441</v>
      </c>
    </row>
    <row r="1734" spans="1:4">
      <c r="A1734" s="159">
        <v>39460</v>
      </c>
      <c r="B1734" s="159" t="s">
        <v>27432</v>
      </c>
      <c r="C1734" s="159" t="s">
        <v>131</v>
      </c>
      <c r="D1734" s="160" t="s">
        <v>27433</v>
      </c>
    </row>
    <row r="1735" spans="1:4">
      <c r="A1735" s="159">
        <v>39461</v>
      </c>
      <c r="B1735" s="159" t="s">
        <v>27434</v>
      </c>
      <c r="C1735" s="159" t="s">
        <v>131</v>
      </c>
      <c r="D1735" s="160" t="s">
        <v>27435</v>
      </c>
    </row>
    <row r="1736" spans="1:4">
      <c r="A1736" s="159">
        <v>39462</v>
      </c>
      <c r="B1736" s="159" t="s">
        <v>27436</v>
      </c>
      <c r="C1736" s="159" t="s">
        <v>131</v>
      </c>
      <c r="D1736" s="160" t="s">
        <v>27437</v>
      </c>
    </row>
    <row r="1737" spans="1:4">
      <c r="A1737" s="159">
        <v>39463</v>
      </c>
      <c r="B1737" s="159" t="s">
        <v>27438</v>
      </c>
      <c r="C1737" s="159" t="s">
        <v>131</v>
      </c>
      <c r="D1737" s="160" t="s">
        <v>27439</v>
      </c>
    </row>
    <row r="1738" spans="1:4">
      <c r="A1738" s="159">
        <v>26039</v>
      </c>
      <c r="B1738" s="159" t="s">
        <v>25862</v>
      </c>
      <c r="C1738" s="159" t="s">
        <v>131</v>
      </c>
      <c r="D1738" s="160" t="s">
        <v>11120</v>
      </c>
    </row>
    <row r="1739" spans="1:4">
      <c r="A1739" s="159">
        <v>2401</v>
      </c>
      <c r="B1739" s="159" t="s">
        <v>23024</v>
      </c>
      <c r="C1739" s="159" t="s">
        <v>131</v>
      </c>
      <c r="D1739" s="160" t="s">
        <v>10405</v>
      </c>
    </row>
    <row r="1740" spans="1:4">
      <c r="A1740" s="159">
        <v>38870</v>
      </c>
      <c r="B1740" s="159" t="s">
        <v>27017</v>
      </c>
      <c r="C1740" s="159" t="s">
        <v>131</v>
      </c>
      <c r="D1740" s="160" t="s">
        <v>22922</v>
      </c>
    </row>
    <row r="1741" spans="1:4">
      <c r="A1741" s="159">
        <v>38869</v>
      </c>
      <c r="B1741" s="159" t="s">
        <v>27016</v>
      </c>
      <c r="C1741" s="159" t="s">
        <v>131</v>
      </c>
      <c r="D1741" s="160" t="s">
        <v>15194</v>
      </c>
    </row>
    <row r="1742" spans="1:4">
      <c r="A1742" s="159">
        <v>38872</v>
      </c>
      <c r="B1742" s="159" t="s">
        <v>27019</v>
      </c>
      <c r="C1742" s="159" t="s">
        <v>131</v>
      </c>
      <c r="D1742" s="160" t="s">
        <v>22681</v>
      </c>
    </row>
    <row r="1743" spans="1:4">
      <c r="A1743" s="159">
        <v>38871</v>
      </c>
      <c r="B1743" s="159" t="s">
        <v>27018</v>
      </c>
      <c r="C1743" s="159" t="s">
        <v>131</v>
      </c>
      <c r="D1743" s="160" t="s">
        <v>24990</v>
      </c>
    </row>
    <row r="1744" spans="1:4">
      <c r="A1744" s="159">
        <v>39283</v>
      </c>
      <c r="B1744" s="159" t="s">
        <v>27240</v>
      </c>
      <c r="C1744" s="159" t="s">
        <v>131</v>
      </c>
      <c r="D1744" s="160" t="s">
        <v>27241</v>
      </c>
    </row>
    <row r="1745" spans="1:4">
      <c r="A1745" s="159">
        <v>39285</v>
      </c>
      <c r="B1745" s="159" t="s">
        <v>27242</v>
      </c>
      <c r="C1745" s="159" t="s">
        <v>131</v>
      </c>
      <c r="D1745" s="160" t="s">
        <v>10194</v>
      </c>
    </row>
    <row r="1746" spans="1:4">
      <c r="A1746" s="159">
        <v>39286</v>
      </c>
      <c r="B1746" s="159" t="s">
        <v>27243</v>
      </c>
      <c r="C1746" s="159" t="s">
        <v>131</v>
      </c>
      <c r="D1746" s="160" t="s">
        <v>27244</v>
      </c>
    </row>
    <row r="1747" spans="1:4">
      <c r="A1747" s="159">
        <v>39288</v>
      </c>
      <c r="B1747" s="159" t="s">
        <v>27245</v>
      </c>
      <c r="C1747" s="159" t="s">
        <v>131</v>
      </c>
      <c r="D1747" s="160" t="s">
        <v>27246</v>
      </c>
    </row>
    <row r="1748" spans="1:4">
      <c r="A1748" s="159">
        <v>44476</v>
      </c>
      <c r="B1748" s="159" t="s">
        <v>28853</v>
      </c>
      <c r="C1748" s="159" t="s">
        <v>145</v>
      </c>
      <c r="D1748" s="160" t="s">
        <v>28854</v>
      </c>
    </row>
    <row r="1749" spans="1:4">
      <c r="A1749" s="159">
        <v>10629</v>
      </c>
      <c r="B1749" s="159" t="s">
        <v>24672</v>
      </c>
      <c r="C1749" s="159" t="s">
        <v>145</v>
      </c>
      <c r="D1749" s="160" t="s">
        <v>24673</v>
      </c>
    </row>
    <row r="1750" spans="1:4">
      <c r="A1750" s="159">
        <v>10698</v>
      </c>
      <c r="B1750" s="159" t="s">
        <v>24687</v>
      </c>
      <c r="C1750" s="159" t="s">
        <v>145</v>
      </c>
      <c r="D1750" s="160" t="s">
        <v>24688</v>
      </c>
    </row>
    <row r="1751" spans="1:4">
      <c r="A1751" s="159">
        <v>40521</v>
      </c>
      <c r="B1751" s="159" t="s">
        <v>28007</v>
      </c>
      <c r="C1751" s="159" t="s">
        <v>131</v>
      </c>
      <c r="D1751" s="160" t="s">
        <v>28008</v>
      </c>
    </row>
    <row r="1752" spans="1:4">
      <c r="A1752" s="159">
        <v>2432</v>
      </c>
      <c r="B1752" s="159" t="s">
        <v>23027</v>
      </c>
      <c r="C1752" s="159" t="s">
        <v>131</v>
      </c>
      <c r="D1752" s="160" t="s">
        <v>10867</v>
      </c>
    </row>
    <row r="1753" spans="1:4">
      <c r="A1753" s="159">
        <v>2418</v>
      </c>
      <c r="B1753" s="159" t="s">
        <v>23025</v>
      </c>
      <c r="C1753" s="159" t="s">
        <v>131</v>
      </c>
      <c r="D1753" s="160" t="s">
        <v>15654</v>
      </c>
    </row>
    <row r="1754" spans="1:4">
      <c r="A1754" s="159">
        <v>2433</v>
      </c>
      <c r="B1754" s="159" t="s">
        <v>23028</v>
      </c>
      <c r="C1754" s="159" t="s">
        <v>131</v>
      </c>
      <c r="D1754" s="160" t="s">
        <v>10631</v>
      </c>
    </row>
    <row r="1755" spans="1:4">
      <c r="A1755" s="159">
        <v>2420</v>
      </c>
      <c r="B1755" s="159" t="s">
        <v>23026</v>
      </c>
      <c r="C1755" s="159" t="s">
        <v>131</v>
      </c>
      <c r="D1755" s="160" t="s">
        <v>18649</v>
      </c>
    </row>
    <row r="1756" spans="1:4">
      <c r="A1756" s="159">
        <v>11447</v>
      </c>
      <c r="B1756" s="159" t="s">
        <v>24897</v>
      </c>
      <c r="C1756" s="159" t="s">
        <v>131</v>
      </c>
      <c r="D1756" s="160" t="s">
        <v>13266</v>
      </c>
    </row>
    <row r="1757" spans="1:4">
      <c r="A1757" s="159">
        <v>11451</v>
      </c>
      <c r="B1757" s="159" t="s">
        <v>24898</v>
      </c>
      <c r="C1757" s="159" t="s">
        <v>131</v>
      </c>
      <c r="D1757" s="160" t="s">
        <v>24899</v>
      </c>
    </row>
    <row r="1758" spans="1:4">
      <c r="A1758" s="159">
        <v>11116</v>
      </c>
      <c r="B1758" s="159" t="s">
        <v>24822</v>
      </c>
      <c r="C1758" s="159" t="s">
        <v>131</v>
      </c>
      <c r="D1758" s="160" t="s">
        <v>24823</v>
      </c>
    </row>
    <row r="1759" spans="1:4">
      <c r="A1759" s="159">
        <v>38411</v>
      </c>
      <c r="B1759" s="159" t="s">
        <v>26872</v>
      </c>
      <c r="C1759" s="159" t="s">
        <v>131</v>
      </c>
      <c r="D1759" s="160" t="s">
        <v>11337</v>
      </c>
    </row>
    <row r="1760" spans="1:4">
      <c r="A1760" s="159">
        <v>38189</v>
      </c>
      <c r="B1760" s="159" t="s">
        <v>26815</v>
      </c>
      <c r="C1760" s="159" t="s">
        <v>131</v>
      </c>
      <c r="D1760" s="160" t="s">
        <v>11325</v>
      </c>
    </row>
    <row r="1761" spans="1:4">
      <c r="A1761" s="159">
        <v>38190</v>
      </c>
      <c r="B1761" s="159" t="s">
        <v>26816</v>
      </c>
      <c r="C1761" s="159" t="s">
        <v>131</v>
      </c>
      <c r="D1761" s="160" t="s">
        <v>11326</v>
      </c>
    </row>
    <row r="1762" spans="1:4">
      <c r="A1762" s="159">
        <v>7608</v>
      </c>
      <c r="B1762" s="159" t="s">
        <v>24278</v>
      </c>
      <c r="C1762" s="159" t="s">
        <v>131</v>
      </c>
      <c r="D1762" s="160" t="s">
        <v>24279</v>
      </c>
    </row>
    <row r="1763" spans="1:4">
      <c r="A1763" s="159">
        <v>1370</v>
      </c>
      <c r="B1763" s="159" t="s">
        <v>22686</v>
      </c>
      <c r="C1763" s="159" t="s">
        <v>131</v>
      </c>
      <c r="D1763" s="160" t="s">
        <v>22687</v>
      </c>
    </row>
    <row r="1764" spans="1:4">
      <c r="A1764" s="159">
        <v>36516</v>
      </c>
      <c r="B1764" s="159" t="s">
        <v>26259</v>
      </c>
      <c r="C1764" s="159" t="s">
        <v>131</v>
      </c>
      <c r="D1764" s="160" t="s">
        <v>26260</v>
      </c>
    </row>
    <row r="1765" spans="1:4">
      <c r="A1765" s="159">
        <v>34777</v>
      </c>
      <c r="B1765" s="159" t="s">
        <v>26102</v>
      </c>
      <c r="C1765" s="159" t="s">
        <v>131</v>
      </c>
      <c r="D1765" s="160" t="s">
        <v>10171</v>
      </c>
    </row>
    <row r="1766" spans="1:4">
      <c r="A1766" s="159">
        <v>7272</v>
      </c>
      <c r="B1766" s="159" t="s">
        <v>24221</v>
      </c>
      <c r="C1766" s="159" t="s">
        <v>131</v>
      </c>
      <c r="D1766" s="160" t="s">
        <v>11270</v>
      </c>
    </row>
    <row r="1767" spans="1:4">
      <c r="A1767" s="159">
        <v>10605</v>
      </c>
      <c r="B1767" s="159" t="s">
        <v>24668</v>
      </c>
      <c r="C1767" s="159" t="s">
        <v>131</v>
      </c>
      <c r="D1767" s="160" t="s">
        <v>10557</v>
      </c>
    </row>
    <row r="1768" spans="1:4">
      <c r="A1768" s="159">
        <v>10604</v>
      </c>
      <c r="B1768" s="159" t="s">
        <v>24667</v>
      </c>
      <c r="C1768" s="159" t="s">
        <v>131</v>
      </c>
      <c r="D1768" s="160" t="s">
        <v>10397</v>
      </c>
    </row>
    <row r="1769" spans="1:4">
      <c r="A1769" s="159">
        <v>672</v>
      </c>
      <c r="B1769" s="159" t="s">
        <v>22382</v>
      </c>
      <c r="C1769" s="159" t="s">
        <v>131</v>
      </c>
      <c r="D1769" s="160" t="s">
        <v>16358</v>
      </c>
    </row>
    <row r="1770" spans="1:4">
      <c r="A1770" s="159">
        <v>668</v>
      </c>
      <c r="B1770" s="159" t="s">
        <v>22381</v>
      </c>
      <c r="C1770" s="159" t="s">
        <v>131</v>
      </c>
      <c r="D1770" s="160" t="s">
        <v>18484</v>
      </c>
    </row>
    <row r="1771" spans="1:4">
      <c r="A1771" s="159">
        <v>10578</v>
      </c>
      <c r="B1771" s="159" t="s">
        <v>24648</v>
      </c>
      <c r="C1771" s="159" t="s">
        <v>131</v>
      </c>
      <c r="D1771" s="160" t="s">
        <v>23599</v>
      </c>
    </row>
    <row r="1772" spans="1:4">
      <c r="A1772" s="159">
        <v>666</v>
      </c>
      <c r="B1772" s="159" t="s">
        <v>22379</v>
      </c>
      <c r="C1772" s="159" t="s">
        <v>131</v>
      </c>
      <c r="D1772" s="160" t="s">
        <v>22380</v>
      </c>
    </row>
    <row r="1773" spans="1:4">
      <c r="A1773" s="159">
        <v>665</v>
      </c>
      <c r="B1773" s="159" t="s">
        <v>22377</v>
      </c>
      <c r="C1773" s="159" t="s">
        <v>131</v>
      </c>
      <c r="D1773" s="160" t="s">
        <v>22378</v>
      </c>
    </row>
    <row r="1774" spans="1:4">
      <c r="A1774" s="159">
        <v>10577</v>
      </c>
      <c r="B1774" s="159" t="s">
        <v>24647</v>
      </c>
      <c r="C1774" s="159" t="s">
        <v>131</v>
      </c>
      <c r="D1774" s="160" t="s">
        <v>16896</v>
      </c>
    </row>
    <row r="1775" spans="1:4">
      <c r="A1775" s="159">
        <v>10583</v>
      </c>
      <c r="B1775" s="159" t="s">
        <v>24652</v>
      </c>
      <c r="C1775" s="159" t="s">
        <v>131</v>
      </c>
      <c r="D1775" s="160" t="s">
        <v>10354</v>
      </c>
    </row>
    <row r="1776" spans="1:4">
      <c r="A1776" s="159">
        <v>10579</v>
      </c>
      <c r="B1776" s="159" t="s">
        <v>24649</v>
      </c>
      <c r="C1776" s="159" t="s">
        <v>131</v>
      </c>
      <c r="D1776" s="160" t="s">
        <v>24650</v>
      </c>
    </row>
    <row r="1777" spans="1:4">
      <c r="A1777" s="159">
        <v>10582</v>
      </c>
      <c r="B1777" s="159" t="s">
        <v>24651</v>
      </c>
      <c r="C1777" s="159" t="s">
        <v>131</v>
      </c>
      <c r="D1777" s="160" t="s">
        <v>10429</v>
      </c>
    </row>
    <row r="1778" spans="1:4">
      <c r="A1778" s="159">
        <v>2436</v>
      </c>
      <c r="B1778" s="159" t="s">
        <v>23029</v>
      </c>
      <c r="C1778" s="159" t="s">
        <v>127</v>
      </c>
      <c r="D1778" s="160" t="s">
        <v>11431</v>
      </c>
    </row>
    <row r="1779" spans="1:4">
      <c r="A1779" s="159">
        <v>40918</v>
      </c>
      <c r="B1779" s="159" t="s">
        <v>28103</v>
      </c>
      <c r="C1779" s="159" t="s">
        <v>125</v>
      </c>
      <c r="D1779" s="160" t="s">
        <v>31520</v>
      </c>
    </row>
    <row r="1780" spans="1:4">
      <c r="A1780" s="159">
        <v>10998</v>
      </c>
      <c r="B1780" s="159" t="s">
        <v>24789</v>
      </c>
      <c r="C1780" s="159" t="s">
        <v>140</v>
      </c>
      <c r="D1780" s="160" t="s">
        <v>24790</v>
      </c>
    </row>
    <row r="1781" spans="1:4">
      <c r="A1781" s="159">
        <v>11002</v>
      </c>
      <c r="B1781" s="159" t="s">
        <v>24792</v>
      </c>
      <c r="C1781" s="159" t="s">
        <v>140</v>
      </c>
      <c r="D1781" s="160" t="s">
        <v>24793</v>
      </c>
    </row>
    <row r="1782" spans="1:4">
      <c r="A1782" s="159">
        <v>10999</v>
      </c>
      <c r="B1782" s="159" t="s">
        <v>24791</v>
      </c>
      <c r="C1782" s="159" t="s">
        <v>140</v>
      </c>
      <c r="D1782" s="160" t="s">
        <v>19610</v>
      </c>
    </row>
    <row r="1783" spans="1:4">
      <c r="A1783" s="159">
        <v>10997</v>
      </c>
      <c r="B1783" s="159" t="s">
        <v>24787</v>
      </c>
      <c r="C1783" s="159" t="s">
        <v>140</v>
      </c>
      <c r="D1783" s="160" t="s">
        <v>24788</v>
      </c>
    </row>
    <row r="1784" spans="1:4">
      <c r="A1784" s="159">
        <v>2685</v>
      </c>
      <c r="B1784" s="159" t="s">
        <v>23180</v>
      </c>
      <c r="C1784" s="159" t="s">
        <v>132</v>
      </c>
      <c r="D1784" s="160" t="s">
        <v>10837</v>
      </c>
    </row>
    <row r="1785" spans="1:4">
      <c r="A1785" s="159">
        <v>2680</v>
      </c>
      <c r="B1785" s="159" t="s">
        <v>23174</v>
      </c>
      <c r="C1785" s="159" t="s">
        <v>132</v>
      </c>
      <c r="D1785" s="160" t="s">
        <v>10975</v>
      </c>
    </row>
    <row r="1786" spans="1:4">
      <c r="A1786" s="159">
        <v>2684</v>
      </c>
      <c r="B1786" s="159" t="s">
        <v>23179</v>
      </c>
      <c r="C1786" s="159" t="s">
        <v>132</v>
      </c>
      <c r="D1786" s="160" t="s">
        <v>18462</v>
      </c>
    </row>
    <row r="1787" spans="1:4">
      <c r="A1787" s="159">
        <v>2673</v>
      </c>
      <c r="B1787" s="159" t="s">
        <v>23168</v>
      </c>
      <c r="C1787" s="159" t="s">
        <v>132</v>
      </c>
      <c r="D1787" s="160" t="s">
        <v>22172</v>
      </c>
    </row>
    <row r="1788" spans="1:4">
      <c r="A1788" s="159">
        <v>2681</v>
      </c>
      <c r="B1788" s="159" t="s">
        <v>23175</v>
      </c>
      <c r="C1788" s="159" t="s">
        <v>132</v>
      </c>
      <c r="D1788" s="160" t="s">
        <v>23176</v>
      </c>
    </row>
    <row r="1789" spans="1:4">
      <c r="A1789" s="159">
        <v>2682</v>
      </c>
      <c r="B1789" s="159" t="s">
        <v>23177</v>
      </c>
      <c r="C1789" s="159" t="s">
        <v>132</v>
      </c>
      <c r="D1789" s="160" t="s">
        <v>10925</v>
      </c>
    </row>
    <row r="1790" spans="1:4">
      <c r="A1790" s="159">
        <v>2686</v>
      </c>
      <c r="B1790" s="159" t="s">
        <v>23181</v>
      </c>
      <c r="C1790" s="159" t="s">
        <v>132</v>
      </c>
      <c r="D1790" s="160" t="s">
        <v>11834</v>
      </c>
    </row>
    <row r="1791" spans="1:4">
      <c r="A1791" s="159">
        <v>2674</v>
      </c>
      <c r="B1791" s="159" t="s">
        <v>23169</v>
      </c>
      <c r="C1791" s="159" t="s">
        <v>132</v>
      </c>
      <c r="D1791" s="160" t="s">
        <v>10984</v>
      </c>
    </row>
    <row r="1792" spans="1:4">
      <c r="A1792" s="159">
        <v>2683</v>
      </c>
      <c r="B1792" s="159" t="s">
        <v>23178</v>
      </c>
      <c r="C1792" s="159" t="s">
        <v>132</v>
      </c>
      <c r="D1792" s="160" t="s">
        <v>19634</v>
      </c>
    </row>
    <row r="1793" spans="1:4">
      <c r="A1793" s="159">
        <v>2676</v>
      </c>
      <c r="B1793" s="159" t="s">
        <v>23171</v>
      </c>
      <c r="C1793" s="159" t="s">
        <v>132</v>
      </c>
      <c r="D1793" s="160" t="s">
        <v>10415</v>
      </c>
    </row>
    <row r="1794" spans="1:4">
      <c r="A1794" s="159">
        <v>2678</v>
      </c>
      <c r="B1794" s="159" t="s">
        <v>23172</v>
      </c>
      <c r="C1794" s="159" t="s">
        <v>132</v>
      </c>
      <c r="D1794" s="160" t="s">
        <v>11369</v>
      </c>
    </row>
    <row r="1795" spans="1:4">
      <c r="A1795" s="159">
        <v>2679</v>
      </c>
      <c r="B1795" s="159" t="s">
        <v>23173</v>
      </c>
      <c r="C1795" s="159" t="s">
        <v>132</v>
      </c>
      <c r="D1795" s="160" t="s">
        <v>11227</v>
      </c>
    </row>
    <row r="1796" spans="1:4">
      <c r="A1796" s="159">
        <v>12070</v>
      </c>
      <c r="B1796" s="159" t="s">
        <v>25206</v>
      </c>
      <c r="C1796" s="159" t="s">
        <v>132</v>
      </c>
      <c r="D1796" s="160" t="s">
        <v>10592</v>
      </c>
    </row>
    <row r="1797" spans="1:4">
      <c r="A1797" s="159">
        <v>2675</v>
      </c>
      <c r="B1797" s="159" t="s">
        <v>23170</v>
      </c>
      <c r="C1797" s="159" t="s">
        <v>132</v>
      </c>
      <c r="D1797" s="160" t="s">
        <v>16299</v>
      </c>
    </row>
    <row r="1798" spans="1:4">
      <c r="A1798" s="159">
        <v>12067</v>
      </c>
      <c r="B1798" s="159" t="s">
        <v>25205</v>
      </c>
      <c r="C1798" s="159" t="s">
        <v>132</v>
      </c>
      <c r="D1798" s="160" t="s">
        <v>14641</v>
      </c>
    </row>
    <row r="1799" spans="1:4">
      <c r="A1799" s="159">
        <v>21128</v>
      </c>
      <c r="B1799" s="159" t="s">
        <v>25830</v>
      </c>
      <c r="C1799" s="159" t="s">
        <v>132</v>
      </c>
      <c r="D1799" s="160" t="s">
        <v>11385</v>
      </c>
    </row>
    <row r="1800" spans="1:4">
      <c r="A1800" s="159">
        <v>40400</v>
      </c>
      <c r="B1800" s="159" t="s">
        <v>27955</v>
      </c>
      <c r="C1800" s="159" t="s">
        <v>132</v>
      </c>
      <c r="D1800" s="160" t="s">
        <v>11328</v>
      </c>
    </row>
    <row r="1801" spans="1:4">
      <c r="A1801" s="159">
        <v>40401</v>
      </c>
      <c r="B1801" s="159" t="s">
        <v>27956</v>
      </c>
      <c r="C1801" s="159" t="s">
        <v>132</v>
      </c>
      <c r="D1801" s="160" t="s">
        <v>11241</v>
      </c>
    </row>
    <row r="1802" spans="1:4">
      <c r="A1802" s="159">
        <v>40402</v>
      </c>
      <c r="B1802" s="159" t="s">
        <v>27957</v>
      </c>
      <c r="C1802" s="159" t="s">
        <v>132</v>
      </c>
      <c r="D1802" s="160" t="s">
        <v>11368</v>
      </c>
    </row>
    <row r="1803" spans="1:4">
      <c r="A1803" s="159">
        <v>21137</v>
      </c>
      <c r="B1803" s="159" t="s">
        <v>25831</v>
      </c>
      <c r="C1803" s="159" t="s">
        <v>132</v>
      </c>
      <c r="D1803" s="160" t="s">
        <v>14672</v>
      </c>
    </row>
    <row r="1804" spans="1:4">
      <c r="A1804" s="159">
        <v>2504</v>
      </c>
      <c r="B1804" s="159" t="s">
        <v>23048</v>
      </c>
      <c r="C1804" s="159" t="s">
        <v>132</v>
      </c>
      <c r="D1804" s="160" t="s">
        <v>10994</v>
      </c>
    </row>
    <row r="1805" spans="1:4">
      <c r="A1805" s="159">
        <v>2501</v>
      </c>
      <c r="B1805" s="159" t="s">
        <v>23044</v>
      </c>
      <c r="C1805" s="159" t="s">
        <v>132</v>
      </c>
      <c r="D1805" s="160" t="s">
        <v>18759</v>
      </c>
    </row>
    <row r="1806" spans="1:4">
      <c r="A1806" s="159">
        <v>2502</v>
      </c>
      <c r="B1806" s="159" t="s">
        <v>23045</v>
      </c>
      <c r="C1806" s="159" t="s">
        <v>132</v>
      </c>
      <c r="D1806" s="160" t="s">
        <v>23046</v>
      </c>
    </row>
    <row r="1807" spans="1:4">
      <c r="A1807" s="159">
        <v>2503</v>
      </c>
      <c r="B1807" s="159" t="s">
        <v>23047</v>
      </c>
      <c r="C1807" s="159" t="s">
        <v>132</v>
      </c>
      <c r="D1807" s="160" t="s">
        <v>17066</v>
      </c>
    </row>
    <row r="1808" spans="1:4">
      <c r="A1808" s="159">
        <v>2500</v>
      </c>
      <c r="B1808" s="159" t="s">
        <v>23042</v>
      </c>
      <c r="C1808" s="159" t="s">
        <v>132</v>
      </c>
      <c r="D1808" s="160" t="s">
        <v>23043</v>
      </c>
    </row>
    <row r="1809" spans="1:4">
      <c r="A1809" s="159">
        <v>2505</v>
      </c>
      <c r="B1809" s="159" t="s">
        <v>23049</v>
      </c>
      <c r="C1809" s="159" t="s">
        <v>132</v>
      </c>
      <c r="D1809" s="160" t="s">
        <v>10656</v>
      </c>
    </row>
    <row r="1810" spans="1:4">
      <c r="A1810" s="159">
        <v>12056</v>
      </c>
      <c r="B1810" s="159" t="s">
        <v>25195</v>
      </c>
      <c r="C1810" s="159" t="s">
        <v>132</v>
      </c>
      <c r="D1810" s="160" t="s">
        <v>10588</v>
      </c>
    </row>
    <row r="1811" spans="1:4">
      <c r="A1811" s="159">
        <v>12057</v>
      </c>
      <c r="B1811" s="159" t="s">
        <v>25196</v>
      </c>
      <c r="C1811" s="159" t="s">
        <v>132</v>
      </c>
      <c r="D1811" s="160" t="s">
        <v>25197</v>
      </c>
    </row>
    <row r="1812" spans="1:4">
      <c r="A1812" s="159">
        <v>12059</v>
      </c>
      <c r="B1812" s="159" t="s">
        <v>25199</v>
      </c>
      <c r="C1812" s="159" t="s">
        <v>132</v>
      </c>
      <c r="D1812" s="160" t="s">
        <v>25200</v>
      </c>
    </row>
    <row r="1813" spans="1:4">
      <c r="A1813" s="159">
        <v>12058</v>
      </c>
      <c r="B1813" s="159" t="s">
        <v>25198</v>
      </c>
      <c r="C1813" s="159" t="s">
        <v>132</v>
      </c>
      <c r="D1813" s="160" t="s">
        <v>10474</v>
      </c>
    </row>
    <row r="1814" spans="1:4">
      <c r="A1814" s="159">
        <v>12060</v>
      </c>
      <c r="B1814" s="159" t="s">
        <v>25201</v>
      </c>
      <c r="C1814" s="159" t="s">
        <v>132</v>
      </c>
      <c r="D1814" s="160" t="s">
        <v>25202</v>
      </c>
    </row>
    <row r="1815" spans="1:4">
      <c r="A1815" s="159">
        <v>12061</v>
      </c>
      <c r="B1815" s="159" t="s">
        <v>25203</v>
      </c>
      <c r="C1815" s="159" t="s">
        <v>132</v>
      </c>
      <c r="D1815" s="160" t="s">
        <v>20736</v>
      </c>
    </row>
    <row r="1816" spans="1:4">
      <c r="A1816" s="159">
        <v>12062</v>
      </c>
      <c r="B1816" s="159" t="s">
        <v>25204</v>
      </c>
      <c r="C1816" s="159" t="s">
        <v>132</v>
      </c>
      <c r="D1816" s="160" t="s">
        <v>11560</v>
      </c>
    </row>
    <row r="1817" spans="1:4">
      <c r="A1817" s="159">
        <v>2687</v>
      </c>
      <c r="B1817" s="159" t="s">
        <v>23182</v>
      </c>
      <c r="C1817" s="159" t="s">
        <v>132</v>
      </c>
      <c r="D1817" s="160" t="s">
        <v>11275</v>
      </c>
    </row>
    <row r="1818" spans="1:4">
      <c r="A1818" s="159">
        <v>2689</v>
      </c>
      <c r="B1818" s="159" t="s">
        <v>23184</v>
      </c>
      <c r="C1818" s="159" t="s">
        <v>132</v>
      </c>
      <c r="D1818" s="160" t="s">
        <v>23185</v>
      </c>
    </row>
    <row r="1819" spans="1:4">
      <c r="A1819" s="159">
        <v>2688</v>
      </c>
      <c r="B1819" s="159" t="s">
        <v>23183</v>
      </c>
      <c r="C1819" s="159" t="s">
        <v>132</v>
      </c>
      <c r="D1819" s="160" t="s">
        <v>12672</v>
      </c>
    </row>
    <row r="1820" spans="1:4">
      <c r="A1820" s="159">
        <v>2690</v>
      </c>
      <c r="B1820" s="159" t="s">
        <v>23186</v>
      </c>
      <c r="C1820" s="159" t="s">
        <v>132</v>
      </c>
      <c r="D1820" s="160" t="s">
        <v>23187</v>
      </c>
    </row>
    <row r="1821" spans="1:4">
      <c r="A1821" s="159">
        <v>39243</v>
      </c>
      <c r="B1821" s="159" t="s">
        <v>27193</v>
      </c>
      <c r="C1821" s="159" t="s">
        <v>132</v>
      </c>
      <c r="D1821" s="160" t="s">
        <v>10281</v>
      </c>
    </row>
    <row r="1822" spans="1:4">
      <c r="A1822" s="159">
        <v>39244</v>
      </c>
      <c r="B1822" s="159" t="s">
        <v>27194</v>
      </c>
      <c r="C1822" s="159" t="s">
        <v>132</v>
      </c>
      <c r="D1822" s="160" t="s">
        <v>10348</v>
      </c>
    </row>
    <row r="1823" spans="1:4">
      <c r="A1823" s="159">
        <v>39245</v>
      </c>
      <c r="B1823" s="159" t="s">
        <v>27195</v>
      </c>
      <c r="C1823" s="159" t="s">
        <v>132</v>
      </c>
      <c r="D1823" s="160" t="s">
        <v>10663</v>
      </c>
    </row>
    <row r="1824" spans="1:4">
      <c r="A1824" s="159">
        <v>39254</v>
      </c>
      <c r="B1824" s="159" t="s">
        <v>27206</v>
      </c>
      <c r="C1824" s="159" t="s">
        <v>132</v>
      </c>
      <c r="D1824" s="160" t="s">
        <v>11192</v>
      </c>
    </row>
    <row r="1825" spans="1:4">
      <c r="A1825" s="159">
        <v>39255</v>
      </c>
      <c r="B1825" s="159" t="s">
        <v>27207</v>
      </c>
      <c r="C1825" s="159" t="s">
        <v>132</v>
      </c>
      <c r="D1825" s="160" t="s">
        <v>27208</v>
      </c>
    </row>
    <row r="1826" spans="1:4">
      <c r="A1826" s="159">
        <v>39253</v>
      </c>
      <c r="B1826" s="159" t="s">
        <v>27205</v>
      </c>
      <c r="C1826" s="159" t="s">
        <v>132</v>
      </c>
      <c r="D1826" s="160" t="s">
        <v>10226</v>
      </c>
    </row>
    <row r="1827" spans="1:4">
      <c r="A1827" s="159">
        <v>39246</v>
      </c>
      <c r="B1827" s="159" t="s">
        <v>27196</v>
      </c>
      <c r="C1827" s="159" t="s">
        <v>132</v>
      </c>
      <c r="D1827" s="160" t="s">
        <v>10841</v>
      </c>
    </row>
    <row r="1828" spans="1:4">
      <c r="A1828" s="159">
        <v>39247</v>
      </c>
      <c r="B1828" s="159" t="s">
        <v>27197</v>
      </c>
      <c r="C1828" s="159" t="s">
        <v>132</v>
      </c>
      <c r="D1828" s="160" t="s">
        <v>10451</v>
      </c>
    </row>
    <row r="1829" spans="1:4">
      <c r="A1829" s="159">
        <v>2446</v>
      </c>
      <c r="B1829" s="159" t="s">
        <v>23033</v>
      </c>
      <c r="C1829" s="159" t="s">
        <v>132</v>
      </c>
      <c r="D1829" s="160" t="s">
        <v>13303</v>
      </c>
    </row>
    <row r="1830" spans="1:4">
      <c r="A1830" s="159">
        <v>2442</v>
      </c>
      <c r="B1830" s="159" t="s">
        <v>23032</v>
      </c>
      <c r="C1830" s="159" t="s">
        <v>132</v>
      </c>
      <c r="D1830" s="160" t="s">
        <v>18671</v>
      </c>
    </row>
    <row r="1831" spans="1:4">
      <c r="A1831" s="159">
        <v>39248</v>
      </c>
      <c r="B1831" s="159" t="s">
        <v>27198</v>
      </c>
      <c r="C1831" s="159" t="s">
        <v>132</v>
      </c>
      <c r="D1831" s="160" t="s">
        <v>10973</v>
      </c>
    </row>
    <row r="1832" spans="1:4">
      <c r="A1832" s="159">
        <v>2438</v>
      </c>
      <c r="B1832" s="159" t="s">
        <v>23031</v>
      </c>
      <c r="C1832" s="159" t="s">
        <v>127</v>
      </c>
      <c r="D1832" s="160" t="s">
        <v>29679</v>
      </c>
    </row>
    <row r="1833" spans="1:4">
      <c r="A1833" s="159">
        <v>40922</v>
      </c>
      <c r="B1833" s="159" t="s">
        <v>28107</v>
      </c>
      <c r="C1833" s="159" t="s">
        <v>125</v>
      </c>
      <c r="D1833" s="160" t="s">
        <v>31545</v>
      </c>
    </row>
    <row r="1834" spans="1:4">
      <c r="A1834" s="159">
        <v>36486</v>
      </c>
      <c r="B1834" s="159" t="s">
        <v>26215</v>
      </c>
      <c r="C1834" s="159" t="s">
        <v>131</v>
      </c>
      <c r="D1834" s="160" t="s">
        <v>26216</v>
      </c>
    </row>
    <row r="1835" spans="1:4">
      <c r="A1835" s="159">
        <v>37777</v>
      </c>
      <c r="B1835" s="159" t="s">
        <v>26578</v>
      </c>
      <c r="C1835" s="159" t="s">
        <v>131</v>
      </c>
      <c r="D1835" s="160" t="s">
        <v>26579</v>
      </c>
    </row>
    <row r="1836" spans="1:4">
      <c r="A1836" s="159">
        <v>12624</v>
      </c>
      <c r="B1836" s="159" t="s">
        <v>25333</v>
      </c>
      <c r="C1836" s="159" t="s">
        <v>131</v>
      </c>
      <c r="D1836" s="160" t="s">
        <v>25334</v>
      </c>
    </row>
    <row r="1837" spans="1:4">
      <c r="A1837" s="159">
        <v>517</v>
      </c>
      <c r="B1837" s="159" t="s">
        <v>22324</v>
      </c>
      <c r="C1837" s="159" t="s">
        <v>142</v>
      </c>
      <c r="D1837" s="160" t="s">
        <v>12308</v>
      </c>
    </row>
    <row r="1838" spans="1:4">
      <c r="A1838" s="159">
        <v>37534</v>
      </c>
      <c r="B1838" s="159" t="s">
        <v>26462</v>
      </c>
      <c r="C1838" s="159" t="s">
        <v>140</v>
      </c>
      <c r="D1838" s="160" t="s">
        <v>15323</v>
      </c>
    </row>
    <row r="1839" spans="1:4">
      <c r="A1839" s="159">
        <v>37535</v>
      </c>
      <c r="B1839" s="159" t="s">
        <v>26463</v>
      </c>
      <c r="C1839" s="159" t="s">
        <v>140</v>
      </c>
      <c r="D1839" s="160" t="s">
        <v>15323</v>
      </c>
    </row>
    <row r="1840" spans="1:4">
      <c r="A1840" s="159">
        <v>37533</v>
      </c>
      <c r="B1840" s="159" t="s">
        <v>26461</v>
      </c>
      <c r="C1840" s="159" t="s">
        <v>140</v>
      </c>
      <c r="D1840" s="160" t="s">
        <v>15323</v>
      </c>
    </row>
    <row r="1841" spans="1:4">
      <c r="A1841" s="159">
        <v>37537</v>
      </c>
      <c r="B1841" s="159" t="s">
        <v>26465</v>
      </c>
      <c r="C1841" s="159" t="s">
        <v>140</v>
      </c>
      <c r="D1841" s="160" t="s">
        <v>11482</v>
      </c>
    </row>
    <row r="1842" spans="1:4">
      <c r="A1842" s="159">
        <v>37536</v>
      </c>
      <c r="B1842" s="159" t="s">
        <v>26464</v>
      </c>
      <c r="C1842" s="159" t="s">
        <v>140</v>
      </c>
      <c r="D1842" s="160" t="s">
        <v>11482</v>
      </c>
    </row>
    <row r="1843" spans="1:4">
      <c r="A1843" s="159">
        <v>37532</v>
      </c>
      <c r="B1843" s="159" t="s">
        <v>26460</v>
      </c>
      <c r="C1843" s="159" t="s">
        <v>140</v>
      </c>
      <c r="D1843" s="160" t="s">
        <v>11482</v>
      </c>
    </row>
    <row r="1844" spans="1:4">
      <c r="A1844" s="159">
        <v>2696</v>
      </c>
      <c r="B1844" s="159" t="s">
        <v>23189</v>
      </c>
      <c r="C1844" s="159" t="s">
        <v>127</v>
      </c>
      <c r="D1844" s="160" t="s">
        <v>11431</v>
      </c>
    </row>
    <row r="1845" spans="1:4">
      <c r="A1845" s="159">
        <v>40928</v>
      </c>
      <c r="B1845" s="159" t="s">
        <v>28111</v>
      </c>
      <c r="C1845" s="159" t="s">
        <v>125</v>
      </c>
      <c r="D1845" s="160" t="s">
        <v>31520</v>
      </c>
    </row>
    <row r="1846" spans="1:4">
      <c r="A1846" s="159">
        <v>4083</v>
      </c>
      <c r="B1846" s="159" t="s">
        <v>23651</v>
      </c>
      <c r="C1846" s="159" t="s">
        <v>127</v>
      </c>
      <c r="D1846" s="160" t="s">
        <v>31546</v>
      </c>
    </row>
    <row r="1847" spans="1:4">
      <c r="A1847" s="159">
        <v>40818</v>
      </c>
      <c r="B1847" s="159" t="s">
        <v>28083</v>
      </c>
      <c r="C1847" s="159" t="s">
        <v>125</v>
      </c>
      <c r="D1847" s="160" t="s">
        <v>31547</v>
      </c>
    </row>
    <row r="1848" spans="1:4">
      <c r="A1848" s="159">
        <v>43146</v>
      </c>
      <c r="B1848" s="159" t="s">
        <v>28497</v>
      </c>
      <c r="C1848" s="159" t="s">
        <v>140</v>
      </c>
      <c r="D1848" s="160" t="s">
        <v>10144</v>
      </c>
    </row>
    <row r="1849" spans="1:4">
      <c r="A1849" s="159">
        <v>2705</v>
      </c>
      <c r="B1849" s="159" t="s">
        <v>23191</v>
      </c>
      <c r="C1849" s="159" t="s">
        <v>3374</v>
      </c>
      <c r="D1849" s="160" t="s">
        <v>10385</v>
      </c>
    </row>
    <row r="1850" spans="1:4">
      <c r="A1850" s="159">
        <v>14250</v>
      </c>
      <c r="B1850" s="159" t="s">
        <v>25571</v>
      </c>
      <c r="C1850" s="159" t="s">
        <v>3374</v>
      </c>
      <c r="D1850" s="160" t="s">
        <v>11038</v>
      </c>
    </row>
    <row r="1851" spans="1:4">
      <c r="A1851" s="159">
        <v>11683</v>
      </c>
      <c r="B1851" s="159" t="s">
        <v>24998</v>
      </c>
      <c r="C1851" s="159" t="s">
        <v>131</v>
      </c>
      <c r="D1851" s="160" t="s">
        <v>10921</v>
      </c>
    </row>
    <row r="1852" spans="1:4">
      <c r="A1852" s="159">
        <v>11684</v>
      </c>
      <c r="B1852" s="159" t="s">
        <v>24999</v>
      </c>
      <c r="C1852" s="159" t="s">
        <v>131</v>
      </c>
      <c r="D1852" s="160" t="s">
        <v>10922</v>
      </c>
    </row>
    <row r="1853" spans="1:4">
      <c r="A1853" s="159">
        <v>6141</v>
      </c>
      <c r="B1853" s="159" t="s">
        <v>24038</v>
      </c>
      <c r="C1853" s="159" t="s">
        <v>131</v>
      </c>
      <c r="D1853" s="160" t="s">
        <v>10722</v>
      </c>
    </row>
    <row r="1854" spans="1:4">
      <c r="A1854" s="159">
        <v>11681</v>
      </c>
      <c r="B1854" s="159" t="s">
        <v>24997</v>
      </c>
      <c r="C1854" s="159" t="s">
        <v>131</v>
      </c>
      <c r="D1854" s="160" t="s">
        <v>10648</v>
      </c>
    </row>
    <row r="1855" spans="1:4">
      <c r="A1855" s="159">
        <v>2706</v>
      </c>
      <c r="B1855" s="159" t="s">
        <v>23192</v>
      </c>
      <c r="C1855" s="159" t="s">
        <v>127</v>
      </c>
      <c r="D1855" s="160" t="s">
        <v>31548</v>
      </c>
    </row>
    <row r="1856" spans="1:4">
      <c r="A1856" s="159">
        <v>40811</v>
      </c>
      <c r="B1856" s="159" t="s">
        <v>28076</v>
      </c>
      <c r="C1856" s="159" t="s">
        <v>125</v>
      </c>
      <c r="D1856" s="160" t="s">
        <v>31549</v>
      </c>
    </row>
    <row r="1857" spans="1:4">
      <c r="A1857" s="159">
        <v>2707</v>
      </c>
      <c r="B1857" s="159" t="s">
        <v>23193</v>
      </c>
      <c r="C1857" s="159" t="s">
        <v>127</v>
      </c>
      <c r="D1857" s="160" t="s">
        <v>31550</v>
      </c>
    </row>
    <row r="1858" spans="1:4">
      <c r="A1858" s="159">
        <v>40813</v>
      </c>
      <c r="B1858" s="159" t="s">
        <v>28078</v>
      </c>
      <c r="C1858" s="159" t="s">
        <v>125</v>
      </c>
      <c r="D1858" s="160" t="s">
        <v>31551</v>
      </c>
    </row>
    <row r="1859" spans="1:4">
      <c r="A1859" s="159">
        <v>2708</v>
      </c>
      <c r="B1859" s="159" t="s">
        <v>23194</v>
      </c>
      <c r="C1859" s="159" t="s">
        <v>127</v>
      </c>
      <c r="D1859" s="160" t="s">
        <v>31552</v>
      </c>
    </row>
    <row r="1860" spans="1:4">
      <c r="A1860" s="159">
        <v>40814</v>
      </c>
      <c r="B1860" s="159" t="s">
        <v>28079</v>
      </c>
      <c r="C1860" s="159" t="s">
        <v>125</v>
      </c>
      <c r="D1860" s="160" t="s">
        <v>31553</v>
      </c>
    </row>
    <row r="1861" spans="1:4">
      <c r="A1861" s="159">
        <v>38403</v>
      </c>
      <c r="B1861" s="159" t="s">
        <v>26860</v>
      </c>
      <c r="C1861" s="159" t="s">
        <v>131</v>
      </c>
      <c r="D1861" s="160" t="s">
        <v>26861</v>
      </c>
    </row>
    <row r="1862" spans="1:4">
      <c r="A1862" s="159">
        <v>43482</v>
      </c>
      <c r="B1862" s="159" t="s">
        <v>28617</v>
      </c>
      <c r="C1862" s="159" t="s">
        <v>127</v>
      </c>
      <c r="D1862" s="160" t="s">
        <v>10787</v>
      </c>
    </row>
    <row r="1863" spans="1:4">
      <c r="A1863" s="159">
        <v>43494</v>
      </c>
      <c r="B1863" s="159" t="s">
        <v>28630</v>
      </c>
      <c r="C1863" s="159" t="s">
        <v>125</v>
      </c>
      <c r="D1863" s="160" t="s">
        <v>28631</v>
      </c>
    </row>
    <row r="1864" spans="1:4">
      <c r="A1864" s="159">
        <v>43483</v>
      </c>
      <c r="B1864" s="159" t="s">
        <v>28618</v>
      </c>
      <c r="C1864" s="159" t="s">
        <v>127</v>
      </c>
      <c r="D1864" s="160" t="s">
        <v>10170</v>
      </c>
    </row>
    <row r="1865" spans="1:4">
      <c r="A1865" s="159">
        <v>43495</v>
      </c>
      <c r="B1865" s="159" t="s">
        <v>28632</v>
      </c>
      <c r="C1865" s="159" t="s">
        <v>125</v>
      </c>
      <c r="D1865" s="160" t="s">
        <v>28633</v>
      </c>
    </row>
    <row r="1866" spans="1:4">
      <c r="A1866" s="159">
        <v>43484</v>
      </c>
      <c r="B1866" s="159" t="s">
        <v>28619</v>
      </c>
      <c r="C1866" s="159" t="s">
        <v>127</v>
      </c>
      <c r="D1866" s="160" t="s">
        <v>28620</v>
      </c>
    </row>
    <row r="1867" spans="1:4">
      <c r="A1867" s="159">
        <v>43496</v>
      </c>
      <c r="B1867" s="159" t="s">
        <v>28634</v>
      </c>
      <c r="C1867" s="159" t="s">
        <v>125</v>
      </c>
      <c r="D1867" s="160" t="s">
        <v>28635</v>
      </c>
    </row>
    <row r="1868" spans="1:4">
      <c r="A1868" s="159">
        <v>43485</v>
      </c>
      <c r="B1868" s="159" t="s">
        <v>28621</v>
      </c>
      <c r="C1868" s="159" t="s">
        <v>127</v>
      </c>
      <c r="D1868" s="160" t="s">
        <v>12338</v>
      </c>
    </row>
    <row r="1869" spans="1:4">
      <c r="A1869" s="159">
        <v>43497</v>
      </c>
      <c r="B1869" s="159" t="s">
        <v>28636</v>
      </c>
      <c r="C1869" s="159" t="s">
        <v>125</v>
      </c>
      <c r="D1869" s="160" t="s">
        <v>28637</v>
      </c>
    </row>
    <row r="1870" spans="1:4">
      <c r="A1870" s="159">
        <v>43487</v>
      </c>
      <c r="B1870" s="159" t="s">
        <v>28623</v>
      </c>
      <c r="C1870" s="159" t="s">
        <v>127</v>
      </c>
      <c r="D1870" s="160" t="s">
        <v>10753</v>
      </c>
    </row>
    <row r="1871" spans="1:4">
      <c r="A1871" s="159">
        <v>43499</v>
      </c>
      <c r="B1871" s="159" t="s">
        <v>28640</v>
      </c>
      <c r="C1871" s="159" t="s">
        <v>125</v>
      </c>
      <c r="D1871" s="160" t="s">
        <v>28641</v>
      </c>
    </row>
    <row r="1872" spans="1:4">
      <c r="A1872" s="159">
        <v>43486</v>
      </c>
      <c r="B1872" s="159" t="s">
        <v>28622</v>
      </c>
      <c r="C1872" s="159" t="s">
        <v>127</v>
      </c>
      <c r="D1872" s="160" t="s">
        <v>10633</v>
      </c>
    </row>
    <row r="1873" spans="1:4">
      <c r="A1873" s="159">
        <v>43498</v>
      </c>
      <c r="B1873" s="159" t="s">
        <v>28638</v>
      </c>
      <c r="C1873" s="159" t="s">
        <v>125</v>
      </c>
      <c r="D1873" s="160" t="s">
        <v>28639</v>
      </c>
    </row>
    <row r="1874" spans="1:4">
      <c r="A1874" s="159">
        <v>43488</v>
      </c>
      <c r="B1874" s="159" t="s">
        <v>28624</v>
      </c>
      <c r="C1874" s="159" t="s">
        <v>127</v>
      </c>
      <c r="D1874" s="160" t="s">
        <v>11703</v>
      </c>
    </row>
    <row r="1875" spans="1:4">
      <c r="A1875" s="159">
        <v>43500</v>
      </c>
      <c r="B1875" s="159" t="s">
        <v>28642</v>
      </c>
      <c r="C1875" s="159" t="s">
        <v>125</v>
      </c>
      <c r="D1875" s="160" t="s">
        <v>28643</v>
      </c>
    </row>
    <row r="1876" spans="1:4">
      <c r="A1876" s="159">
        <v>43489</v>
      </c>
      <c r="B1876" s="159" t="s">
        <v>28625</v>
      </c>
      <c r="C1876" s="159" t="s">
        <v>127</v>
      </c>
      <c r="D1876" s="160" t="s">
        <v>20246</v>
      </c>
    </row>
    <row r="1877" spans="1:4">
      <c r="A1877" s="159">
        <v>43501</v>
      </c>
      <c r="B1877" s="159" t="s">
        <v>28644</v>
      </c>
      <c r="C1877" s="159" t="s">
        <v>125</v>
      </c>
      <c r="D1877" s="160" t="s">
        <v>28645</v>
      </c>
    </row>
    <row r="1878" spans="1:4">
      <c r="A1878" s="159">
        <v>43490</v>
      </c>
      <c r="B1878" s="159" t="s">
        <v>28626</v>
      </c>
      <c r="C1878" s="159" t="s">
        <v>127</v>
      </c>
      <c r="D1878" s="160" t="s">
        <v>10202</v>
      </c>
    </row>
    <row r="1879" spans="1:4">
      <c r="A1879" s="159">
        <v>43502</v>
      </c>
      <c r="B1879" s="159" t="s">
        <v>28646</v>
      </c>
      <c r="C1879" s="159" t="s">
        <v>125</v>
      </c>
      <c r="D1879" s="160" t="s">
        <v>28647</v>
      </c>
    </row>
    <row r="1880" spans="1:4">
      <c r="A1880" s="159">
        <v>43491</v>
      </c>
      <c r="B1880" s="159" t="s">
        <v>28627</v>
      </c>
      <c r="C1880" s="159" t="s">
        <v>127</v>
      </c>
      <c r="D1880" s="160" t="s">
        <v>12932</v>
      </c>
    </row>
    <row r="1881" spans="1:4">
      <c r="A1881" s="159">
        <v>43503</v>
      </c>
      <c r="B1881" s="159" t="s">
        <v>28648</v>
      </c>
      <c r="C1881" s="159" t="s">
        <v>125</v>
      </c>
      <c r="D1881" s="160" t="s">
        <v>28649</v>
      </c>
    </row>
    <row r="1882" spans="1:4">
      <c r="A1882" s="159">
        <v>43492</v>
      </c>
      <c r="B1882" s="159" t="s">
        <v>28628</v>
      </c>
      <c r="C1882" s="159" t="s">
        <v>127</v>
      </c>
      <c r="D1882" s="160" t="s">
        <v>11019</v>
      </c>
    </row>
    <row r="1883" spans="1:4">
      <c r="A1883" s="159">
        <v>43504</v>
      </c>
      <c r="B1883" s="159" t="s">
        <v>28650</v>
      </c>
      <c r="C1883" s="159" t="s">
        <v>125</v>
      </c>
      <c r="D1883" s="160" t="s">
        <v>28651</v>
      </c>
    </row>
    <row r="1884" spans="1:4">
      <c r="A1884" s="159">
        <v>43493</v>
      </c>
      <c r="B1884" s="159" t="s">
        <v>28629</v>
      </c>
      <c r="C1884" s="159" t="s">
        <v>127</v>
      </c>
      <c r="D1884" s="160" t="s">
        <v>10198</v>
      </c>
    </row>
    <row r="1885" spans="1:4">
      <c r="A1885" s="159">
        <v>43505</v>
      </c>
      <c r="B1885" s="159" t="s">
        <v>28652</v>
      </c>
      <c r="C1885" s="159" t="s">
        <v>125</v>
      </c>
      <c r="D1885" s="160" t="s">
        <v>28653</v>
      </c>
    </row>
    <row r="1886" spans="1:4">
      <c r="A1886" s="159">
        <v>37774</v>
      </c>
      <c r="B1886" s="159" t="s">
        <v>26572</v>
      </c>
      <c r="C1886" s="159" t="s">
        <v>131</v>
      </c>
      <c r="D1886" s="160" t="s">
        <v>26573</v>
      </c>
    </row>
    <row r="1887" spans="1:4">
      <c r="A1887" s="159">
        <v>38629</v>
      </c>
      <c r="B1887" s="159" t="s">
        <v>26966</v>
      </c>
      <c r="C1887" s="159" t="s">
        <v>131</v>
      </c>
      <c r="D1887" s="160" t="s">
        <v>26967</v>
      </c>
    </row>
    <row r="1888" spans="1:4">
      <c r="A1888" s="159">
        <v>38630</v>
      </c>
      <c r="B1888" s="159" t="s">
        <v>26968</v>
      </c>
      <c r="C1888" s="159" t="s">
        <v>131</v>
      </c>
      <c r="D1888" s="160" t="s">
        <v>26969</v>
      </c>
    </row>
    <row r="1889" spans="1:4">
      <c r="A1889" s="159">
        <v>38476</v>
      </c>
      <c r="B1889" s="159" t="s">
        <v>26925</v>
      </c>
      <c r="C1889" s="159" t="s">
        <v>131</v>
      </c>
      <c r="D1889" s="160" t="s">
        <v>26926</v>
      </c>
    </row>
    <row r="1890" spans="1:4">
      <c r="A1890" s="159">
        <v>38477</v>
      </c>
      <c r="B1890" s="159" t="s">
        <v>26927</v>
      </c>
      <c r="C1890" s="159" t="s">
        <v>131</v>
      </c>
      <c r="D1890" s="160" t="s">
        <v>26928</v>
      </c>
    </row>
    <row r="1891" spans="1:4">
      <c r="A1891" s="159">
        <v>40635</v>
      </c>
      <c r="B1891" s="159" t="s">
        <v>28027</v>
      </c>
      <c r="C1891" s="159" t="s">
        <v>131</v>
      </c>
      <c r="D1891" s="160" t="s">
        <v>28028</v>
      </c>
    </row>
    <row r="1892" spans="1:4">
      <c r="A1892" s="159">
        <v>36483</v>
      </c>
      <c r="B1892" s="159" t="s">
        <v>26211</v>
      </c>
      <c r="C1892" s="159" t="s">
        <v>131</v>
      </c>
      <c r="D1892" s="160" t="s">
        <v>26212</v>
      </c>
    </row>
    <row r="1893" spans="1:4">
      <c r="A1893" s="159">
        <v>14525</v>
      </c>
      <c r="B1893" s="159" t="s">
        <v>25584</v>
      </c>
      <c r="C1893" s="159" t="s">
        <v>131</v>
      </c>
      <c r="D1893" s="160" t="s">
        <v>25585</v>
      </c>
    </row>
    <row r="1894" spans="1:4">
      <c r="A1894" s="159">
        <v>36408</v>
      </c>
      <c r="B1894" s="159" t="s">
        <v>26206</v>
      </c>
      <c r="C1894" s="159" t="s">
        <v>131</v>
      </c>
      <c r="D1894" s="160" t="s">
        <v>24678</v>
      </c>
    </row>
    <row r="1895" spans="1:4">
      <c r="A1895" s="159">
        <v>2723</v>
      </c>
      <c r="B1895" s="159" t="s">
        <v>23199</v>
      </c>
      <c r="C1895" s="159" t="s">
        <v>131</v>
      </c>
      <c r="D1895" s="160" t="s">
        <v>23200</v>
      </c>
    </row>
    <row r="1896" spans="1:4">
      <c r="A1896" s="159">
        <v>36481</v>
      </c>
      <c r="B1896" s="159" t="s">
        <v>26207</v>
      </c>
      <c r="C1896" s="159" t="s">
        <v>131</v>
      </c>
      <c r="D1896" s="160" t="s">
        <v>26208</v>
      </c>
    </row>
    <row r="1897" spans="1:4">
      <c r="A1897" s="159">
        <v>36482</v>
      </c>
      <c r="B1897" s="159" t="s">
        <v>26209</v>
      </c>
      <c r="C1897" s="159" t="s">
        <v>131</v>
      </c>
      <c r="D1897" s="160" t="s">
        <v>26210</v>
      </c>
    </row>
    <row r="1898" spans="1:4">
      <c r="A1898" s="159">
        <v>10685</v>
      </c>
      <c r="B1898" s="159" t="s">
        <v>24684</v>
      </c>
      <c r="C1898" s="159" t="s">
        <v>131</v>
      </c>
      <c r="D1898" s="160" t="s">
        <v>24685</v>
      </c>
    </row>
    <row r="1899" spans="1:4">
      <c r="A1899" s="159">
        <v>40636</v>
      </c>
      <c r="B1899" s="159" t="s">
        <v>28029</v>
      </c>
      <c r="C1899" s="159" t="s">
        <v>131</v>
      </c>
      <c r="D1899" s="160" t="s">
        <v>28030</v>
      </c>
    </row>
    <row r="1900" spans="1:4">
      <c r="A1900" s="159">
        <v>4111</v>
      </c>
      <c r="B1900" s="159" t="s">
        <v>23665</v>
      </c>
      <c r="C1900" s="159" t="s">
        <v>131</v>
      </c>
      <c r="D1900" s="160" t="s">
        <v>22385</v>
      </c>
    </row>
    <row r="1901" spans="1:4">
      <c r="A1901" s="159">
        <v>44538</v>
      </c>
      <c r="B1901" s="159" t="s">
        <v>28932</v>
      </c>
      <c r="C1901" s="159" t="s">
        <v>131</v>
      </c>
      <c r="D1901" s="160" t="s">
        <v>28933</v>
      </c>
    </row>
    <row r="1902" spans="1:4">
      <c r="A1902" s="159">
        <v>12</v>
      </c>
      <c r="B1902" s="159" t="s">
        <v>22114</v>
      </c>
      <c r="C1902" s="159" t="s">
        <v>131</v>
      </c>
      <c r="D1902" s="160" t="s">
        <v>10731</v>
      </c>
    </row>
    <row r="1903" spans="1:4">
      <c r="A1903" s="159">
        <v>37554</v>
      </c>
      <c r="B1903" s="159" t="s">
        <v>26474</v>
      </c>
      <c r="C1903" s="159" t="s">
        <v>131</v>
      </c>
      <c r="D1903" s="160" t="s">
        <v>11253</v>
      </c>
    </row>
    <row r="1904" spans="1:4">
      <c r="A1904" s="159">
        <v>37555</v>
      </c>
      <c r="B1904" s="159" t="s">
        <v>26475</v>
      </c>
      <c r="C1904" s="159" t="s">
        <v>131</v>
      </c>
      <c r="D1904" s="160" t="s">
        <v>11254</v>
      </c>
    </row>
    <row r="1905" spans="1:4">
      <c r="A1905" s="159">
        <v>10902</v>
      </c>
      <c r="B1905" s="159" t="s">
        <v>24758</v>
      </c>
      <c r="C1905" s="159" t="s">
        <v>131</v>
      </c>
      <c r="D1905" s="160" t="s">
        <v>10250</v>
      </c>
    </row>
    <row r="1906" spans="1:4">
      <c r="A1906" s="159">
        <v>20965</v>
      </c>
      <c r="B1906" s="159" t="s">
        <v>25742</v>
      </c>
      <c r="C1906" s="159" t="s">
        <v>131</v>
      </c>
      <c r="D1906" s="160" t="s">
        <v>11074</v>
      </c>
    </row>
    <row r="1907" spans="1:4">
      <c r="A1907" s="159">
        <v>20966</v>
      </c>
      <c r="B1907" s="159" t="s">
        <v>25743</v>
      </c>
      <c r="C1907" s="159" t="s">
        <v>131</v>
      </c>
      <c r="D1907" s="160" t="s">
        <v>11075</v>
      </c>
    </row>
    <row r="1908" spans="1:4">
      <c r="A1908" s="159">
        <v>10903</v>
      </c>
      <c r="B1908" s="159" t="s">
        <v>24759</v>
      </c>
      <c r="C1908" s="159" t="s">
        <v>131</v>
      </c>
      <c r="D1908" s="160" t="s">
        <v>10862</v>
      </c>
    </row>
    <row r="1909" spans="1:4">
      <c r="A1909" s="159">
        <v>20967</v>
      </c>
      <c r="B1909" s="159" t="s">
        <v>25744</v>
      </c>
      <c r="C1909" s="159" t="s">
        <v>131</v>
      </c>
      <c r="D1909" s="160" t="s">
        <v>10862</v>
      </c>
    </row>
    <row r="1910" spans="1:4">
      <c r="A1910" s="159">
        <v>20968</v>
      </c>
      <c r="B1910" s="159" t="s">
        <v>25745</v>
      </c>
      <c r="C1910" s="159" t="s">
        <v>131</v>
      </c>
      <c r="D1910" s="160" t="s">
        <v>11076</v>
      </c>
    </row>
    <row r="1911" spans="1:4">
      <c r="A1911" s="159">
        <v>11359</v>
      </c>
      <c r="B1911" s="159" t="s">
        <v>24886</v>
      </c>
      <c r="C1911" s="159" t="s">
        <v>131</v>
      </c>
      <c r="D1911" s="160" t="s">
        <v>24887</v>
      </c>
    </row>
    <row r="1912" spans="1:4">
      <c r="A1912" s="159">
        <v>39017</v>
      </c>
      <c r="B1912" s="159" t="s">
        <v>27082</v>
      </c>
      <c r="C1912" s="159" t="s">
        <v>131</v>
      </c>
      <c r="D1912" s="160" t="s">
        <v>10644</v>
      </c>
    </row>
    <row r="1913" spans="1:4">
      <c r="A1913" s="159">
        <v>39315</v>
      </c>
      <c r="B1913" s="159" t="s">
        <v>27277</v>
      </c>
      <c r="C1913" s="159" t="s">
        <v>131</v>
      </c>
      <c r="D1913" s="160" t="s">
        <v>10355</v>
      </c>
    </row>
    <row r="1914" spans="1:4">
      <c r="A1914" s="159">
        <v>39016</v>
      </c>
      <c r="B1914" s="159" t="s">
        <v>27081</v>
      </c>
      <c r="C1914" s="159" t="s">
        <v>131</v>
      </c>
      <c r="D1914" s="160" t="s">
        <v>10355</v>
      </c>
    </row>
    <row r="1915" spans="1:4">
      <c r="A1915" s="159">
        <v>39481</v>
      </c>
      <c r="B1915" s="159" t="s">
        <v>27474</v>
      </c>
      <c r="C1915" s="159" t="s">
        <v>131</v>
      </c>
      <c r="D1915" s="160" t="s">
        <v>10573</v>
      </c>
    </row>
    <row r="1916" spans="1:4">
      <c r="A1916" s="159">
        <v>39013</v>
      </c>
      <c r="B1916" s="159" t="s">
        <v>27078</v>
      </c>
      <c r="C1916" s="159" t="s">
        <v>131</v>
      </c>
      <c r="D1916" s="160" t="s">
        <v>10563</v>
      </c>
    </row>
    <row r="1917" spans="1:4">
      <c r="A1917" s="159">
        <v>44919</v>
      </c>
      <c r="B1917" s="159" t="s">
        <v>28951</v>
      </c>
      <c r="C1917" s="159" t="s">
        <v>131</v>
      </c>
      <c r="D1917" s="160" t="s">
        <v>23243</v>
      </c>
    </row>
    <row r="1918" spans="1:4">
      <c r="A1918" s="159">
        <v>40433</v>
      </c>
      <c r="B1918" s="159" t="s">
        <v>27982</v>
      </c>
      <c r="C1918" s="159" t="s">
        <v>131</v>
      </c>
      <c r="D1918" s="160" t="s">
        <v>22190</v>
      </c>
    </row>
    <row r="1919" spans="1:4">
      <c r="A1919" s="159">
        <v>20219</v>
      </c>
      <c r="B1919" s="159" t="s">
        <v>25706</v>
      </c>
      <c r="C1919" s="159" t="s">
        <v>131</v>
      </c>
      <c r="D1919" s="160" t="s">
        <v>11065</v>
      </c>
    </row>
    <row r="1920" spans="1:4">
      <c r="A1920" s="159">
        <v>36484</v>
      </c>
      <c r="B1920" s="159" t="s">
        <v>26213</v>
      </c>
      <c r="C1920" s="159" t="s">
        <v>131</v>
      </c>
      <c r="D1920" s="160" t="s">
        <v>11208</v>
      </c>
    </row>
    <row r="1921" spans="1:4">
      <c r="A1921" s="159">
        <v>38367</v>
      </c>
      <c r="B1921" s="159" t="s">
        <v>26829</v>
      </c>
      <c r="C1921" s="159" t="s">
        <v>131</v>
      </c>
      <c r="D1921" s="160" t="s">
        <v>10689</v>
      </c>
    </row>
    <row r="1922" spans="1:4">
      <c r="A1922" s="159">
        <v>38368</v>
      </c>
      <c r="B1922" s="159" t="s">
        <v>26830</v>
      </c>
      <c r="C1922" s="159" t="s">
        <v>131</v>
      </c>
      <c r="D1922" s="160" t="s">
        <v>11313</v>
      </c>
    </row>
    <row r="1923" spans="1:4">
      <c r="A1923" s="159">
        <v>38091</v>
      </c>
      <c r="B1923" s="159" t="s">
        <v>26739</v>
      </c>
      <c r="C1923" s="159" t="s">
        <v>131</v>
      </c>
      <c r="D1923" s="160" t="s">
        <v>12843</v>
      </c>
    </row>
    <row r="1924" spans="1:4">
      <c r="A1924" s="159">
        <v>38095</v>
      </c>
      <c r="B1924" s="159" t="s">
        <v>26743</v>
      </c>
      <c r="C1924" s="159" t="s">
        <v>131</v>
      </c>
      <c r="D1924" s="160" t="s">
        <v>10284</v>
      </c>
    </row>
    <row r="1925" spans="1:4">
      <c r="A1925" s="159">
        <v>38092</v>
      </c>
      <c r="B1925" s="159" t="s">
        <v>26740</v>
      </c>
      <c r="C1925" s="159" t="s">
        <v>131</v>
      </c>
      <c r="D1925" s="160" t="s">
        <v>11366</v>
      </c>
    </row>
    <row r="1926" spans="1:4">
      <c r="A1926" s="159">
        <v>38093</v>
      </c>
      <c r="B1926" s="159" t="s">
        <v>26741</v>
      </c>
      <c r="C1926" s="159" t="s">
        <v>131</v>
      </c>
      <c r="D1926" s="160" t="s">
        <v>19982</v>
      </c>
    </row>
    <row r="1927" spans="1:4">
      <c r="A1927" s="159">
        <v>38096</v>
      </c>
      <c r="B1927" s="159" t="s">
        <v>26744</v>
      </c>
      <c r="C1927" s="159" t="s">
        <v>131</v>
      </c>
      <c r="D1927" s="160" t="s">
        <v>11332</v>
      </c>
    </row>
    <row r="1928" spans="1:4">
      <c r="A1928" s="159">
        <v>38094</v>
      </c>
      <c r="B1928" s="159" t="s">
        <v>26742</v>
      </c>
      <c r="C1928" s="159" t="s">
        <v>131</v>
      </c>
      <c r="D1928" s="160" t="s">
        <v>20280</v>
      </c>
    </row>
    <row r="1929" spans="1:4">
      <c r="A1929" s="159">
        <v>38097</v>
      </c>
      <c r="B1929" s="159" t="s">
        <v>26745</v>
      </c>
      <c r="C1929" s="159" t="s">
        <v>131</v>
      </c>
      <c r="D1929" s="160" t="s">
        <v>10255</v>
      </c>
    </row>
    <row r="1930" spans="1:4">
      <c r="A1930" s="159">
        <v>38098</v>
      </c>
      <c r="B1930" s="159" t="s">
        <v>26746</v>
      </c>
      <c r="C1930" s="159" t="s">
        <v>131</v>
      </c>
      <c r="D1930" s="160" t="s">
        <v>10255</v>
      </c>
    </row>
    <row r="1931" spans="1:4">
      <c r="A1931" s="159">
        <v>11186</v>
      </c>
      <c r="B1931" s="159" t="s">
        <v>24842</v>
      </c>
      <c r="C1931" s="159" t="s">
        <v>145</v>
      </c>
      <c r="D1931" s="160" t="s">
        <v>24843</v>
      </c>
    </row>
    <row r="1932" spans="1:4">
      <c r="A1932" s="159">
        <v>11558</v>
      </c>
      <c r="B1932" s="159" t="s">
        <v>24932</v>
      </c>
      <c r="C1932" s="159" t="s">
        <v>149</v>
      </c>
      <c r="D1932" s="160" t="s">
        <v>14737</v>
      </c>
    </row>
    <row r="1933" spans="1:4">
      <c r="A1933" s="159">
        <v>11557</v>
      </c>
      <c r="B1933" s="159" t="s">
        <v>24930</v>
      </c>
      <c r="C1933" s="159" t="s">
        <v>149</v>
      </c>
      <c r="D1933" s="160" t="s">
        <v>24931</v>
      </c>
    </row>
    <row r="1934" spans="1:4">
      <c r="A1934" s="159">
        <v>2759</v>
      </c>
      <c r="B1934" s="159" t="s">
        <v>23207</v>
      </c>
      <c r="C1934" s="159" t="s">
        <v>131</v>
      </c>
      <c r="D1934" s="160" t="s">
        <v>12994</v>
      </c>
    </row>
    <row r="1935" spans="1:4">
      <c r="A1935" s="159">
        <v>38124</v>
      </c>
      <c r="B1935" s="159" t="s">
        <v>26776</v>
      </c>
      <c r="C1935" s="159" t="s">
        <v>131</v>
      </c>
      <c r="D1935" s="160" t="s">
        <v>10457</v>
      </c>
    </row>
    <row r="1936" spans="1:4">
      <c r="A1936" s="159">
        <v>38380</v>
      </c>
      <c r="B1936" s="159" t="s">
        <v>26839</v>
      </c>
      <c r="C1936" s="159" t="s">
        <v>131</v>
      </c>
      <c r="D1936" s="160" t="s">
        <v>16121</v>
      </c>
    </row>
    <row r="1937" spans="1:4">
      <c r="A1937" s="159">
        <v>42429</v>
      </c>
      <c r="B1937" s="159" t="s">
        <v>28403</v>
      </c>
      <c r="C1937" s="159" t="s">
        <v>131</v>
      </c>
      <c r="D1937" s="160" t="s">
        <v>11671</v>
      </c>
    </row>
    <row r="1938" spans="1:4">
      <c r="A1938" s="159">
        <v>39616</v>
      </c>
      <c r="B1938" s="159" t="s">
        <v>27614</v>
      </c>
      <c r="C1938" s="159" t="s">
        <v>131</v>
      </c>
      <c r="D1938" s="160" t="s">
        <v>11515</v>
      </c>
    </row>
    <row r="1939" spans="1:4">
      <c r="A1939" s="159">
        <v>39618</v>
      </c>
      <c r="B1939" s="159" t="s">
        <v>27615</v>
      </c>
      <c r="C1939" s="159" t="s">
        <v>131</v>
      </c>
      <c r="D1939" s="160" t="s">
        <v>11516</v>
      </c>
    </row>
    <row r="1940" spans="1:4">
      <c r="A1940" s="159">
        <v>39619</v>
      </c>
      <c r="B1940" s="159" t="s">
        <v>27616</v>
      </c>
      <c r="C1940" s="159" t="s">
        <v>131</v>
      </c>
      <c r="D1940" s="160" t="s">
        <v>11517</v>
      </c>
    </row>
    <row r="1941" spans="1:4">
      <c r="A1941" s="159">
        <v>39613</v>
      </c>
      <c r="B1941" s="159" t="s">
        <v>27610</v>
      </c>
      <c r="C1941" s="159" t="s">
        <v>131</v>
      </c>
      <c r="D1941" s="160" t="s">
        <v>11513</v>
      </c>
    </row>
    <row r="1942" spans="1:4">
      <c r="A1942" s="159">
        <v>39614</v>
      </c>
      <c r="B1942" s="159" t="s">
        <v>27611</v>
      </c>
      <c r="C1942" s="159" t="s">
        <v>131</v>
      </c>
      <c r="D1942" s="160" t="s">
        <v>11514</v>
      </c>
    </row>
    <row r="1943" spans="1:4">
      <c r="A1943" s="159">
        <v>38538</v>
      </c>
      <c r="B1943" s="159" t="s">
        <v>26929</v>
      </c>
      <c r="C1943" s="159" t="s">
        <v>132</v>
      </c>
      <c r="D1943" s="160" t="s">
        <v>26930</v>
      </c>
    </row>
    <row r="1944" spans="1:4">
      <c r="A1944" s="159">
        <v>38539</v>
      </c>
      <c r="B1944" s="159" t="s">
        <v>26931</v>
      </c>
      <c r="C1944" s="159" t="s">
        <v>132</v>
      </c>
      <c r="D1944" s="160" t="s">
        <v>26932</v>
      </c>
    </row>
    <row r="1945" spans="1:4">
      <c r="A1945" s="159">
        <v>38540</v>
      </c>
      <c r="B1945" s="159" t="s">
        <v>26933</v>
      </c>
      <c r="C1945" s="159" t="s">
        <v>132</v>
      </c>
      <c r="D1945" s="160" t="s">
        <v>26934</v>
      </c>
    </row>
    <row r="1946" spans="1:4">
      <c r="A1946" s="159">
        <v>38384</v>
      </c>
      <c r="B1946" s="159" t="s">
        <v>26844</v>
      </c>
      <c r="C1946" s="159" t="s">
        <v>131</v>
      </c>
      <c r="D1946" s="160" t="s">
        <v>10240</v>
      </c>
    </row>
    <row r="1947" spans="1:4">
      <c r="A1947" s="159">
        <v>13</v>
      </c>
      <c r="B1947" s="159" t="s">
        <v>22115</v>
      </c>
      <c r="C1947" s="159" t="s">
        <v>140</v>
      </c>
      <c r="D1947" s="160" t="s">
        <v>10485</v>
      </c>
    </row>
    <row r="1948" spans="1:4">
      <c r="A1948" s="159">
        <v>2762</v>
      </c>
      <c r="B1948" s="159" t="s">
        <v>23208</v>
      </c>
      <c r="C1948" s="159" t="s">
        <v>132</v>
      </c>
      <c r="D1948" s="160" t="s">
        <v>13977</v>
      </c>
    </row>
    <row r="1949" spans="1:4">
      <c r="A1949" s="159">
        <v>21142</v>
      </c>
      <c r="B1949" s="159" t="s">
        <v>25835</v>
      </c>
      <c r="C1949" s="159" t="s">
        <v>131</v>
      </c>
      <c r="D1949" s="160" t="s">
        <v>11113</v>
      </c>
    </row>
    <row r="1950" spans="1:4">
      <c r="A1950" s="159">
        <v>4223</v>
      </c>
      <c r="B1950" s="159" t="s">
        <v>23708</v>
      </c>
      <c r="C1950" s="159" t="s">
        <v>142</v>
      </c>
      <c r="D1950" s="160" t="s">
        <v>11225</v>
      </c>
    </row>
    <row r="1951" spans="1:4">
      <c r="A1951" s="159">
        <v>37372</v>
      </c>
      <c r="B1951" s="159" t="s">
        <v>26337</v>
      </c>
      <c r="C1951" s="159" t="s">
        <v>127</v>
      </c>
      <c r="D1951" s="160" t="s">
        <v>11428</v>
      </c>
    </row>
    <row r="1952" spans="1:4">
      <c r="A1952" s="159">
        <v>40863</v>
      </c>
      <c r="B1952" s="159" t="s">
        <v>28090</v>
      </c>
      <c r="C1952" s="159" t="s">
        <v>125</v>
      </c>
      <c r="D1952" s="160" t="s">
        <v>28091</v>
      </c>
    </row>
    <row r="1953" spans="1:4">
      <c r="A1953" s="159">
        <v>38475</v>
      </c>
      <c r="B1953" s="159" t="s">
        <v>26924</v>
      </c>
      <c r="C1953" s="159" t="s">
        <v>131</v>
      </c>
      <c r="D1953" s="160" t="s">
        <v>10605</v>
      </c>
    </row>
    <row r="1954" spans="1:4">
      <c r="A1954" s="159">
        <v>38474</v>
      </c>
      <c r="B1954" s="159" t="s">
        <v>26923</v>
      </c>
      <c r="C1954" s="159" t="s">
        <v>131</v>
      </c>
      <c r="D1954" s="160" t="s">
        <v>11364</v>
      </c>
    </row>
    <row r="1955" spans="1:4">
      <c r="A1955" s="159">
        <v>10886</v>
      </c>
      <c r="B1955" s="159" t="s">
        <v>24744</v>
      </c>
      <c r="C1955" s="159" t="s">
        <v>131</v>
      </c>
      <c r="D1955" s="160" t="s">
        <v>24745</v>
      </c>
    </row>
    <row r="1956" spans="1:4">
      <c r="A1956" s="159">
        <v>10888</v>
      </c>
      <c r="B1956" s="159" t="s">
        <v>24746</v>
      </c>
      <c r="C1956" s="159" t="s">
        <v>131</v>
      </c>
      <c r="D1956" s="160" t="s">
        <v>24747</v>
      </c>
    </row>
    <row r="1957" spans="1:4">
      <c r="A1957" s="159">
        <v>10889</v>
      </c>
      <c r="B1957" s="159" t="s">
        <v>24748</v>
      </c>
      <c r="C1957" s="159" t="s">
        <v>131</v>
      </c>
      <c r="D1957" s="160" t="s">
        <v>24749</v>
      </c>
    </row>
    <row r="1958" spans="1:4">
      <c r="A1958" s="159">
        <v>10890</v>
      </c>
      <c r="B1958" s="159" t="s">
        <v>24750</v>
      </c>
      <c r="C1958" s="159" t="s">
        <v>131</v>
      </c>
      <c r="D1958" s="160" t="s">
        <v>24751</v>
      </c>
    </row>
    <row r="1959" spans="1:4">
      <c r="A1959" s="159">
        <v>10891</v>
      </c>
      <c r="B1959" s="159" t="s">
        <v>24752</v>
      </c>
      <c r="C1959" s="159" t="s">
        <v>131</v>
      </c>
      <c r="D1959" s="160" t="s">
        <v>24753</v>
      </c>
    </row>
    <row r="1960" spans="1:4">
      <c r="A1960" s="159">
        <v>10892</v>
      </c>
      <c r="B1960" s="159" t="s">
        <v>24754</v>
      </c>
      <c r="C1960" s="159" t="s">
        <v>131</v>
      </c>
      <c r="D1960" s="160" t="s">
        <v>24755</v>
      </c>
    </row>
    <row r="1961" spans="1:4">
      <c r="A1961" s="159">
        <v>20977</v>
      </c>
      <c r="B1961" s="159" t="s">
        <v>25752</v>
      </c>
      <c r="C1961" s="159" t="s">
        <v>131</v>
      </c>
      <c r="D1961" s="160" t="s">
        <v>25753</v>
      </c>
    </row>
    <row r="1962" spans="1:4">
      <c r="A1962" s="159">
        <v>3073</v>
      </c>
      <c r="B1962" s="159" t="s">
        <v>23213</v>
      </c>
      <c r="C1962" s="159" t="s">
        <v>131</v>
      </c>
      <c r="D1962" s="160" t="s">
        <v>23214</v>
      </c>
    </row>
    <row r="1963" spans="1:4">
      <c r="A1963" s="159">
        <v>3074</v>
      </c>
      <c r="B1963" s="159" t="s">
        <v>23215</v>
      </c>
      <c r="C1963" s="159" t="s">
        <v>131</v>
      </c>
      <c r="D1963" s="160" t="s">
        <v>23216</v>
      </c>
    </row>
    <row r="1964" spans="1:4">
      <c r="A1964" s="159">
        <v>3076</v>
      </c>
      <c r="B1964" s="159" t="s">
        <v>23218</v>
      </c>
      <c r="C1964" s="159" t="s">
        <v>131</v>
      </c>
      <c r="D1964" s="160" t="s">
        <v>23219</v>
      </c>
    </row>
    <row r="1965" spans="1:4">
      <c r="A1965" s="159">
        <v>3075</v>
      </c>
      <c r="B1965" s="159" t="s">
        <v>23217</v>
      </c>
      <c r="C1965" s="159" t="s">
        <v>131</v>
      </c>
      <c r="D1965" s="160" t="s">
        <v>10958</v>
      </c>
    </row>
    <row r="1966" spans="1:4">
      <c r="A1966" s="159">
        <v>10781</v>
      </c>
      <c r="B1966" s="159" t="s">
        <v>24720</v>
      </c>
      <c r="C1966" s="159" t="s">
        <v>131</v>
      </c>
      <c r="D1966" s="160" t="s">
        <v>10811</v>
      </c>
    </row>
    <row r="1967" spans="1:4">
      <c r="A1967" s="159">
        <v>43612</v>
      </c>
      <c r="B1967" s="159" t="s">
        <v>28686</v>
      </c>
      <c r="C1967" s="159" t="s">
        <v>147</v>
      </c>
      <c r="D1967" s="160" t="s">
        <v>28687</v>
      </c>
    </row>
    <row r="1968" spans="1:4">
      <c r="A1968" s="159">
        <v>43613</v>
      </c>
      <c r="B1968" s="159" t="s">
        <v>28688</v>
      </c>
      <c r="C1968" s="159" t="s">
        <v>147</v>
      </c>
      <c r="D1968" s="160" t="s">
        <v>28689</v>
      </c>
    </row>
    <row r="1969" spans="1:4">
      <c r="A1969" s="159">
        <v>11480</v>
      </c>
      <c r="B1969" s="159" t="s">
        <v>24916</v>
      </c>
      <c r="C1969" s="159" t="s">
        <v>147</v>
      </c>
      <c r="D1969" s="160" t="s">
        <v>24917</v>
      </c>
    </row>
    <row r="1970" spans="1:4">
      <c r="A1970" s="159">
        <v>11469</v>
      </c>
      <c r="B1970" s="159" t="s">
        <v>24910</v>
      </c>
      <c r="C1970" s="159" t="s">
        <v>131</v>
      </c>
      <c r="D1970" s="160" t="s">
        <v>13239</v>
      </c>
    </row>
    <row r="1971" spans="1:4">
      <c r="A1971" s="159">
        <v>11468</v>
      </c>
      <c r="B1971" s="159" t="s">
        <v>24909</v>
      </c>
      <c r="C1971" s="159" t="s">
        <v>131</v>
      </c>
      <c r="D1971" s="160" t="s">
        <v>10436</v>
      </c>
    </row>
    <row r="1972" spans="1:4">
      <c r="A1972" s="159">
        <v>11484</v>
      </c>
      <c r="B1972" s="159" t="s">
        <v>24919</v>
      </c>
      <c r="C1972" s="159" t="s">
        <v>131</v>
      </c>
      <c r="D1972" s="160" t="s">
        <v>24920</v>
      </c>
    </row>
    <row r="1973" spans="1:4">
      <c r="A1973" s="159">
        <v>38155</v>
      </c>
      <c r="B1973" s="159" t="s">
        <v>26790</v>
      </c>
      <c r="C1973" s="159" t="s">
        <v>131</v>
      </c>
      <c r="D1973" s="160" t="s">
        <v>26791</v>
      </c>
    </row>
    <row r="1974" spans="1:4">
      <c r="A1974" s="159">
        <v>11467</v>
      </c>
      <c r="B1974" s="159" t="s">
        <v>24908</v>
      </c>
      <c r="C1974" s="159" t="s">
        <v>131</v>
      </c>
      <c r="D1974" s="160" t="s">
        <v>11439</v>
      </c>
    </row>
    <row r="1975" spans="1:4">
      <c r="A1975" s="159">
        <v>38153</v>
      </c>
      <c r="B1975" s="159" t="s">
        <v>26789</v>
      </c>
      <c r="C1975" s="159" t="s">
        <v>147</v>
      </c>
      <c r="D1975" s="160" t="s">
        <v>11317</v>
      </c>
    </row>
    <row r="1976" spans="1:4">
      <c r="A1976" s="159">
        <v>43607</v>
      </c>
      <c r="B1976" s="159" t="s">
        <v>28679</v>
      </c>
      <c r="C1976" s="159" t="s">
        <v>147</v>
      </c>
      <c r="D1976" s="160" t="s">
        <v>28680</v>
      </c>
    </row>
    <row r="1977" spans="1:4">
      <c r="A1977" s="159">
        <v>3080</v>
      </c>
      <c r="B1977" s="159" t="s">
        <v>23220</v>
      </c>
      <c r="C1977" s="159" t="s">
        <v>147</v>
      </c>
      <c r="D1977" s="160" t="s">
        <v>23221</v>
      </c>
    </row>
    <row r="1978" spans="1:4">
      <c r="A1978" s="159">
        <v>3081</v>
      </c>
      <c r="B1978" s="159" t="s">
        <v>23222</v>
      </c>
      <c r="C1978" s="159" t="s">
        <v>147</v>
      </c>
      <c r="D1978" s="160" t="s">
        <v>23223</v>
      </c>
    </row>
    <row r="1979" spans="1:4">
      <c r="A1979" s="159">
        <v>3090</v>
      </c>
      <c r="B1979" s="159" t="s">
        <v>23224</v>
      </c>
      <c r="C1979" s="159" t="s">
        <v>147</v>
      </c>
      <c r="D1979" s="160" t="s">
        <v>23225</v>
      </c>
    </row>
    <row r="1980" spans="1:4">
      <c r="A1980" s="159">
        <v>43611</v>
      </c>
      <c r="B1980" s="159" t="s">
        <v>28684</v>
      </c>
      <c r="C1980" s="159" t="s">
        <v>147</v>
      </c>
      <c r="D1980" s="160" t="s">
        <v>28685</v>
      </c>
    </row>
    <row r="1981" spans="1:4">
      <c r="A1981" s="159">
        <v>3103</v>
      </c>
      <c r="B1981" s="159" t="s">
        <v>23231</v>
      </c>
      <c r="C1981" s="159" t="s">
        <v>131</v>
      </c>
      <c r="D1981" s="160" t="s">
        <v>23232</v>
      </c>
    </row>
    <row r="1982" spans="1:4">
      <c r="A1982" s="159">
        <v>3097</v>
      </c>
      <c r="B1982" s="159" t="s">
        <v>23228</v>
      </c>
      <c r="C1982" s="159" t="s">
        <v>147</v>
      </c>
      <c r="D1982" s="160" t="s">
        <v>23229</v>
      </c>
    </row>
    <row r="1983" spans="1:4">
      <c r="A1983" s="159">
        <v>3099</v>
      </c>
      <c r="B1983" s="159" t="s">
        <v>23230</v>
      </c>
      <c r="C1983" s="159" t="s">
        <v>147</v>
      </c>
      <c r="D1983" s="160" t="s">
        <v>23227</v>
      </c>
    </row>
    <row r="1984" spans="1:4">
      <c r="A1984" s="159">
        <v>38151</v>
      </c>
      <c r="B1984" s="159" t="s">
        <v>26786</v>
      </c>
      <c r="C1984" s="159" t="s">
        <v>147</v>
      </c>
      <c r="D1984" s="160" t="s">
        <v>17903</v>
      </c>
    </row>
    <row r="1985" spans="1:4">
      <c r="A1985" s="159">
        <v>38152</v>
      </c>
      <c r="B1985" s="159" t="s">
        <v>26787</v>
      </c>
      <c r="C1985" s="159" t="s">
        <v>147</v>
      </c>
      <c r="D1985" s="160" t="s">
        <v>26788</v>
      </c>
    </row>
    <row r="1986" spans="1:4">
      <c r="A1986" s="159">
        <v>43610</v>
      </c>
      <c r="B1986" s="159" t="s">
        <v>28683</v>
      </c>
      <c r="C1986" s="159" t="s">
        <v>147</v>
      </c>
      <c r="D1986" s="160" t="s">
        <v>10887</v>
      </c>
    </row>
    <row r="1987" spans="1:4">
      <c r="A1987" s="159">
        <v>3093</v>
      </c>
      <c r="B1987" s="159" t="s">
        <v>23226</v>
      </c>
      <c r="C1987" s="159" t="s">
        <v>147</v>
      </c>
      <c r="D1987" s="160" t="s">
        <v>23227</v>
      </c>
    </row>
    <row r="1988" spans="1:4">
      <c r="A1988" s="159">
        <v>38165</v>
      </c>
      <c r="B1988" s="159" t="s">
        <v>26792</v>
      </c>
      <c r="C1988" s="159" t="s">
        <v>147</v>
      </c>
      <c r="D1988" s="160" t="s">
        <v>26793</v>
      </c>
    </row>
    <row r="1989" spans="1:4">
      <c r="A1989" s="159">
        <v>38177</v>
      </c>
      <c r="B1989" s="159" t="s">
        <v>26802</v>
      </c>
      <c r="C1989" s="159" t="s">
        <v>131</v>
      </c>
      <c r="D1989" s="160" t="s">
        <v>11486</v>
      </c>
    </row>
    <row r="1990" spans="1:4">
      <c r="A1990" s="159">
        <v>11458</v>
      </c>
      <c r="B1990" s="159" t="s">
        <v>24905</v>
      </c>
      <c r="C1990" s="159" t="s">
        <v>131</v>
      </c>
      <c r="D1990" s="160" t="s">
        <v>10249</v>
      </c>
    </row>
    <row r="1991" spans="1:4">
      <c r="A1991" s="159">
        <v>3108</v>
      </c>
      <c r="B1991" s="159" t="s">
        <v>23240</v>
      </c>
      <c r="C1991" s="159" t="s">
        <v>131</v>
      </c>
      <c r="D1991" s="160" t="s">
        <v>23241</v>
      </c>
    </row>
    <row r="1992" spans="1:4">
      <c r="A1992" s="159">
        <v>3105</v>
      </c>
      <c r="B1992" s="159" t="s">
        <v>23235</v>
      </c>
      <c r="C1992" s="159" t="s">
        <v>131</v>
      </c>
      <c r="D1992" s="160" t="s">
        <v>23236</v>
      </c>
    </row>
    <row r="1993" spans="1:4">
      <c r="A1993" s="159">
        <v>38178</v>
      </c>
      <c r="B1993" s="159" t="s">
        <v>26803</v>
      </c>
      <c r="C1993" s="159" t="s">
        <v>131</v>
      </c>
      <c r="D1993" s="160" t="s">
        <v>10225</v>
      </c>
    </row>
    <row r="1994" spans="1:4">
      <c r="A1994" s="159">
        <v>43575</v>
      </c>
      <c r="B1994" s="159" t="s">
        <v>28655</v>
      </c>
      <c r="C1994" s="159" t="s">
        <v>131</v>
      </c>
      <c r="D1994" s="160" t="s">
        <v>28656</v>
      </c>
    </row>
    <row r="1995" spans="1:4">
      <c r="A1995" s="159">
        <v>43577</v>
      </c>
      <c r="B1995" s="159" t="s">
        <v>28657</v>
      </c>
      <c r="C1995" s="159" t="s">
        <v>131</v>
      </c>
      <c r="D1995" s="160" t="s">
        <v>28658</v>
      </c>
    </row>
    <row r="1996" spans="1:4">
      <c r="A1996" s="159">
        <v>43458</v>
      </c>
      <c r="B1996" s="159" t="s">
        <v>28587</v>
      </c>
      <c r="C1996" s="159" t="s">
        <v>127</v>
      </c>
      <c r="D1996" s="160" t="s">
        <v>10878</v>
      </c>
    </row>
    <row r="1997" spans="1:4">
      <c r="A1997" s="159">
        <v>43470</v>
      </c>
      <c r="B1997" s="159" t="s">
        <v>28599</v>
      </c>
      <c r="C1997" s="159" t="s">
        <v>125</v>
      </c>
      <c r="D1997" s="160" t="s">
        <v>16524</v>
      </c>
    </row>
    <row r="1998" spans="1:4">
      <c r="A1998" s="159">
        <v>43459</v>
      </c>
      <c r="B1998" s="159" t="s">
        <v>28588</v>
      </c>
      <c r="C1998" s="159" t="s">
        <v>127</v>
      </c>
      <c r="D1998" s="160" t="s">
        <v>11702</v>
      </c>
    </row>
    <row r="1999" spans="1:4">
      <c r="A1999" s="159">
        <v>43471</v>
      </c>
      <c r="B1999" s="159" t="s">
        <v>28600</v>
      </c>
      <c r="C1999" s="159" t="s">
        <v>125</v>
      </c>
      <c r="D1999" s="160" t="s">
        <v>28601</v>
      </c>
    </row>
    <row r="2000" spans="1:4">
      <c r="A2000" s="159">
        <v>43460</v>
      </c>
      <c r="B2000" s="159" t="s">
        <v>28589</v>
      </c>
      <c r="C2000" s="159" t="s">
        <v>127</v>
      </c>
      <c r="D2000" s="160" t="s">
        <v>10577</v>
      </c>
    </row>
    <row r="2001" spans="1:4">
      <c r="A2001" s="159">
        <v>43472</v>
      </c>
      <c r="B2001" s="159" t="s">
        <v>28602</v>
      </c>
      <c r="C2001" s="159" t="s">
        <v>125</v>
      </c>
      <c r="D2001" s="160" t="s">
        <v>28603</v>
      </c>
    </row>
    <row r="2002" spans="1:4">
      <c r="A2002" s="159">
        <v>43461</v>
      </c>
      <c r="B2002" s="159" t="s">
        <v>28590</v>
      </c>
      <c r="C2002" s="159" t="s">
        <v>127</v>
      </c>
      <c r="D2002" s="160" t="s">
        <v>11495</v>
      </c>
    </row>
    <row r="2003" spans="1:4">
      <c r="A2003" s="159">
        <v>43473</v>
      </c>
      <c r="B2003" s="159" t="s">
        <v>28604</v>
      </c>
      <c r="C2003" s="159" t="s">
        <v>125</v>
      </c>
      <c r="D2003" s="160" t="s">
        <v>13175</v>
      </c>
    </row>
    <row r="2004" spans="1:4">
      <c r="A2004" s="159">
        <v>43463</v>
      </c>
      <c r="B2004" s="159" t="s">
        <v>28592</v>
      </c>
      <c r="C2004" s="159" t="s">
        <v>127</v>
      </c>
      <c r="D2004" s="160" t="s">
        <v>10879</v>
      </c>
    </row>
    <row r="2005" spans="1:4">
      <c r="A2005" s="159">
        <v>43475</v>
      </c>
      <c r="B2005" s="159" t="s">
        <v>28606</v>
      </c>
      <c r="C2005" s="159" t="s">
        <v>125</v>
      </c>
      <c r="D2005" s="160" t="s">
        <v>10666</v>
      </c>
    </row>
    <row r="2006" spans="1:4">
      <c r="A2006" s="159">
        <v>43462</v>
      </c>
      <c r="B2006" s="159" t="s">
        <v>28591</v>
      </c>
      <c r="C2006" s="159" t="s">
        <v>127</v>
      </c>
      <c r="D2006" s="160" t="s">
        <v>11704</v>
      </c>
    </row>
    <row r="2007" spans="1:4">
      <c r="A2007" s="159">
        <v>43474</v>
      </c>
      <c r="B2007" s="159" t="s">
        <v>28605</v>
      </c>
      <c r="C2007" s="159" t="s">
        <v>125</v>
      </c>
      <c r="D2007" s="160" t="s">
        <v>11173</v>
      </c>
    </row>
    <row r="2008" spans="1:4">
      <c r="A2008" s="159">
        <v>43464</v>
      </c>
      <c r="B2008" s="159" t="s">
        <v>28593</v>
      </c>
      <c r="C2008" s="159" t="s">
        <v>127</v>
      </c>
      <c r="D2008" s="160" t="s">
        <v>11704</v>
      </c>
    </row>
    <row r="2009" spans="1:4">
      <c r="A2009" s="159">
        <v>43476</v>
      </c>
      <c r="B2009" s="159" t="s">
        <v>28607</v>
      </c>
      <c r="C2009" s="159" t="s">
        <v>125</v>
      </c>
      <c r="D2009" s="160" t="s">
        <v>11704</v>
      </c>
    </row>
    <row r="2010" spans="1:4">
      <c r="A2010" s="159">
        <v>43465</v>
      </c>
      <c r="B2010" s="159" t="s">
        <v>28594</v>
      </c>
      <c r="C2010" s="159" t="s">
        <v>127</v>
      </c>
      <c r="D2010" s="160" t="s">
        <v>11708</v>
      </c>
    </row>
    <row r="2011" spans="1:4">
      <c r="A2011" s="159">
        <v>43477</v>
      </c>
      <c r="B2011" s="159" t="s">
        <v>28608</v>
      </c>
      <c r="C2011" s="159" t="s">
        <v>125</v>
      </c>
      <c r="D2011" s="160" t="s">
        <v>28609</v>
      </c>
    </row>
    <row r="2012" spans="1:4">
      <c r="A2012" s="159">
        <v>43466</v>
      </c>
      <c r="B2012" s="159" t="s">
        <v>28595</v>
      </c>
      <c r="C2012" s="159" t="s">
        <v>127</v>
      </c>
      <c r="D2012" s="160" t="s">
        <v>12651</v>
      </c>
    </row>
    <row r="2013" spans="1:4">
      <c r="A2013" s="159">
        <v>43478</v>
      </c>
      <c r="B2013" s="159" t="s">
        <v>28610</v>
      </c>
      <c r="C2013" s="159" t="s">
        <v>125</v>
      </c>
      <c r="D2013" s="160" t="s">
        <v>28611</v>
      </c>
    </row>
    <row r="2014" spans="1:4">
      <c r="A2014" s="159">
        <v>43467</v>
      </c>
      <c r="B2014" s="159" t="s">
        <v>28596</v>
      </c>
      <c r="C2014" s="159" t="s">
        <v>127</v>
      </c>
      <c r="D2014" s="160" t="s">
        <v>10270</v>
      </c>
    </row>
    <row r="2015" spans="1:4">
      <c r="A2015" s="159">
        <v>43479</v>
      </c>
      <c r="B2015" s="159" t="s">
        <v>28612</v>
      </c>
      <c r="C2015" s="159" t="s">
        <v>125</v>
      </c>
      <c r="D2015" s="160" t="s">
        <v>28613</v>
      </c>
    </row>
    <row r="2016" spans="1:4">
      <c r="A2016" s="159">
        <v>43468</v>
      </c>
      <c r="B2016" s="159" t="s">
        <v>28597</v>
      </c>
      <c r="C2016" s="159" t="s">
        <v>127</v>
      </c>
      <c r="D2016" s="160" t="s">
        <v>10383</v>
      </c>
    </row>
    <row r="2017" spans="1:4">
      <c r="A2017" s="159">
        <v>43480</v>
      </c>
      <c r="B2017" s="159" t="s">
        <v>28614</v>
      </c>
      <c r="C2017" s="159" t="s">
        <v>125</v>
      </c>
      <c r="D2017" s="160" t="s">
        <v>28615</v>
      </c>
    </row>
    <row r="2018" spans="1:4">
      <c r="A2018" s="159">
        <v>43469</v>
      </c>
      <c r="B2018" s="159" t="s">
        <v>28598</v>
      </c>
      <c r="C2018" s="159" t="s">
        <v>127</v>
      </c>
      <c r="D2018" s="160" t="s">
        <v>10646</v>
      </c>
    </row>
    <row r="2019" spans="1:4">
      <c r="A2019" s="159">
        <v>43481</v>
      </c>
      <c r="B2019" s="159" t="s">
        <v>28616</v>
      </c>
      <c r="C2019" s="159" t="s">
        <v>125</v>
      </c>
      <c r="D2019" s="160" t="s">
        <v>18750</v>
      </c>
    </row>
    <row r="2020" spans="1:4">
      <c r="A2020" s="159">
        <v>3119</v>
      </c>
      <c r="B2020" s="159" t="s">
        <v>23242</v>
      </c>
      <c r="C2020" s="159" t="s">
        <v>131</v>
      </c>
      <c r="D2020" s="160" t="s">
        <v>23243</v>
      </c>
    </row>
    <row r="2021" spans="1:4">
      <c r="A2021" s="159">
        <v>3122</v>
      </c>
      <c r="B2021" s="159" t="s">
        <v>23246</v>
      </c>
      <c r="C2021" s="159" t="s">
        <v>131</v>
      </c>
      <c r="D2021" s="160" t="s">
        <v>12853</v>
      </c>
    </row>
    <row r="2022" spans="1:4">
      <c r="A2022" s="159">
        <v>3121</v>
      </c>
      <c r="B2022" s="159" t="s">
        <v>23245</v>
      </c>
      <c r="C2022" s="159" t="s">
        <v>131</v>
      </c>
      <c r="D2022" s="160" t="s">
        <v>15856</v>
      </c>
    </row>
    <row r="2023" spans="1:4">
      <c r="A2023" s="159">
        <v>3120</v>
      </c>
      <c r="B2023" s="159" t="s">
        <v>23244</v>
      </c>
      <c r="C2023" s="159" t="s">
        <v>131</v>
      </c>
      <c r="D2023" s="160" t="s">
        <v>15890</v>
      </c>
    </row>
    <row r="2024" spans="1:4">
      <c r="A2024" s="159">
        <v>11455</v>
      </c>
      <c r="B2024" s="159" t="s">
        <v>24900</v>
      </c>
      <c r="C2024" s="159" t="s">
        <v>131</v>
      </c>
      <c r="D2024" s="160" t="s">
        <v>24901</v>
      </c>
    </row>
    <row r="2025" spans="1:4">
      <c r="A2025" s="159">
        <v>11456</v>
      </c>
      <c r="B2025" s="159" t="s">
        <v>24902</v>
      </c>
      <c r="C2025" s="159" t="s">
        <v>131</v>
      </c>
      <c r="D2025" s="160" t="s">
        <v>10434</v>
      </c>
    </row>
    <row r="2026" spans="1:4">
      <c r="A2026" s="159">
        <v>3107</v>
      </c>
      <c r="B2026" s="159" t="s">
        <v>23238</v>
      </c>
      <c r="C2026" s="159" t="s">
        <v>131</v>
      </c>
      <c r="D2026" s="160" t="s">
        <v>23239</v>
      </c>
    </row>
    <row r="2027" spans="1:4">
      <c r="A2027" s="159">
        <v>43583</v>
      </c>
      <c r="B2027" s="159" t="s">
        <v>28659</v>
      </c>
      <c r="C2027" s="159" t="s">
        <v>131</v>
      </c>
      <c r="D2027" s="160" t="s">
        <v>11666</v>
      </c>
    </row>
    <row r="2028" spans="1:4">
      <c r="A2028" s="159">
        <v>43586</v>
      </c>
      <c r="B2028" s="159" t="s">
        <v>28660</v>
      </c>
      <c r="C2028" s="159" t="s">
        <v>131</v>
      </c>
      <c r="D2028" s="160" t="s">
        <v>10754</v>
      </c>
    </row>
    <row r="2029" spans="1:4">
      <c r="A2029" s="159">
        <v>11461</v>
      </c>
      <c r="B2029" s="159" t="s">
        <v>24906</v>
      </c>
      <c r="C2029" s="159" t="s">
        <v>131</v>
      </c>
      <c r="D2029" s="160" t="s">
        <v>10720</v>
      </c>
    </row>
    <row r="2030" spans="1:4">
      <c r="A2030" s="159">
        <v>43587</v>
      </c>
      <c r="B2030" s="159" t="s">
        <v>28661</v>
      </c>
      <c r="C2030" s="159" t="s">
        <v>131</v>
      </c>
      <c r="D2030" s="160" t="s">
        <v>11462</v>
      </c>
    </row>
    <row r="2031" spans="1:4">
      <c r="A2031" s="159">
        <v>3106</v>
      </c>
      <c r="B2031" s="159" t="s">
        <v>23237</v>
      </c>
      <c r="C2031" s="159" t="s">
        <v>131</v>
      </c>
      <c r="D2031" s="160" t="s">
        <v>11481</v>
      </c>
    </row>
    <row r="2032" spans="1:4">
      <c r="A2032" s="159">
        <v>44539</v>
      </c>
      <c r="B2032" s="159" t="s">
        <v>28934</v>
      </c>
      <c r="C2032" s="159" t="s">
        <v>140</v>
      </c>
      <c r="D2032" s="160" t="s">
        <v>10171</v>
      </c>
    </row>
    <row r="2033" spans="1:4">
      <c r="A2033" s="159">
        <v>3123</v>
      </c>
      <c r="B2033" s="159" t="s">
        <v>23247</v>
      </c>
      <c r="C2033" s="159" t="s">
        <v>140</v>
      </c>
      <c r="D2033" s="160" t="s">
        <v>11155</v>
      </c>
    </row>
    <row r="2034" spans="1:4">
      <c r="A2034" s="159">
        <v>38125</v>
      </c>
      <c r="B2034" s="159" t="s">
        <v>26777</v>
      </c>
      <c r="C2034" s="159" t="s">
        <v>140</v>
      </c>
      <c r="D2034" s="160" t="s">
        <v>11180</v>
      </c>
    </row>
    <row r="2035" spans="1:4">
      <c r="A2035" s="159">
        <v>39014</v>
      </c>
      <c r="B2035" s="159" t="s">
        <v>27079</v>
      </c>
      <c r="C2035" s="159" t="s">
        <v>140</v>
      </c>
      <c r="D2035" s="160" t="s">
        <v>13007</v>
      </c>
    </row>
    <row r="2036" spans="1:4">
      <c r="A2036" s="159">
        <v>39365</v>
      </c>
      <c r="B2036" s="159" t="s">
        <v>27334</v>
      </c>
      <c r="C2036" s="159" t="s">
        <v>131</v>
      </c>
      <c r="D2036" s="160" t="s">
        <v>27335</v>
      </c>
    </row>
    <row r="2037" spans="1:4">
      <c r="A2037" s="159">
        <v>39366</v>
      </c>
      <c r="B2037" s="159" t="s">
        <v>27336</v>
      </c>
      <c r="C2037" s="159" t="s">
        <v>131</v>
      </c>
      <c r="D2037" s="160" t="s">
        <v>27337</v>
      </c>
    </row>
    <row r="2038" spans="1:4">
      <c r="A2038" s="159">
        <v>39367</v>
      </c>
      <c r="B2038" s="159" t="s">
        <v>27338</v>
      </c>
      <c r="C2038" s="159" t="s">
        <v>131</v>
      </c>
      <c r="D2038" s="160" t="s">
        <v>27339</v>
      </c>
    </row>
    <row r="2039" spans="1:4">
      <c r="A2039" s="159">
        <v>37394</v>
      </c>
      <c r="B2039" s="159" t="s">
        <v>26339</v>
      </c>
      <c r="C2039" s="159" t="s">
        <v>151</v>
      </c>
      <c r="D2039" s="160" t="s">
        <v>26340</v>
      </c>
    </row>
    <row r="2040" spans="1:4">
      <c r="A2040" s="159">
        <v>14146</v>
      </c>
      <c r="B2040" s="159" t="s">
        <v>25540</v>
      </c>
      <c r="C2040" s="159" t="s">
        <v>151</v>
      </c>
      <c r="D2040" s="160" t="s">
        <v>10483</v>
      </c>
    </row>
    <row r="2041" spans="1:4">
      <c r="A2041" s="159">
        <v>938</v>
      </c>
      <c r="B2041" s="159" t="s">
        <v>22518</v>
      </c>
      <c r="C2041" s="159" t="s">
        <v>132</v>
      </c>
      <c r="D2041" s="160" t="s">
        <v>10559</v>
      </c>
    </row>
    <row r="2042" spans="1:4">
      <c r="A2042" s="159">
        <v>937</v>
      </c>
      <c r="B2042" s="159" t="s">
        <v>22517</v>
      </c>
      <c r="C2042" s="159" t="s">
        <v>132</v>
      </c>
      <c r="D2042" s="160" t="s">
        <v>11689</v>
      </c>
    </row>
    <row r="2043" spans="1:4">
      <c r="A2043" s="159">
        <v>939</v>
      </c>
      <c r="B2043" s="159" t="s">
        <v>22519</v>
      </c>
      <c r="C2043" s="159" t="s">
        <v>132</v>
      </c>
      <c r="D2043" s="160" t="s">
        <v>11366</v>
      </c>
    </row>
    <row r="2044" spans="1:4">
      <c r="A2044" s="159">
        <v>944</v>
      </c>
      <c r="B2044" s="159" t="s">
        <v>22521</v>
      </c>
      <c r="C2044" s="159" t="s">
        <v>132</v>
      </c>
      <c r="D2044" s="160" t="s">
        <v>22167</v>
      </c>
    </row>
    <row r="2045" spans="1:4">
      <c r="A2045" s="159">
        <v>940</v>
      </c>
      <c r="B2045" s="159" t="s">
        <v>22520</v>
      </c>
      <c r="C2045" s="159" t="s">
        <v>132</v>
      </c>
      <c r="D2045" s="160" t="s">
        <v>10808</v>
      </c>
    </row>
    <row r="2046" spans="1:4">
      <c r="A2046" s="159">
        <v>44397</v>
      </c>
      <c r="B2046" s="159" t="s">
        <v>28835</v>
      </c>
      <c r="C2046" s="159" t="s">
        <v>132</v>
      </c>
      <c r="D2046" s="160" t="s">
        <v>22369</v>
      </c>
    </row>
    <row r="2047" spans="1:4">
      <c r="A2047" s="159">
        <v>406</v>
      </c>
      <c r="B2047" s="159" t="s">
        <v>22285</v>
      </c>
      <c r="C2047" s="159" t="s">
        <v>131</v>
      </c>
      <c r="D2047" s="160" t="s">
        <v>22286</v>
      </c>
    </row>
    <row r="2048" spans="1:4">
      <c r="A2048" s="159">
        <v>42529</v>
      </c>
      <c r="B2048" s="159" t="s">
        <v>28417</v>
      </c>
      <c r="C2048" s="159" t="s">
        <v>132</v>
      </c>
      <c r="D2048" s="160" t="s">
        <v>12720</v>
      </c>
    </row>
    <row r="2049" spans="1:4">
      <c r="A2049" s="159">
        <v>39634</v>
      </c>
      <c r="B2049" s="159" t="s">
        <v>27627</v>
      </c>
      <c r="C2049" s="159" t="s">
        <v>132</v>
      </c>
      <c r="D2049" s="160" t="s">
        <v>11652</v>
      </c>
    </row>
    <row r="2050" spans="1:4">
      <c r="A2050" s="159">
        <v>39701</v>
      </c>
      <c r="B2050" s="159" t="s">
        <v>27667</v>
      </c>
      <c r="C2050" s="159" t="s">
        <v>131</v>
      </c>
      <c r="D2050" s="160" t="s">
        <v>27668</v>
      </c>
    </row>
    <row r="2051" spans="1:4">
      <c r="A2051" s="159">
        <v>12815</v>
      </c>
      <c r="B2051" s="159" t="s">
        <v>25419</v>
      </c>
      <c r="C2051" s="159" t="s">
        <v>131</v>
      </c>
      <c r="D2051" s="160" t="s">
        <v>10374</v>
      </c>
    </row>
    <row r="2052" spans="1:4">
      <c r="A2052" s="159">
        <v>39431</v>
      </c>
      <c r="B2052" s="159" t="s">
        <v>27393</v>
      </c>
      <c r="C2052" s="159" t="s">
        <v>132</v>
      </c>
      <c r="D2052" s="160" t="s">
        <v>11493</v>
      </c>
    </row>
    <row r="2053" spans="1:4">
      <c r="A2053" s="159">
        <v>39432</v>
      </c>
      <c r="B2053" s="159" t="s">
        <v>27394</v>
      </c>
      <c r="C2053" s="159" t="s">
        <v>132</v>
      </c>
      <c r="D2053" s="160" t="s">
        <v>11147</v>
      </c>
    </row>
    <row r="2054" spans="1:4">
      <c r="A2054" s="159">
        <v>20111</v>
      </c>
      <c r="B2054" s="159" t="s">
        <v>25640</v>
      </c>
      <c r="C2054" s="159" t="s">
        <v>131</v>
      </c>
      <c r="D2054" s="160" t="s">
        <v>10822</v>
      </c>
    </row>
    <row r="2055" spans="1:4">
      <c r="A2055" s="159">
        <v>21127</v>
      </c>
      <c r="B2055" s="159" t="s">
        <v>25829</v>
      </c>
      <c r="C2055" s="159" t="s">
        <v>131</v>
      </c>
      <c r="D2055" s="160" t="s">
        <v>22167</v>
      </c>
    </row>
    <row r="2056" spans="1:4">
      <c r="A2056" s="159">
        <v>404</v>
      </c>
      <c r="B2056" s="159" t="s">
        <v>22284</v>
      </c>
      <c r="C2056" s="159" t="s">
        <v>132</v>
      </c>
      <c r="D2056" s="160" t="s">
        <v>10616</v>
      </c>
    </row>
    <row r="2057" spans="1:4">
      <c r="A2057" s="159">
        <v>14151</v>
      </c>
      <c r="B2057" s="159" t="s">
        <v>25546</v>
      </c>
      <c r="C2057" s="159" t="s">
        <v>131</v>
      </c>
      <c r="D2057" s="160" t="s">
        <v>25547</v>
      </c>
    </row>
    <row r="2058" spans="1:4">
      <c r="A2058" s="159">
        <v>14153</v>
      </c>
      <c r="B2058" s="159" t="s">
        <v>25549</v>
      </c>
      <c r="C2058" s="159" t="s">
        <v>131</v>
      </c>
      <c r="D2058" s="160" t="s">
        <v>25550</v>
      </c>
    </row>
    <row r="2059" spans="1:4">
      <c r="A2059" s="159">
        <v>14152</v>
      </c>
      <c r="B2059" s="159" t="s">
        <v>25548</v>
      </c>
      <c r="C2059" s="159" t="s">
        <v>131</v>
      </c>
      <c r="D2059" s="160" t="s">
        <v>16063</v>
      </c>
    </row>
    <row r="2060" spans="1:4">
      <c r="A2060" s="159">
        <v>14154</v>
      </c>
      <c r="B2060" s="159" t="s">
        <v>25551</v>
      </c>
      <c r="C2060" s="159" t="s">
        <v>131</v>
      </c>
      <c r="D2060" s="160" t="s">
        <v>25552</v>
      </c>
    </row>
    <row r="2061" spans="1:4">
      <c r="A2061" s="159">
        <v>3146</v>
      </c>
      <c r="B2061" s="159" t="s">
        <v>23250</v>
      </c>
      <c r="C2061" s="159" t="s">
        <v>131</v>
      </c>
      <c r="D2061" s="160" t="s">
        <v>11220</v>
      </c>
    </row>
    <row r="2062" spans="1:4">
      <c r="A2062" s="159">
        <v>3143</v>
      </c>
      <c r="B2062" s="159" t="s">
        <v>23248</v>
      </c>
      <c r="C2062" s="159" t="s">
        <v>131</v>
      </c>
      <c r="D2062" s="160" t="s">
        <v>23249</v>
      </c>
    </row>
    <row r="2063" spans="1:4">
      <c r="A2063" s="159">
        <v>3148</v>
      </c>
      <c r="B2063" s="159" t="s">
        <v>23251</v>
      </c>
      <c r="C2063" s="159" t="s">
        <v>131</v>
      </c>
      <c r="D2063" s="160" t="s">
        <v>23252</v>
      </c>
    </row>
    <row r="2064" spans="1:4">
      <c r="A2064" s="159">
        <v>4310</v>
      </c>
      <c r="B2064" s="159" t="s">
        <v>23751</v>
      </c>
      <c r="C2064" s="159" t="s">
        <v>131</v>
      </c>
      <c r="D2064" s="160" t="s">
        <v>10621</v>
      </c>
    </row>
    <row r="2065" spans="1:4">
      <c r="A2065" s="159">
        <v>4311</v>
      </c>
      <c r="B2065" s="159" t="s">
        <v>23752</v>
      </c>
      <c r="C2065" s="159" t="s">
        <v>131</v>
      </c>
      <c r="D2065" s="160" t="s">
        <v>10619</v>
      </c>
    </row>
    <row r="2066" spans="1:4">
      <c r="A2066" s="159">
        <v>4312</v>
      </c>
      <c r="B2066" s="159" t="s">
        <v>23753</v>
      </c>
      <c r="C2066" s="159" t="s">
        <v>131</v>
      </c>
      <c r="D2066" s="160" t="s">
        <v>10380</v>
      </c>
    </row>
    <row r="2067" spans="1:4">
      <c r="A2067" s="159">
        <v>13261</v>
      </c>
      <c r="B2067" s="159" t="s">
        <v>25463</v>
      </c>
      <c r="C2067" s="159" t="s">
        <v>131</v>
      </c>
      <c r="D2067" s="160" t="s">
        <v>11531</v>
      </c>
    </row>
    <row r="2068" spans="1:4">
      <c r="A2068" s="159">
        <v>3272</v>
      </c>
      <c r="B2068" s="159" t="s">
        <v>23269</v>
      </c>
      <c r="C2068" s="159" t="s">
        <v>131</v>
      </c>
      <c r="D2068" s="160" t="s">
        <v>23270</v>
      </c>
    </row>
    <row r="2069" spans="1:4">
      <c r="A2069" s="159">
        <v>3265</v>
      </c>
      <c r="B2069" s="159" t="s">
        <v>23257</v>
      </c>
      <c r="C2069" s="159" t="s">
        <v>131</v>
      </c>
      <c r="D2069" s="160" t="s">
        <v>23258</v>
      </c>
    </row>
    <row r="2070" spans="1:4">
      <c r="A2070" s="159">
        <v>3262</v>
      </c>
      <c r="B2070" s="159" t="s">
        <v>23253</v>
      </c>
      <c r="C2070" s="159" t="s">
        <v>131</v>
      </c>
      <c r="D2070" s="160" t="s">
        <v>10692</v>
      </c>
    </row>
    <row r="2071" spans="1:4">
      <c r="A2071" s="159">
        <v>3264</v>
      </c>
      <c r="B2071" s="159" t="s">
        <v>23255</v>
      </c>
      <c r="C2071" s="159" t="s">
        <v>131</v>
      </c>
      <c r="D2071" s="160" t="s">
        <v>23256</v>
      </c>
    </row>
    <row r="2072" spans="1:4">
      <c r="A2072" s="159">
        <v>3267</v>
      </c>
      <c r="B2072" s="159" t="s">
        <v>23261</v>
      </c>
      <c r="C2072" s="159" t="s">
        <v>131</v>
      </c>
      <c r="D2072" s="160" t="s">
        <v>23262</v>
      </c>
    </row>
    <row r="2073" spans="1:4">
      <c r="A2073" s="159">
        <v>3266</v>
      </c>
      <c r="B2073" s="159" t="s">
        <v>23259</v>
      </c>
      <c r="C2073" s="159" t="s">
        <v>131</v>
      </c>
      <c r="D2073" s="160" t="s">
        <v>23260</v>
      </c>
    </row>
    <row r="2074" spans="1:4">
      <c r="A2074" s="159">
        <v>3263</v>
      </c>
      <c r="B2074" s="159" t="s">
        <v>23254</v>
      </c>
      <c r="C2074" s="159" t="s">
        <v>131</v>
      </c>
      <c r="D2074" s="160" t="s">
        <v>16519</v>
      </c>
    </row>
    <row r="2075" spans="1:4">
      <c r="A2075" s="159">
        <v>3268</v>
      </c>
      <c r="B2075" s="159" t="s">
        <v>23263</v>
      </c>
      <c r="C2075" s="159" t="s">
        <v>131</v>
      </c>
      <c r="D2075" s="160" t="s">
        <v>23264</v>
      </c>
    </row>
    <row r="2076" spans="1:4">
      <c r="A2076" s="159">
        <v>3271</v>
      </c>
      <c r="B2076" s="159" t="s">
        <v>23267</v>
      </c>
      <c r="C2076" s="159" t="s">
        <v>131</v>
      </c>
      <c r="D2076" s="160" t="s">
        <v>23268</v>
      </c>
    </row>
    <row r="2077" spans="1:4">
      <c r="A2077" s="159">
        <v>3270</v>
      </c>
      <c r="B2077" s="159" t="s">
        <v>23265</v>
      </c>
      <c r="C2077" s="159" t="s">
        <v>131</v>
      </c>
      <c r="D2077" s="160" t="s">
        <v>23266</v>
      </c>
    </row>
    <row r="2078" spans="1:4">
      <c r="A2078" s="159">
        <v>3275</v>
      </c>
      <c r="B2078" s="159" t="s">
        <v>23271</v>
      </c>
      <c r="C2078" s="159" t="s">
        <v>145</v>
      </c>
      <c r="D2078" s="160" t="s">
        <v>10836</v>
      </c>
    </row>
    <row r="2079" spans="1:4">
      <c r="A2079" s="159">
        <v>39512</v>
      </c>
      <c r="B2079" s="159" t="s">
        <v>27520</v>
      </c>
      <c r="C2079" s="159" t="s">
        <v>145</v>
      </c>
      <c r="D2079" s="160" t="s">
        <v>27521</v>
      </c>
    </row>
    <row r="2080" spans="1:4">
      <c r="A2080" s="159">
        <v>39511</v>
      </c>
      <c r="B2080" s="159" t="s">
        <v>27518</v>
      </c>
      <c r="C2080" s="159" t="s">
        <v>145</v>
      </c>
      <c r="D2080" s="160" t="s">
        <v>27519</v>
      </c>
    </row>
    <row r="2081" spans="1:4">
      <c r="A2081" s="159">
        <v>39513</v>
      </c>
      <c r="B2081" s="159" t="s">
        <v>27522</v>
      </c>
      <c r="C2081" s="159" t="s">
        <v>145</v>
      </c>
      <c r="D2081" s="160" t="s">
        <v>27523</v>
      </c>
    </row>
    <row r="2082" spans="1:4">
      <c r="A2082" s="159">
        <v>3286</v>
      </c>
      <c r="B2082" s="159" t="s">
        <v>23274</v>
      </c>
      <c r="C2082" s="159" t="s">
        <v>145</v>
      </c>
      <c r="D2082" s="160" t="s">
        <v>23275</v>
      </c>
    </row>
    <row r="2083" spans="1:4">
      <c r="A2083" s="159">
        <v>3287</v>
      </c>
      <c r="B2083" s="159" t="s">
        <v>23276</v>
      </c>
      <c r="C2083" s="159" t="s">
        <v>145</v>
      </c>
      <c r="D2083" s="160" t="s">
        <v>23277</v>
      </c>
    </row>
    <row r="2084" spans="1:4">
      <c r="A2084" s="159">
        <v>3283</v>
      </c>
      <c r="B2084" s="159" t="s">
        <v>23272</v>
      </c>
      <c r="C2084" s="159" t="s">
        <v>145</v>
      </c>
      <c r="D2084" s="160" t="s">
        <v>23273</v>
      </c>
    </row>
    <row r="2085" spans="1:4">
      <c r="A2085" s="159">
        <v>11587</v>
      </c>
      <c r="B2085" s="159" t="s">
        <v>24947</v>
      </c>
      <c r="C2085" s="159" t="s">
        <v>145</v>
      </c>
      <c r="D2085" s="160" t="s">
        <v>24948</v>
      </c>
    </row>
    <row r="2086" spans="1:4">
      <c r="A2086" s="159">
        <v>36225</v>
      </c>
      <c r="B2086" s="159" t="s">
        <v>26167</v>
      </c>
      <c r="C2086" s="159" t="s">
        <v>145</v>
      </c>
      <c r="D2086" s="160" t="s">
        <v>11834</v>
      </c>
    </row>
    <row r="2087" spans="1:4">
      <c r="A2087" s="159">
        <v>36230</v>
      </c>
      <c r="B2087" s="159" t="s">
        <v>26168</v>
      </c>
      <c r="C2087" s="159" t="s">
        <v>145</v>
      </c>
      <c r="D2087" s="160" t="s">
        <v>22601</v>
      </c>
    </row>
    <row r="2088" spans="1:4">
      <c r="A2088" s="159">
        <v>36238</v>
      </c>
      <c r="B2088" s="159" t="s">
        <v>26169</v>
      </c>
      <c r="C2088" s="159" t="s">
        <v>145</v>
      </c>
      <c r="D2088" s="160" t="s">
        <v>12824</v>
      </c>
    </row>
    <row r="2089" spans="1:4">
      <c r="A2089" s="159">
        <v>39363</v>
      </c>
      <c r="B2089" s="159" t="s">
        <v>27330</v>
      </c>
      <c r="C2089" s="159" t="s">
        <v>131</v>
      </c>
      <c r="D2089" s="160" t="s">
        <v>27331</v>
      </c>
    </row>
    <row r="2090" spans="1:4">
      <c r="A2090" s="159">
        <v>39361</v>
      </c>
      <c r="B2090" s="159" t="s">
        <v>27326</v>
      </c>
      <c r="C2090" s="159" t="s">
        <v>131</v>
      </c>
      <c r="D2090" s="160" t="s">
        <v>27327</v>
      </c>
    </row>
    <row r="2091" spans="1:4">
      <c r="A2091" s="159">
        <v>39362</v>
      </c>
      <c r="B2091" s="159" t="s">
        <v>27328</v>
      </c>
      <c r="C2091" s="159" t="s">
        <v>131</v>
      </c>
      <c r="D2091" s="160" t="s">
        <v>27329</v>
      </c>
    </row>
    <row r="2092" spans="1:4">
      <c r="A2092" s="159">
        <v>39364</v>
      </c>
      <c r="B2092" s="159" t="s">
        <v>27332</v>
      </c>
      <c r="C2092" s="159" t="s">
        <v>131</v>
      </c>
      <c r="D2092" s="160" t="s">
        <v>27333</v>
      </c>
    </row>
    <row r="2093" spans="1:4">
      <c r="A2093" s="159">
        <v>14576</v>
      </c>
      <c r="B2093" s="159" t="s">
        <v>25597</v>
      </c>
      <c r="C2093" s="159" t="s">
        <v>131</v>
      </c>
      <c r="D2093" s="160" t="s">
        <v>25598</v>
      </c>
    </row>
    <row r="2094" spans="1:4">
      <c r="A2094" s="159">
        <v>13877</v>
      </c>
      <c r="B2094" s="159" t="s">
        <v>25512</v>
      </c>
      <c r="C2094" s="159" t="s">
        <v>131</v>
      </c>
      <c r="D2094" s="160" t="s">
        <v>25513</v>
      </c>
    </row>
    <row r="2095" spans="1:4">
      <c r="A2095" s="159">
        <v>7307</v>
      </c>
      <c r="B2095" s="159" t="s">
        <v>24233</v>
      </c>
      <c r="C2095" s="159" t="s">
        <v>142</v>
      </c>
      <c r="D2095" s="160" t="s">
        <v>15514</v>
      </c>
    </row>
    <row r="2096" spans="1:4">
      <c r="A2096" s="159">
        <v>38122</v>
      </c>
      <c r="B2096" s="159" t="s">
        <v>26773</v>
      </c>
      <c r="C2096" s="159" t="s">
        <v>142</v>
      </c>
      <c r="D2096" s="160" t="s">
        <v>10696</v>
      </c>
    </row>
    <row r="2097" spans="1:4">
      <c r="A2097" s="159">
        <v>43653</v>
      </c>
      <c r="B2097" s="159" t="s">
        <v>28708</v>
      </c>
      <c r="C2097" s="159" t="s">
        <v>142</v>
      </c>
      <c r="D2097" s="160" t="s">
        <v>16398</v>
      </c>
    </row>
    <row r="2098" spans="1:4">
      <c r="A2098" s="159">
        <v>38633</v>
      </c>
      <c r="B2098" s="159" t="s">
        <v>26970</v>
      </c>
      <c r="C2098" s="159" t="s">
        <v>131</v>
      </c>
      <c r="D2098" s="160" t="s">
        <v>23552</v>
      </c>
    </row>
    <row r="2099" spans="1:4">
      <c r="A2099" s="159">
        <v>12344</v>
      </c>
      <c r="B2099" s="159" t="s">
        <v>25229</v>
      </c>
      <c r="C2099" s="159" t="s">
        <v>131</v>
      </c>
      <c r="D2099" s="160" t="s">
        <v>20041</v>
      </c>
    </row>
    <row r="2100" spans="1:4">
      <c r="A2100" s="159">
        <v>12343</v>
      </c>
      <c r="B2100" s="159" t="s">
        <v>25228</v>
      </c>
      <c r="C2100" s="159" t="s">
        <v>131</v>
      </c>
      <c r="D2100" s="160" t="s">
        <v>22992</v>
      </c>
    </row>
    <row r="2101" spans="1:4">
      <c r="A2101" s="159">
        <v>3295</v>
      </c>
      <c r="B2101" s="159" t="s">
        <v>23282</v>
      </c>
      <c r="C2101" s="159" t="s">
        <v>131</v>
      </c>
      <c r="D2101" s="160" t="s">
        <v>10964</v>
      </c>
    </row>
    <row r="2102" spans="1:4">
      <c r="A2102" s="159">
        <v>3302</v>
      </c>
      <c r="B2102" s="159" t="s">
        <v>23286</v>
      </c>
      <c r="C2102" s="159" t="s">
        <v>131</v>
      </c>
      <c r="D2102" s="160" t="s">
        <v>23287</v>
      </c>
    </row>
    <row r="2103" spans="1:4">
      <c r="A2103" s="159">
        <v>3297</v>
      </c>
      <c r="B2103" s="159" t="s">
        <v>23283</v>
      </c>
      <c r="C2103" s="159" t="s">
        <v>131</v>
      </c>
      <c r="D2103" s="160" t="s">
        <v>14529</v>
      </c>
    </row>
    <row r="2104" spans="1:4">
      <c r="A2104" s="159">
        <v>3294</v>
      </c>
      <c r="B2104" s="159" t="s">
        <v>23280</v>
      </c>
      <c r="C2104" s="159" t="s">
        <v>131</v>
      </c>
      <c r="D2104" s="160" t="s">
        <v>23281</v>
      </c>
    </row>
    <row r="2105" spans="1:4">
      <c r="A2105" s="159">
        <v>3292</v>
      </c>
      <c r="B2105" s="159" t="s">
        <v>23279</v>
      </c>
      <c r="C2105" s="159" t="s">
        <v>131</v>
      </c>
      <c r="D2105" s="160" t="s">
        <v>10806</v>
      </c>
    </row>
    <row r="2106" spans="1:4">
      <c r="A2106" s="159">
        <v>3298</v>
      </c>
      <c r="B2106" s="159" t="s">
        <v>23284</v>
      </c>
      <c r="C2106" s="159" t="s">
        <v>131</v>
      </c>
      <c r="D2106" s="160" t="s">
        <v>23285</v>
      </c>
    </row>
    <row r="2107" spans="1:4">
      <c r="A2107" s="159">
        <v>34802</v>
      </c>
      <c r="B2107" s="159" t="s">
        <v>26110</v>
      </c>
      <c r="C2107" s="159" t="s">
        <v>131</v>
      </c>
      <c r="D2107" s="160" t="s">
        <v>26111</v>
      </c>
    </row>
    <row r="2108" spans="1:4">
      <c r="A2108" s="159">
        <v>11588</v>
      </c>
      <c r="B2108" s="159" t="s">
        <v>24949</v>
      </c>
      <c r="C2108" s="159" t="s">
        <v>131</v>
      </c>
      <c r="D2108" s="160" t="s">
        <v>24950</v>
      </c>
    </row>
    <row r="2109" spans="1:4">
      <c r="A2109" s="159">
        <v>34383</v>
      </c>
      <c r="B2109" s="159" t="s">
        <v>25892</v>
      </c>
      <c r="C2109" s="159" t="s">
        <v>131</v>
      </c>
      <c r="D2109" s="160" t="s">
        <v>25893</v>
      </c>
    </row>
    <row r="2110" spans="1:4">
      <c r="A2110" s="159">
        <v>40451</v>
      </c>
      <c r="B2110" s="159" t="s">
        <v>27995</v>
      </c>
      <c r="C2110" s="159" t="s">
        <v>145</v>
      </c>
      <c r="D2110" s="160" t="s">
        <v>27996</v>
      </c>
    </row>
    <row r="2111" spans="1:4">
      <c r="A2111" s="159">
        <v>40453</v>
      </c>
      <c r="B2111" s="159" t="s">
        <v>27999</v>
      </c>
      <c r="C2111" s="159" t="s">
        <v>145</v>
      </c>
      <c r="D2111" s="160" t="s">
        <v>28000</v>
      </c>
    </row>
    <row r="2112" spans="1:4">
      <c r="A2112" s="159">
        <v>40452</v>
      </c>
      <c r="B2112" s="159" t="s">
        <v>27997</v>
      </c>
      <c r="C2112" s="159" t="s">
        <v>145</v>
      </c>
      <c r="D2112" s="160" t="s">
        <v>27998</v>
      </c>
    </row>
    <row r="2113" spans="1:4">
      <c r="A2113" s="159">
        <v>11594</v>
      </c>
      <c r="B2113" s="159" t="s">
        <v>24954</v>
      </c>
      <c r="C2113" s="159" t="s">
        <v>131</v>
      </c>
      <c r="D2113" s="160" t="s">
        <v>23291</v>
      </c>
    </row>
    <row r="2114" spans="1:4">
      <c r="A2114" s="159">
        <v>3311</v>
      </c>
      <c r="B2114" s="159" t="s">
        <v>23290</v>
      </c>
      <c r="C2114" s="159" t="s">
        <v>141</v>
      </c>
      <c r="D2114" s="160" t="s">
        <v>23291</v>
      </c>
    </row>
    <row r="2115" spans="1:4">
      <c r="A2115" s="159">
        <v>11599</v>
      </c>
      <c r="B2115" s="159" t="s">
        <v>24958</v>
      </c>
      <c r="C2115" s="159" t="s">
        <v>131</v>
      </c>
      <c r="D2115" s="160" t="s">
        <v>24959</v>
      </c>
    </row>
    <row r="2116" spans="1:4">
      <c r="A2116" s="159">
        <v>11593</v>
      </c>
      <c r="B2116" s="159" t="s">
        <v>24952</v>
      </c>
      <c r="C2116" s="159" t="s">
        <v>131</v>
      </c>
      <c r="D2116" s="160" t="s">
        <v>24953</v>
      </c>
    </row>
    <row r="2117" spans="1:4">
      <c r="A2117" s="159">
        <v>3314</v>
      </c>
      <c r="B2117" s="159" t="s">
        <v>23295</v>
      </c>
      <c r="C2117" s="159" t="s">
        <v>141</v>
      </c>
      <c r="D2117" s="160" t="s">
        <v>23296</v>
      </c>
    </row>
    <row r="2118" spans="1:4">
      <c r="A2118" s="159">
        <v>11597</v>
      </c>
      <c r="B2118" s="159" t="s">
        <v>24956</v>
      </c>
      <c r="C2118" s="159" t="s">
        <v>131</v>
      </c>
      <c r="D2118" s="160" t="s">
        <v>24957</v>
      </c>
    </row>
    <row r="2119" spans="1:4">
      <c r="A2119" s="159">
        <v>3309</v>
      </c>
      <c r="B2119" s="159" t="s">
        <v>23288</v>
      </c>
      <c r="C2119" s="159" t="s">
        <v>141</v>
      </c>
      <c r="D2119" s="160" t="s">
        <v>23289</v>
      </c>
    </row>
    <row r="2120" spans="1:4">
      <c r="A2120" s="159">
        <v>34612</v>
      </c>
      <c r="B2120" s="159" t="s">
        <v>25997</v>
      </c>
      <c r="C2120" s="159" t="s">
        <v>131</v>
      </c>
      <c r="D2120" s="160" t="s">
        <v>25998</v>
      </c>
    </row>
    <row r="2121" spans="1:4">
      <c r="A2121" s="159">
        <v>34635</v>
      </c>
      <c r="B2121" s="159" t="s">
        <v>26015</v>
      </c>
      <c r="C2121" s="159" t="s">
        <v>131</v>
      </c>
      <c r="D2121" s="160" t="s">
        <v>26016</v>
      </c>
    </row>
    <row r="2122" spans="1:4">
      <c r="A2122" s="159">
        <v>34633</v>
      </c>
      <c r="B2122" s="159" t="s">
        <v>26013</v>
      </c>
      <c r="C2122" s="159" t="s">
        <v>131</v>
      </c>
      <c r="D2122" s="160" t="s">
        <v>26014</v>
      </c>
    </row>
    <row r="2123" spans="1:4">
      <c r="A2123" s="159">
        <v>40440</v>
      </c>
      <c r="B2123" s="159" t="s">
        <v>27989</v>
      </c>
      <c r="C2123" s="159" t="s">
        <v>141</v>
      </c>
      <c r="D2123" s="160" t="s">
        <v>27990</v>
      </c>
    </row>
    <row r="2124" spans="1:4">
      <c r="A2124" s="159">
        <v>40441</v>
      </c>
      <c r="B2124" s="159" t="s">
        <v>27991</v>
      </c>
      <c r="C2124" s="159" t="s">
        <v>141</v>
      </c>
      <c r="D2124" s="160" t="s">
        <v>27992</v>
      </c>
    </row>
    <row r="2125" spans="1:4">
      <c r="A2125" s="159">
        <v>40449</v>
      </c>
      <c r="B2125" s="159" t="s">
        <v>27993</v>
      </c>
      <c r="C2125" s="159" t="s">
        <v>141</v>
      </c>
      <c r="D2125" s="160" t="s">
        <v>27994</v>
      </c>
    </row>
    <row r="2126" spans="1:4">
      <c r="A2126" s="159">
        <v>34800</v>
      </c>
      <c r="B2126" s="159" t="s">
        <v>26108</v>
      </c>
      <c r="C2126" s="159" t="s">
        <v>141</v>
      </c>
      <c r="D2126" s="160" t="s">
        <v>26109</v>
      </c>
    </row>
    <row r="2127" spans="1:4">
      <c r="A2127" s="159">
        <v>11592</v>
      </c>
      <c r="B2127" s="159" t="s">
        <v>24951</v>
      </c>
      <c r="C2127" s="159" t="s">
        <v>131</v>
      </c>
      <c r="D2127" s="160" t="s">
        <v>23296</v>
      </c>
    </row>
    <row r="2128" spans="1:4">
      <c r="A2128" s="159">
        <v>40438</v>
      </c>
      <c r="B2128" s="159" t="s">
        <v>27987</v>
      </c>
      <c r="C2128" s="159" t="s">
        <v>141</v>
      </c>
      <c r="D2128" s="160" t="s">
        <v>27988</v>
      </c>
    </row>
    <row r="2129" spans="1:4">
      <c r="A2129" s="159">
        <v>40436</v>
      </c>
      <c r="B2129" s="159" t="s">
        <v>27985</v>
      </c>
      <c r="C2129" s="159" t="s">
        <v>141</v>
      </c>
      <c r="D2129" s="160" t="s">
        <v>27986</v>
      </c>
    </row>
    <row r="2130" spans="1:4">
      <c r="A2130" s="159">
        <v>11596</v>
      </c>
      <c r="B2130" s="159" t="s">
        <v>24955</v>
      </c>
      <c r="C2130" s="159" t="s">
        <v>131</v>
      </c>
      <c r="D2130" s="160" t="s">
        <v>23289</v>
      </c>
    </row>
    <row r="2131" spans="1:4">
      <c r="A2131" s="159">
        <v>4315</v>
      </c>
      <c r="B2131" s="159" t="s">
        <v>23756</v>
      </c>
      <c r="C2131" s="159" t="s">
        <v>131</v>
      </c>
      <c r="D2131" s="160" t="s">
        <v>10623</v>
      </c>
    </row>
    <row r="2132" spans="1:4">
      <c r="A2132" s="159">
        <v>402</v>
      </c>
      <c r="B2132" s="159" t="s">
        <v>22283</v>
      </c>
      <c r="C2132" s="159" t="s">
        <v>131</v>
      </c>
      <c r="D2132" s="160" t="s">
        <v>16626</v>
      </c>
    </row>
    <row r="2133" spans="1:4">
      <c r="A2133" s="159">
        <v>4226</v>
      </c>
      <c r="B2133" s="159" t="s">
        <v>23709</v>
      </c>
      <c r="C2133" s="159" t="s">
        <v>140</v>
      </c>
      <c r="D2133" s="160" t="s">
        <v>23710</v>
      </c>
    </row>
    <row r="2134" spans="1:4">
      <c r="A2134" s="159">
        <v>4222</v>
      </c>
      <c r="B2134" s="159" t="s">
        <v>23707</v>
      </c>
      <c r="C2134" s="159" t="s">
        <v>142</v>
      </c>
      <c r="D2134" s="160" t="s">
        <v>10464</v>
      </c>
    </row>
    <row r="2135" spans="1:4">
      <c r="A2135" s="159">
        <v>34804</v>
      </c>
      <c r="B2135" s="159" t="s">
        <v>26112</v>
      </c>
      <c r="C2135" s="159" t="s">
        <v>145</v>
      </c>
      <c r="D2135" s="160" t="s">
        <v>19410</v>
      </c>
    </row>
    <row r="2136" spans="1:4">
      <c r="A2136" s="159">
        <v>4013</v>
      </c>
      <c r="B2136" s="159" t="s">
        <v>23626</v>
      </c>
      <c r="C2136" s="159" t="s">
        <v>145</v>
      </c>
      <c r="D2136" s="160" t="s">
        <v>10522</v>
      </c>
    </row>
    <row r="2137" spans="1:4">
      <c r="A2137" s="159">
        <v>4011</v>
      </c>
      <c r="B2137" s="159" t="s">
        <v>23624</v>
      </c>
      <c r="C2137" s="159" t="s">
        <v>145</v>
      </c>
      <c r="D2137" s="160" t="s">
        <v>10259</v>
      </c>
    </row>
    <row r="2138" spans="1:4">
      <c r="A2138" s="159">
        <v>4021</v>
      </c>
      <c r="B2138" s="159" t="s">
        <v>23638</v>
      </c>
      <c r="C2138" s="159" t="s">
        <v>145</v>
      </c>
      <c r="D2138" s="160" t="s">
        <v>11664</v>
      </c>
    </row>
    <row r="2139" spans="1:4">
      <c r="A2139" s="159">
        <v>4019</v>
      </c>
      <c r="B2139" s="159" t="s">
        <v>23635</v>
      </c>
      <c r="C2139" s="159" t="s">
        <v>145</v>
      </c>
      <c r="D2139" s="160" t="s">
        <v>11650</v>
      </c>
    </row>
    <row r="2140" spans="1:4">
      <c r="A2140" s="159">
        <v>4012</v>
      </c>
      <c r="B2140" s="159" t="s">
        <v>23625</v>
      </c>
      <c r="C2140" s="159" t="s">
        <v>145</v>
      </c>
      <c r="D2140" s="160" t="s">
        <v>11193</v>
      </c>
    </row>
    <row r="2141" spans="1:4">
      <c r="A2141" s="159">
        <v>4020</v>
      </c>
      <c r="B2141" s="159" t="s">
        <v>23636</v>
      </c>
      <c r="C2141" s="159" t="s">
        <v>145</v>
      </c>
      <c r="D2141" s="160" t="s">
        <v>23637</v>
      </c>
    </row>
    <row r="2142" spans="1:4">
      <c r="A2142" s="159">
        <v>4018</v>
      </c>
      <c r="B2142" s="159" t="s">
        <v>23633</v>
      </c>
      <c r="C2142" s="159" t="s">
        <v>145</v>
      </c>
      <c r="D2142" s="160" t="s">
        <v>23634</v>
      </c>
    </row>
    <row r="2143" spans="1:4">
      <c r="A2143" s="159">
        <v>36498</v>
      </c>
      <c r="B2143" s="159" t="s">
        <v>26231</v>
      </c>
      <c r="C2143" s="159" t="s">
        <v>131</v>
      </c>
      <c r="D2143" s="160" t="s">
        <v>26232</v>
      </c>
    </row>
    <row r="2144" spans="1:4">
      <c r="A2144" s="159">
        <v>12872</v>
      </c>
      <c r="B2144" s="159" t="s">
        <v>25422</v>
      </c>
      <c r="C2144" s="159" t="s">
        <v>127</v>
      </c>
      <c r="D2144" s="160" t="s">
        <v>31554</v>
      </c>
    </row>
    <row r="2145" spans="1:4">
      <c r="A2145" s="159">
        <v>41075</v>
      </c>
      <c r="B2145" s="159" t="s">
        <v>28154</v>
      </c>
      <c r="C2145" s="159" t="s">
        <v>125</v>
      </c>
      <c r="D2145" s="160" t="s">
        <v>31555</v>
      </c>
    </row>
    <row r="2146" spans="1:4">
      <c r="A2146" s="159">
        <v>44324</v>
      </c>
      <c r="B2146" s="159" t="s">
        <v>28818</v>
      </c>
      <c r="C2146" s="159" t="s">
        <v>140</v>
      </c>
      <c r="D2146" s="160" t="s">
        <v>11241</v>
      </c>
    </row>
    <row r="2147" spans="1:4">
      <c r="A2147" s="159">
        <v>3315</v>
      </c>
      <c r="B2147" s="159" t="s">
        <v>23297</v>
      </c>
      <c r="C2147" s="159" t="s">
        <v>140</v>
      </c>
      <c r="D2147" s="160" t="s">
        <v>10488</v>
      </c>
    </row>
    <row r="2148" spans="1:4">
      <c r="A2148" s="159">
        <v>36870</v>
      </c>
      <c r="B2148" s="159" t="s">
        <v>26311</v>
      </c>
      <c r="C2148" s="159" t="s">
        <v>140</v>
      </c>
      <c r="D2148" s="160" t="s">
        <v>11218</v>
      </c>
    </row>
    <row r="2149" spans="1:4">
      <c r="A2149" s="159">
        <v>5092</v>
      </c>
      <c r="B2149" s="159" t="s">
        <v>23981</v>
      </c>
      <c r="C2149" s="159" t="s">
        <v>149</v>
      </c>
      <c r="D2149" s="160" t="s">
        <v>11464</v>
      </c>
    </row>
    <row r="2150" spans="1:4">
      <c r="A2150" s="159">
        <v>11462</v>
      </c>
      <c r="B2150" s="159" t="s">
        <v>24907</v>
      </c>
      <c r="C2150" s="159" t="s">
        <v>149</v>
      </c>
      <c r="D2150" s="160" t="s">
        <v>10199</v>
      </c>
    </row>
    <row r="2151" spans="1:4">
      <c r="A2151" s="159">
        <v>36529</v>
      </c>
      <c r="B2151" s="159" t="s">
        <v>26281</v>
      </c>
      <c r="C2151" s="159" t="s">
        <v>131</v>
      </c>
      <c r="D2151" s="160" t="s">
        <v>26282</v>
      </c>
    </row>
    <row r="2152" spans="1:4">
      <c r="A2152" s="159">
        <v>3318</v>
      </c>
      <c r="B2152" s="159" t="s">
        <v>23298</v>
      </c>
      <c r="C2152" s="159" t="s">
        <v>131</v>
      </c>
      <c r="D2152" s="160" t="s">
        <v>23299</v>
      </c>
    </row>
    <row r="2153" spans="1:4">
      <c r="A2153" s="159">
        <v>3324</v>
      </c>
      <c r="B2153" s="159" t="s">
        <v>23301</v>
      </c>
      <c r="C2153" s="159" t="s">
        <v>145</v>
      </c>
      <c r="D2153" s="160" t="s">
        <v>10578</v>
      </c>
    </row>
    <row r="2154" spans="1:4">
      <c r="A2154" s="159">
        <v>3322</v>
      </c>
      <c r="B2154" s="159" t="s">
        <v>23300</v>
      </c>
      <c r="C2154" s="159" t="s">
        <v>145</v>
      </c>
      <c r="D2154" s="160" t="s">
        <v>11062</v>
      </c>
    </row>
    <row r="2155" spans="1:4">
      <c r="A2155" s="159">
        <v>5076</v>
      </c>
      <c r="B2155" s="159" t="s">
        <v>23972</v>
      </c>
      <c r="C2155" s="159" t="s">
        <v>140</v>
      </c>
      <c r="D2155" s="160" t="s">
        <v>15956</v>
      </c>
    </row>
    <row r="2156" spans="1:4">
      <c r="A2156" s="159">
        <v>5077</v>
      </c>
      <c r="B2156" s="159" t="s">
        <v>23973</v>
      </c>
      <c r="C2156" s="159" t="s">
        <v>140</v>
      </c>
      <c r="D2156" s="160" t="s">
        <v>11067</v>
      </c>
    </row>
    <row r="2157" spans="1:4">
      <c r="A2157" s="159">
        <v>11837</v>
      </c>
      <c r="B2157" s="159" t="s">
        <v>25101</v>
      </c>
      <c r="C2157" s="159" t="s">
        <v>131</v>
      </c>
      <c r="D2157" s="160" t="s">
        <v>25102</v>
      </c>
    </row>
    <row r="2158" spans="1:4">
      <c r="A2158" s="159">
        <v>38055</v>
      </c>
      <c r="B2158" s="159" t="s">
        <v>26699</v>
      </c>
      <c r="C2158" s="159" t="s">
        <v>131</v>
      </c>
      <c r="D2158" s="160" t="s">
        <v>14637</v>
      </c>
    </row>
    <row r="2159" spans="1:4">
      <c r="A2159" s="159">
        <v>415</v>
      </c>
      <c r="B2159" s="159" t="s">
        <v>22292</v>
      </c>
      <c r="C2159" s="159" t="s">
        <v>131</v>
      </c>
      <c r="D2159" s="160" t="s">
        <v>11256</v>
      </c>
    </row>
    <row r="2160" spans="1:4">
      <c r="A2160" s="159">
        <v>416</v>
      </c>
      <c r="B2160" s="159" t="s">
        <v>22293</v>
      </c>
      <c r="C2160" s="159" t="s">
        <v>131</v>
      </c>
      <c r="D2160" s="160" t="s">
        <v>10962</v>
      </c>
    </row>
    <row r="2161" spans="1:4">
      <c r="A2161" s="159">
        <v>425</v>
      </c>
      <c r="B2161" s="159" t="s">
        <v>22297</v>
      </c>
      <c r="C2161" s="159" t="s">
        <v>131</v>
      </c>
      <c r="D2161" s="160" t="s">
        <v>14753</v>
      </c>
    </row>
    <row r="2162" spans="1:4">
      <c r="A2162" s="159">
        <v>426</v>
      </c>
      <c r="B2162" s="159" t="s">
        <v>22298</v>
      </c>
      <c r="C2162" s="159" t="s">
        <v>131</v>
      </c>
      <c r="D2162" s="160" t="s">
        <v>16714</v>
      </c>
    </row>
    <row r="2163" spans="1:4">
      <c r="A2163" s="159">
        <v>38056</v>
      </c>
      <c r="B2163" s="159" t="s">
        <v>26700</v>
      </c>
      <c r="C2163" s="159" t="s">
        <v>131</v>
      </c>
      <c r="D2163" s="160" t="s">
        <v>26701</v>
      </c>
    </row>
    <row r="2164" spans="1:4">
      <c r="A2164" s="159">
        <v>1564</v>
      </c>
      <c r="B2164" s="159" t="s">
        <v>22726</v>
      </c>
      <c r="C2164" s="159" t="s">
        <v>131</v>
      </c>
      <c r="D2164" s="160" t="s">
        <v>10252</v>
      </c>
    </row>
    <row r="2165" spans="1:4">
      <c r="A2165" s="159">
        <v>11032</v>
      </c>
      <c r="B2165" s="159" t="s">
        <v>24797</v>
      </c>
      <c r="C2165" s="159" t="s">
        <v>131</v>
      </c>
      <c r="D2165" s="160" t="s">
        <v>10874</v>
      </c>
    </row>
    <row r="2166" spans="1:4">
      <c r="A2166" s="159">
        <v>36786</v>
      </c>
      <c r="B2166" s="159" t="s">
        <v>26294</v>
      </c>
      <c r="C2166" s="159" t="s">
        <v>153</v>
      </c>
      <c r="D2166" s="160" t="s">
        <v>13641</v>
      </c>
    </row>
    <row r="2167" spans="1:4">
      <c r="A2167" s="159">
        <v>36785</v>
      </c>
      <c r="B2167" s="159" t="s">
        <v>26293</v>
      </c>
      <c r="C2167" s="159" t="s">
        <v>153</v>
      </c>
      <c r="D2167" s="160" t="s">
        <v>22887</v>
      </c>
    </row>
    <row r="2168" spans="1:4">
      <c r="A2168" s="159">
        <v>36782</v>
      </c>
      <c r="B2168" s="159" t="s">
        <v>26291</v>
      </c>
      <c r="C2168" s="159" t="s">
        <v>153</v>
      </c>
      <c r="D2168" s="160" t="s">
        <v>26292</v>
      </c>
    </row>
    <row r="2169" spans="1:4">
      <c r="A2169" s="159">
        <v>44481</v>
      </c>
      <c r="B2169" s="159" t="s">
        <v>28860</v>
      </c>
      <c r="C2169" s="159" t="s">
        <v>153</v>
      </c>
      <c r="D2169" s="160" t="s">
        <v>28861</v>
      </c>
    </row>
    <row r="2170" spans="1:4">
      <c r="A2170" s="159">
        <v>4824</v>
      </c>
      <c r="B2170" s="159" t="s">
        <v>23884</v>
      </c>
      <c r="C2170" s="159" t="s">
        <v>140</v>
      </c>
      <c r="D2170" s="160" t="s">
        <v>10794</v>
      </c>
    </row>
    <row r="2171" spans="1:4">
      <c r="A2171" s="159">
        <v>11795</v>
      </c>
      <c r="B2171" s="159" t="s">
        <v>25082</v>
      </c>
      <c r="C2171" s="159" t="s">
        <v>145</v>
      </c>
      <c r="D2171" s="160" t="s">
        <v>25083</v>
      </c>
    </row>
    <row r="2172" spans="1:4">
      <c r="A2172" s="159">
        <v>134</v>
      </c>
      <c r="B2172" s="159" t="s">
        <v>22189</v>
      </c>
      <c r="C2172" s="159" t="s">
        <v>140</v>
      </c>
      <c r="D2172" s="160" t="s">
        <v>22190</v>
      </c>
    </row>
    <row r="2173" spans="1:4">
      <c r="A2173" s="159">
        <v>4229</v>
      </c>
      <c r="B2173" s="159" t="s">
        <v>23712</v>
      </c>
      <c r="C2173" s="159" t="s">
        <v>140</v>
      </c>
      <c r="D2173" s="160" t="s">
        <v>23713</v>
      </c>
    </row>
    <row r="2174" spans="1:4">
      <c r="A2174" s="159">
        <v>11731</v>
      </c>
      <c r="B2174" s="159" t="s">
        <v>25038</v>
      </c>
      <c r="C2174" s="159" t="s">
        <v>131</v>
      </c>
      <c r="D2174" s="160" t="s">
        <v>10324</v>
      </c>
    </row>
    <row r="2175" spans="1:4">
      <c r="A2175" s="159">
        <v>11732</v>
      </c>
      <c r="B2175" s="159" t="s">
        <v>25039</v>
      </c>
      <c r="C2175" s="159" t="s">
        <v>131</v>
      </c>
      <c r="D2175" s="160" t="s">
        <v>11097</v>
      </c>
    </row>
    <row r="2176" spans="1:4">
      <c r="A2176" s="159">
        <v>11244</v>
      </c>
      <c r="B2176" s="159" t="s">
        <v>24855</v>
      </c>
      <c r="C2176" s="159" t="s">
        <v>131</v>
      </c>
      <c r="D2176" s="160" t="s">
        <v>10892</v>
      </c>
    </row>
    <row r="2177" spans="1:4">
      <c r="A2177" s="159">
        <v>11235</v>
      </c>
      <c r="B2177" s="159" t="s">
        <v>24852</v>
      </c>
      <c r="C2177" s="159" t="s">
        <v>131</v>
      </c>
      <c r="D2177" s="160" t="s">
        <v>10889</v>
      </c>
    </row>
    <row r="2178" spans="1:4">
      <c r="A2178" s="159">
        <v>11236</v>
      </c>
      <c r="B2178" s="159" t="s">
        <v>24853</v>
      </c>
      <c r="C2178" s="159" t="s">
        <v>131</v>
      </c>
      <c r="D2178" s="160" t="s">
        <v>10890</v>
      </c>
    </row>
    <row r="2179" spans="1:4">
      <c r="A2179" s="159">
        <v>11245</v>
      </c>
      <c r="B2179" s="159" t="s">
        <v>24856</v>
      </c>
      <c r="C2179" s="159" t="s">
        <v>131</v>
      </c>
      <c r="D2179" s="160" t="s">
        <v>10893</v>
      </c>
    </row>
    <row r="2180" spans="1:4">
      <c r="A2180" s="159">
        <v>36494</v>
      </c>
      <c r="B2180" s="159" t="s">
        <v>26225</v>
      </c>
      <c r="C2180" s="159" t="s">
        <v>131</v>
      </c>
      <c r="D2180" s="160" t="s">
        <v>26226</v>
      </c>
    </row>
    <row r="2181" spans="1:4">
      <c r="A2181" s="159">
        <v>36493</v>
      </c>
      <c r="B2181" s="159" t="s">
        <v>26223</v>
      </c>
      <c r="C2181" s="159" t="s">
        <v>131</v>
      </c>
      <c r="D2181" s="160" t="s">
        <v>26224</v>
      </c>
    </row>
    <row r="2182" spans="1:4">
      <c r="A2182" s="159">
        <v>36492</v>
      </c>
      <c r="B2182" s="159" t="s">
        <v>26221</v>
      </c>
      <c r="C2182" s="159" t="s">
        <v>131</v>
      </c>
      <c r="D2182" s="160" t="s">
        <v>26222</v>
      </c>
    </row>
    <row r="2183" spans="1:4">
      <c r="A2183" s="159">
        <v>36499</v>
      </c>
      <c r="B2183" s="159" t="s">
        <v>26233</v>
      </c>
      <c r="C2183" s="159" t="s">
        <v>131</v>
      </c>
      <c r="D2183" s="160" t="s">
        <v>26234</v>
      </c>
    </row>
    <row r="2184" spans="1:4">
      <c r="A2184" s="159">
        <v>13533</v>
      </c>
      <c r="B2184" s="159" t="s">
        <v>25494</v>
      </c>
      <c r="C2184" s="159" t="s">
        <v>131</v>
      </c>
      <c r="D2184" s="160" t="s">
        <v>25495</v>
      </c>
    </row>
    <row r="2185" spans="1:4">
      <c r="A2185" s="159">
        <v>13333</v>
      </c>
      <c r="B2185" s="159" t="s">
        <v>25468</v>
      </c>
      <c r="C2185" s="159" t="s">
        <v>131</v>
      </c>
      <c r="D2185" s="160" t="s">
        <v>25469</v>
      </c>
    </row>
    <row r="2186" spans="1:4">
      <c r="A2186" s="159">
        <v>39585</v>
      </c>
      <c r="B2186" s="159" t="s">
        <v>27574</v>
      </c>
      <c r="C2186" s="159" t="s">
        <v>131</v>
      </c>
      <c r="D2186" s="160" t="s">
        <v>27575</v>
      </c>
    </row>
    <row r="2187" spans="1:4">
      <c r="A2187" s="159">
        <v>39586</v>
      </c>
      <c r="B2187" s="159" t="s">
        <v>27576</v>
      </c>
      <c r="C2187" s="159" t="s">
        <v>131</v>
      </c>
      <c r="D2187" s="160" t="s">
        <v>27577</v>
      </c>
    </row>
    <row r="2188" spans="1:4">
      <c r="A2188" s="159">
        <v>39587</v>
      </c>
      <c r="B2188" s="159" t="s">
        <v>27578</v>
      </c>
      <c r="C2188" s="159" t="s">
        <v>131</v>
      </c>
      <c r="D2188" s="160" t="s">
        <v>27579</v>
      </c>
    </row>
    <row r="2189" spans="1:4">
      <c r="A2189" s="159">
        <v>39588</v>
      </c>
      <c r="B2189" s="159" t="s">
        <v>27580</v>
      </c>
      <c r="C2189" s="159" t="s">
        <v>131</v>
      </c>
      <c r="D2189" s="160" t="s">
        <v>27581</v>
      </c>
    </row>
    <row r="2190" spans="1:4">
      <c r="A2190" s="159">
        <v>39584</v>
      </c>
      <c r="B2190" s="159" t="s">
        <v>27572</v>
      </c>
      <c r="C2190" s="159" t="s">
        <v>131</v>
      </c>
      <c r="D2190" s="160" t="s">
        <v>27573</v>
      </c>
    </row>
    <row r="2191" spans="1:4">
      <c r="A2191" s="159">
        <v>39590</v>
      </c>
      <c r="B2191" s="159" t="s">
        <v>27582</v>
      </c>
      <c r="C2191" s="159" t="s">
        <v>131</v>
      </c>
      <c r="D2191" s="160" t="s">
        <v>27583</v>
      </c>
    </row>
    <row r="2192" spans="1:4">
      <c r="A2192" s="159">
        <v>39592</v>
      </c>
      <c r="B2192" s="159" t="s">
        <v>27584</v>
      </c>
      <c r="C2192" s="159" t="s">
        <v>131</v>
      </c>
      <c r="D2192" s="160" t="s">
        <v>27585</v>
      </c>
    </row>
    <row r="2193" spans="1:4">
      <c r="A2193" s="159">
        <v>39593</v>
      </c>
      <c r="B2193" s="159" t="s">
        <v>27586</v>
      </c>
      <c r="C2193" s="159" t="s">
        <v>131</v>
      </c>
      <c r="D2193" s="160" t="s">
        <v>27579</v>
      </c>
    </row>
    <row r="2194" spans="1:4">
      <c r="A2194" s="159">
        <v>14254</v>
      </c>
      <c r="B2194" s="159" t="s">
        <v>25574</v>
      </c>
      <c r="C2194" s="159" t="s">
        <v>131</v>
      </c>
      <c r="D2194" s="160" t="s">
        <v>25575</v>
      </c>
    </row>
    <row r="2195" spans="1:4">
      <c r="A2195" s="159">
        <v>44494</v>
      </c>
      <c r="B2195" s="159" t="s">
        <v>28871</v>
      </c>
      <c r="C2195" s="159" t="s">
        <v>131</v>
      </c>
      <c r="D2195" s="160" t="s">
        <v>28872</v>
      </c>
    </row>
    <row r="2196" spans="1:4">
      <c r="A2196" s="159">
        <v>25019</v>
      </c>
      <c r="B2196" s="159" t="s">
        <v>25849</v>
      </c>
      <c r="C2196" s="159" t="s">
        <v>131</v>
      </c>
      <c r="D2196" s="160" t="s">
        <v>25850</v>
      </c>
    </row>
    <row r="2197" spans="1:4">
      <c r="A2197" s="159">
        <v>36501</v>
      </c>
      <c r="B2197" s="159" t="s">
        <v>26237</v>
      </c>
      <c r="C2197" s="159" t="s">
        <v>131</v>
      </c>
      <c r="D2197" s="160" t="s">
        <v>26238</v>
      </c>
    </row>
    <row r="2198" spans="1:4">
      <c r="A2198" s="159">
        <v>44493</v>
      </c>
      <c r="B2198" s="159" t="s">
        <v>28869</v>
      </c>
      <c r="C2198" s="159" t="s">
        <v>131</v>
      </c>
      <c r="D2198" s="160" t="s">
        <v>28870</v>
      </c>
    </row>
    <row r="2199" spans="1:4">
      <c r="A2199" s="159">
        <v>36500</v>
      </c>
      <c r="B2199" s="159" t="s">
        <v>26235</v>
      </c>
      <c r="C2199" s="159" t="s">
        <v>131</v>
      </c>
      <c r="D2199" s="160" t="s">
        <v>26236</v>
      </c>
    </row>
    <row r="2200" spans="1:4">
      <c r="A2200" s="159">
        <v>20017</v>
      </c>
      <c r="B2200" s="159" t="s">
        <v>25611</v>
      </c>
      <c r="C2200" s="159" t="s">
        <v>132</v>
      </c>
      <c r="D2200" s="160" t="s">
        <v>10341</v>
      </c>
    </row>
    <row r="2201" spans="1:4">
      <c r="A2201" s="159">
        <v>20007</v>
      </c>
      <c r="B2201" s="159" t="s">
        <v>25610</v>
      </c>
      <c r="C2201" s="159" t="s">
        <v>132</v>
      </c>
      <c r="D2201" s="160" t="s">
        <v>10244</v>
      </c>
    </row>
    <row r="2202" spans="1:4">
      <c r="A2202" s="159">
        <v>39831</v>
      </c>
      <c r="B2202" s="159" t="s">
        <v>27802</v>
      </c>
      <c r="C2202" s="159" t="s">
        <v>144</v>
      </c>
      <c r="D2202" s="160" t="s">
        <v>27803</v>
      </c>
    </row>
    <row r="2203" spans="1:4">
      <c r="A2203" s="159">
        <v>36888</v>
      </c>
      <c r="B2203" s="159" t="s">
        <v>26319</v>
      </c>
      <c r="C2203" s="159" t="s">
        <v>132</v>
      </c>
      <c r="D2203" s="160" t="s">
        <v>26320</v>
      </c>
    </row>
    <row r="2204" spans="1:4">
      <c r="A2204" s="159">
        <v>39836</v>
      </c>
      <c r="B2204" s="159" t="s">
        <v>27805</v>
      </c>
      <c r="C2204" s="159" t="s">
        <v>144</v>
      </c>
      <c r="D2204" s="160" t="s">
        <v>27806</v>
      </c>
    </row>
    <row r="2205" spans="1:4">
      <c r="A2205" s="159">
        <v>39830</v>
      </c>
      <c r="B2205" s="159" t="s">
        <v>27800</v>
      </c>
      <c r="C2205" s="159" t="s">
        <v>144</v>
      </c>
      <c r="D2205" s="160" t="s">
        <v>27801</v>
      </c>
    </row>
    <row r="2206" spans="1:4">
      <c r="A2206" s="159">
        <v>40527</v>
      </c>
      <c r="B2206" s="159" t="s">
        <v>28011</v>
      </c>
      <c r="C2206" s="159" t="s">
        <v>131</v>
      </c>
      <c r="D2206" s="160" t="s">
        <v>28012</v>
      </c>
    </row>
    <row r="2207" spans="1:4">
      <c r="A2207" s="159">
        <v>36497</v>
      </c>
      <c r="B2207" s="159" t="s">
        <v>26229</v>
      </c>
      <c r="C2207" s="159" t="s">
        <v>131</v>
      </c>
      <c r="D2207" s="160" t="s">
        <v>26230</v>
      </c>
    </row>
    <row r="2208" spans="1:4">
      <c r="A2208" s="159">
        <v>36487</v>
      </c>
      <c r="B2208" s="159" t="s">
        <v>26217</v>
      </c>
      <c r="C2208" s="159" t="s">
        <v>131</v>
      </c>
      <c r="D2208" s="160" t="s">
        <v>26218</v>
      </c>
    </row>
    <row r="2209" spans="1:4">
      <c r="A2209" s="159">
        <v>44475</v>
      </c>
      <c r="B2209" s="159" t="s">
        <v>28851</v>
      </c>
      <c r="C2209" s="159" t="s">
        <v>131</v>
      </c>
      <c r="D2209" s="160" t="s">
        <v>28852</v>
      </c>
    </row>
    <row r="2210" spans="1:4">
      <c r="A2210" s="159">
        <v>44474</v>
      </c>
      <c r="B2210" s="159" t="s">
        <v>28849</v>
      </c>
      <c r="C2210" s="159" t="s">
        <v>131</v>
      </c>
      <c r="D2210" s="160" t="s">
        <v>28850</v>
      </c>
    </row>
    <row r="2211" spans="1:4">
      <c r="A2211" s="159">
        <v>44490</v>
      </c>
      <c r="B2211" s="159" t="s">
        <v>28864</v>
      </c>
      <c r="C2211" s="159" t="s">
        <v>131</v>
      </c>
      <c r="D2211" s="160" t="s">
        <v>28865</v>
      </c>
    </row>
    <row r="2212" spans="1:4">
      <c r="A2212" s="159">
        <v>37776</v>
      </c>
      <c r="B2212" s="159" t="s">
        <v>26576</v>
      </c>
      <c r="C2212" s="159" t="s">
        <v>131</v>
      </c>
      <c r="D2212" s="160" t="s">
        <v>26577</v>
      </c>
    </row>
    <row r="2213" spans="1:4">
      <c r="A2213" s="159">
        <v>37775</v>
      </c>
      <c r="B2213" s="159" t="s">
        <v>26574</v>
      </c>
      <c r="C2213" s="159" t="s">
        <v>131</v>
      </c>
      <c r="D2213" s="160" t="s">
        <v>26575</v>
      </c>
    </row>
    <row r="2214" spans="1:4">
      <c r="A2214" s="159">
        <v>36491</v>
      </c>
      <c r="B2214" s="159" t="s">
        <v>26219</v>
      </c>
      <c r="C2214" s="159" t="s">
        <v>131</v>
      </c>
      <c r="D2214" s="160" t="s">
        <v>26220</v>
      </c>
    </row>
    <row r="2215" spans="1:4">
      <c r="A2215" s="159">
        <v>10712</v>
      </c>
      <c r="B2215" s="159" t="s">
        <v>24694</v>
      </c>
      <c r="C2215" s="159" t="s">
        <v>131</v>
      </c>
      <c r="D2215" s="160" t="s">
        <v>24695</v>
      </c>
    </row>
    <row r="2216" spans="1:4">
      <c r="A2216" s="159">
        <v>3363</v>
      </c>
      <c r="B2216" s="159" t="s">
        <v>23304</v>
      </c>
      <c r="C2216" s="159" t="s">
        <v>131</v>
      </c>
      <c r="D2216" s="160" t="s">
        <v>23305</v>
      </c>
    </row>
    <row r="2217" spans="1:4">
      <c r="A2217" s="159">
        <v>3365</v>
      </c>
      <c r="B2217" s="159" t="s">
        <v>23306</v>
      </c>
      <c r="C2217" s="159" t="s">
        <v>131</v>
      </c>
      <c r="D2217" s="160" t="s">
        <v>23307</v>
      </c>
    </row>
    <row r="2218" spans="1:4">
      <c r="A2218" s="159">
        <v>7569</v>
      </c>
      <c r="B2218" s="159" t="s">
        <v>24261</v>
      </c>
      <c r="C2218" s="159" t="s">
        <v>131</v>
      </c>
      <c r="D2218" s="160" t="s">
        <v>10869</v>
      </c>
    </row>
    <row r="2219" spans="1:4">
      <c r="A2219" s="159">
        <v>3378</v>
      </c>
      <c r="B2219" s="159" t="s">
        <v>23308</v>
      </c>
      <c r="C2219" s="159" t="s">
        <v>131</v>
      </c>
      <c r="D2219" s="160" t="s">
        <v>23309</v>
      </c>
    </row>
    <row r="2220" spans="1:4">
      <c r="A2220" s="159">
        <v>3380</v>
      </c>
      <c r="B2220" s="159" t="s">
        <v>23312</v>
      </c>
      <c r="C2220" s="159" t="s">
        <v>131</v>
      </c>
      <c r="D2220" s="160" t="s">
        <v>10996</v>
      </c>
    </row>
    <row r="2221" spans="1:4">
      <c r="A2221" s="159">
        <v>3379</v>
      </c>
      <c r="B2221" s="159" t="s">
        <v>23310</v>
      </c>
      <c r="C2221" s="159" t="s">
        <v>131</v>
      </c>
      <c r="D2221" s="160" t="s">
        <v>23311</v>
      </c>
    </row>
    <row r="2222" spans="1:4">
      <c r="A2222" s="159">
        <v>11991</v>
      </c>
      <c r="B2222" s="159" t="s">
        <v>25170</v>
      </c>
      <c r="C2222" s="159" t="s">
        <v>131</v>
      </c>
      <c r="D2222" s="160" t="s">
        <v>25171</v>
      </c>
    </row>
    <row r="2223" spans="1:4">
      <c r="A2223" s="159">
        <v>34349</v>
      </c>
      <c r="B2223" s="159" t="s">
        <v>25873</v>
      </c>
      <c r="C2223" s="159" t="s">
        <v>131</v>
      </c>
      <c r="D2223" s="160" t="s">
        <v>25874</v>
      </c>
    </row>
    <row r="2224" spans="1:4">
      <c r="A2224" s="159">
        <v>11029</v>
      </c>
      <c r="B2224" s="159" t="s">
        <v>24796</v>
      </c>
      <c r="C2224" s="159" t="s">
        <v>147</v>
      </c>
      <c r="D2224" s="160" t="s">
        <v>10180</v>
      </c>
    </row>
    <row r="2225" spans="1:4">
      <c r="A2225" s="159">
        <v>4316</v>
      </c>
      <c r="B2225" s="159" t="s">
        <v>23757</v>
      </c>
      <c r="C2225" s="159" t="s">
        <v>131</v>
      </c>
      <c r="D2225" s="160" t="s">
        <v>10246</v>
      </c>
    </row>
    <row r="2226" spans="1:4">
      <c r="A2226" s="159">
        <v>4313</v>
      </c>
      <c r="B2226" s="159" t="s">
        <v>23754</v>
      </c>
      <c r="C2226" s="159" t="s">
        <v>147</v>
      </c>
      <c r="D2226" s="160" t="s">
        <v>10272</v>
      </c>
    </row>
    <row r="2227" spans="1:4">
      <c r="A2227" s="159">
        <v>4317</v>
      </c>
      <c r="B2227" s="159" t="s">
        <v>23758</v>
      </c>
      <c r="C2227" s="159" t="s">
        <v>131</v>
      </c>
      <c r="D2227" s="160" t="s">
        <v>10624</v>
      </c>
    </row>
    <row r="2228" spans="1:4">
      <c r="A2228" s="159">
        <v>4314</v>
      </c>
      <c r="B2228" s="159" t="s">
        <v>23755</v>
      </c>
      <c r="C2228" s="159" t="s">
        <v>147</v>
      </c>
      <c r="D2228" s="160" t="s">
        <v>10622</v>
      </c>
    </row>
    <row r="2229" spans="1:4">
      <c r="A2229" s="159">
        <v>10921</v>
      </c>
      <c r="B2229" s="159" t="s">
        <v>24767</v>
      </c>
      <c r="C2229" s="159" t="s">
        <v>131</v>
      </c>
      <c r="D2229" s="160" t="s">
        <v>24768</v>
      </c>
    </row>
    <row r="2230" spans="1:4">
      <c r="A2230" s="159">
        <v>10922</v>
      </c>
      <c r="B2230" s="159" t="s">
        <v>24769</v>
      </c>
      <c r="C2230" s="159" t="s">
        <v>131</v>
      </c>
      <c r="D2230" s="160" t="s">
        <v>24770</v>
      </c>
    </row>
    <row r="2231" spans="1:4">
      <c r="A2231" s="159">
        <v>10923</v>
      </c>
      <c r="B2231" s="159" t="s">
        <v>24771</v>
      </c>
      <c r="C2231" s="159" t="s">
        <v>131</v>
      </c>
      <c r="D2231" s="160" t="s">
        <v>24772</v>
      </c>
    </row>
    <row r="2232" spans="1:4">
      <c r="A2232" s="159">
        <v>10924</v>
      </c>
      <c r="B2232" s="159" t="s">
        <v>24773</v>
      </c>
      <c r="C2232" s="159" t="s">
        <v>131</v>
      </c>
      <c r="D2232" s="160" t="s">
        <v>24774</v>
      </c>
    </row>
    <row r="2233" spans="1:4">
      <c r="A2233" s="159">
        <v>37772</v>
      </c>
      <c r="B2233" s="159" t="s">
        <v>26568</v>
      </c>
      <c r="C2233" s="159" t="s">
        <v>131</v>
      </c>
      <c r="D2233" s="160" t="s">
        <v>26569</v>
      </c>
    </row>
    <row r="2234" spans="1:4">
      <c r="A2234" s="159">
        <v>37771</v>
      </c>
      <c r="B2234" s="159" t="s">
        <v>26566</v>
      </c>
      <c r="C2234" s="159" t="s">
        <v>131</v>
      </c>
      <c r="D2234" s="160" t="s">
        <v>26567</v>
      </c>
    </row>
    <row r="2235" spans="1:4">
      <c r="A2235" s="159">
        <v>12772</v>
      </c>
      <c r="B2235" s="159" t="s">
        <v>25407</v>
      </c>
      <c r="C2235" s="159" t="s">
        <v>131</v>
      </c>
      <c r="D2235" s="160" t="s">
        <v>25408</v>
      </c>
    </row>
    <row r="2236" spans="1:4">
      <c r="A2236" s="159">
        <v>12770</v>
      </c>
      <c r="B2236" s="159" t="s">
        <v>25405</v>
      </c>
      <c r="C2236" s="159" t="s">
        <v>131</v>
      </c>
      <c r="D2236" s="160" t="s">
        <v>25406</v>
      </c>
    </row>
    <row r="2237" spans="1:4">
      <c r="A2237" s="159">
        <v>12775</v>
      </c>
      <c r="B2237" s="159" t="s">
        <v>25413</v>
      </c>
      <c r="C2237" s="159" t="s">
        <v>131</v>
      </c>
      <c r="D2237" s="160" t="s">
        <v>25414</v>
      </c>
    </row>
    <row r="2238" spans="1:4">
      <c r="A2238" s="159">
        <v>12768</v>
      </c>
      <c r="B2238" s="159" t="s">
        <v>25402</v>
      </c>
      <c r="C2238" s="159" t="s">
        <v>131</v>
      </c>
      <c r="D2238" s="160" t="s">
        <v>25403</v>
      </c>
    </row>
    <row r="2239" spans="1:4">
      <c r="A2239" s="159">
        <v>12769</v>
      </c>
      <c r="B2239" s="159" t="s">
        <v>25404</v>
      </c>
      <c r="C2239" s="159" t="s">
        <v>131</v>
      </c>
      <c r="D2239" s="160" t="s">
        <v>14361</v>
      </c>
    </row>
    <row r="2240" spans="1:4">
      <c r="A2240" s="159">
        <v>12773</v>
      </c>
      <c r="B2240" s="159" t="s">
        <v>25409</v>
      </c>
      <c r="C2240" s="159" t="s">
        <v>131</v>
      </c>
      <c r="D2240" s="160" t="s">
        <v>25410</v>
      </c>
    </row>
    <row r="2241" spans="1:4">
      <c r="A2241" s="159">
        <v>12774</v>
      </c>
      <c r="B2241" s="159" t="s">
        <v>25411</v>
      </c>
      <c r="C2241" s="159" t="s">
        <v>131</v>
      </c>
      <c r="D2241" s="160" t="s">
        <v>25412</v>
      </c>
    </row>
    <row r="2242" spans="1:4">
      <c r="A2242" s="159">
        <v>12776</v>
      </c>
      <c r="B2242" s="159" t="s">
        <v>25415</v>
      </c>
      <c r="C2242" s="159" t="s">
        <v>131</v>
      </c>
      <c r="D2242" s="160" t="s">
        <v>25416</v>
      </c>
    </row>
    <row r="2243" spans="1:4">
      <c r="A2243" s="159">
        <v>12777</v>
      </c>
      <c r="B2243" s="159" t="s">
        <v>25417</v>
      </c>
      <c r="C2243" s="159" t="s">
        <v>131</v>
      </c>
      <c r="D2243" s="160" t="s">
        <v>25418</v>
      </c>
    </row>
    <row r="2244" spans="1:4">
      <c r="A2244" s="159">
        <v>12873</v>
      </c>
      <c r="B2244" s="159" t="s">
        <v>25423</v>
      </c>
      <c r="C2244" s="159" t="s">
        <v>127</v>
      </c>
      <c r="D2244" s="160" t="s">
        <v>11431</v>
      </c>
    </row>
    <row r="2245" spans="1:4">
      <c r="A2245" s="159">
        <v>41076</v>
      </c>
      <c r="B2245" s="159" t="s">
        <v>28155</v>
      </c>
      <c r="C2245" s="159" t="s">
        <v>125</v>
      </c>
      <c r="D2245" s="160" t="s">
        <v>31520</v>
      </c>
    </row>
    <row r="2246" spans="1:4">
      <c r="A2246" s="159">
        <v>140</v>
      </c>
      <c r="B2246" s="159" t="s">
        <v>22192</v>
      </c>
      <c r="C2246" s="159" t="s">
        <v>140</v>
      </c>
      <c r="D2246" s="160" t="s">
        <v>14917</v>
      </c>
    </row>
    <row r="2247" spans="1:4">
      <c r="A2247" s="159">
        <v>151</v>
      </c>
      <c r="B2247" s="159" t="s">
        <v>22195</v>
      </c>
      <c r="C2247" s="159" t="s">
        <v>142</v>
      </c>
      <c r="D2247" s="160" t="s">
        <v>22196</v>
      </c>
    </row>
    <row r="2248" spans="1:4">
      <c r="A2248" s="159">
        <v>7340</v>
      </c>
      <c r="B2248" s="159" t="s">
        <v>24243</v>
      </c>
      <c r="C2248" s="159" t="s">
        <v>142</v>
      </c>
      <c r="D2248" s="160" t="s">
        <v>24244</v>
      </c>
    </row>
    <row r="2249" spans="1:4">
      <c r="A2249" s="159">
        <v>40929</v>
      </c>
      <c r="B2249" s="159" t="s">
        <v>28112</v>
      </c>
      <c r="C2249" s="159" t="s">
        <v>125</v>
      </c>
      <c r="D2249" s="160" t="s">
        <v>31556</v>
      </c>
    </row>
    <row r="2250" spans="1:4">
      <c r="A2250" s="159">
        <v>2701</v>
      </c>
      <c r="B2250" s="159" t="s">
        <v>23190</v>
      </c>
      <c r="C2250" s="159" t="s">
        <v>127</v>
      </c>
      <c r="D2250" s="160" t="s">
        <v>10481</v>
      </c>
    </row>
    <row r="2251" spans="1:4">
      <c r="A2251" s="159">
        <v>38114</v>
      </c>
      <c r="B2251" s="159" t="s">
        <v>26766</v>
      </c>
      <c r="C2251" s="159" t="s">
        <v>131</v>
      </c>
      <c r="D2251" s="160" t="s">
        <v>20350</v>
      </c>
    </row>
    <row r="2252" spans="1:4">
      <c r="A2252" s="159">
        <v>38064</v>
      </c>
      <c r="B2252" s="159" t="s">
        <v>26708</v>
      </c>
      <c r="C2252" s="159" t="s">
        <v>131</v>
      </c>
      <c r="D2252" s="160" t="s">
        <v>16967</v>
      </c>
    </row>
    <row r="2253" spans="1:4">
      <c r="A2253" s="159">
        <v>38115</v>
      </c>
      <c r="B2253" s="159" t="s">
        <v>26767</v>
      </c>
      <c r="C2253" s="159" t="s">
        <v>131</v>
      </c>
      <c r="D2253" s="160" t="s">
        <v>22594</v>
      </c>
    </row>
    <row r="2254" spans="1:4">
      <c r="A2254" s="159">
        <v>38065</v>
      </c>
      <c r="B2254" s="159" t="s">
        <v>26709</v>
      </c>
      <c r="C2254" s="159" t="s">
        <v>131</v>
      </c>
      <c r="D2254" s="160" t="s">
        <v>26710</v>
      </c>
    </row>
    <row r="2255" spans="1:4">
      <c r="A2255" s="159">
        <v>38078</v>
      </c>
      <c r="B2255" s="159" t="s">
        <v>26723</v>
      </c>
      <c r="C2255" s="159" t="s">
        <v>131</v>
      </c>
      <c r="D2255" s="160" t="s">
        <v>11375</v>
      </c>
    </row>
    <row r="2256" spans="1:4">
      <c r="A2256" s="159">
        <v>38113</v>
      </c>
      <c r="B2256" s="159" t="s">
        <v>26765</v>
      </c>
      <c r="C2256" s="159" t="s">
        <v>131</v>
      </c>
      <c r="D2256" s="160" t="s">
        <v>18383</v>
      </c>
    </row>
    <row r="2257" spans="1:4">
      <c r="A2257" s="159">
        <v>38063</v>
      </c>
      <c r="B2257" s="159" t="s">
        <v>26707</v>
      </c>
      <c r="C2257" s="159" t="s">
        <v>131</v>
      </c>
      <c r="D2257" s="160" t="s">
        <v>10822</v>
      </c>
    </row>
    <row r="2258" spans="1:4">
      <c r="A2258" s="159">
        <v>38080</v>
      </c>
      <c r="B2258" s="159" t="s">
        <v>26725</v>
      </c>
      <c r="C2258" s="159" t="s">
        <v>131</v>
      </c>
      <c r="D2258" s="160" t="s">
        <v>26726</v>
      </c>
    </row>
    <row r="2259" spans="1:4">
      <c r="A2259" s="159">
        <v>38069</v>
      </c>
      <c r="B2259" s="159" t="s">
        <v>26714</v>
      </c>
      <c r="C2259" s="159" t="s">
        <v>131</v>
      </c>
      <c r="D2259" s="160" t="s">
        <v>11755</v>
      </c>
    </row>
    <row r="2260" spans="1:4">
      <c r="A2260" s="159">
        <v>38077</v>
      </c>
      <c r="B2260" s="159" t="s">
        <v>26722</v>
      </c>
      <c r="C2260" s="159" t="s">
        <v>131</v>
      </c>
      <c r="D2260" s="160" t="s">
        <v>16618</v>
      </c>
    </row>
    <row r="2261" spans="1:4">
      <c r="A2261" s="159">
        <v>38073</v>
      </c>
      <c r="B2261" s="159" t="s">
        <v>26718</v>
      </c>
      <c r="C2261" s="159" t="s">
        <v>131</v>
      </c>
      <c r="D2261" s="160" t="s">
        <v>13470</v>
      </c>
    </row>
    <row r="2262" spans="1:4">
      <c r="A2262" s="159">
        <v>38112</v>
      </c>
      <c r="B2262" s="159" t="s">
        <v>26764</v>
      </c>
      <c r="C2262" s="159" t="s">
        <v>131</v>
      </c>
      <c r="D2262" s="160" t="s">
        <v>12306</v>
      </c>
    </row>
    <row r="2263" spans="1:4">
      <c r="A2263" s="159">
        <v>38062</v>
      </c>
      <c r="B2263" s="159" t="s">
        <v>26706</v>
      </c>
      <c r="C2263" s="159" t="s">
        <v>131</v>
      </c>
      <c r="D2263" s="160" t="s">
        <v>25200</v>
      </c>
    </row>
    <row r="2264" spans="1:4">
      <c r="A2264" s="159">
        <v>12128</v>
      </c>
      <c r="B2264" s="159" t="s">
        <v>25212</v>
      </c>
      <c r="C2264" s="159" t="s">
        <v>131</v>
      </c>
      <c r="D2264" s="160" t="s">
        <v>10326</v>
      </c>
    </row>
    <row r="2265" spans="1:4">
      <c r="A2265" s="159">
        <v>12129</v>
      </c>
      <c r="B2265" s="159" t="s">
        <v>25213</v>
      </c>
      <c r="C2265" s="159" t="s">
        <v>131</v>
      </c>
      <c r="D2265" s="160" t="s">
        <v>11274</v>
      </c>
    </row>
    <row r="2266" spans="1:4">
      <c r="A2266" s="159">
        <v>38081</v>
      </c>
      <c r="B2266" s="159" t="s">
        <v>26727</v>
      </c>
      <c r="C2266" s="159" t="s">
        <v>131</v>
      </c>
      <c r="D2266" s="160" t="s">
        <v>25808</v>
      </c>
    </row>
    <row r="2267" spans="1:4">
      <c r="A2267" s="159">
        <v>38070</v>
      </c>
      <c r="B2267" s="159" t="s">
        <v>26715</v>
      </c>
      <c r="C2267" s="159" t="s">
        <v>131</v>
      </c>
      <c r="D2267" s="160" t="s">
        <v>16151</v>
      </c>
    </row>
    <row r="2268" spans="1:4">
      <c r="A2268" s="159">
        <v>38074</v>
      </c>
      <c r="B2268" s="159" t="s">
        <v>26719</v>
      </c>
      <c r="C2268" s="159" t="s">
        <v>131</v>
      </c>
      <c r="D2268" s="160" t="s">
        <v>17353</v>
      </c>
    </row>
    <row r="2269" spans="1:4">
      <c r="A2269" s="159">
        <v>38079</v>
      </c>
      <c r="B2269" s="159" t="s">
        <v>26724</v>
      </c>
      <c r="C2269" s="159" t="s">
        <v>131</v>
      </c>
      <c r="D2269" s="160" t="s">
        <v>17729</v>
      </c>
    </row>
    <row r="2270" spans="1:4">
      <c r="A2270" s="159">
        <v>38072</v>
      </c>
      <c r="B2270" s="159" t="s">
        <v>26717</v>
      </c>
      <c r="C2270" s="159" t="s">
        <v>131</v>
      </c>
      <c r="D2270" s="160" t="s">
        <v>15194</v>
      </c>
    </row>
    <row r="2271" spans="1:4">
      <c r="A2271" s="159">
        <v>38068</v>
      </c>
      <c r="B2271" s="159" t="s">
        <v>26713</v>
      </c>
      <c r="C2271" s="159" t="s">
        <v>131</v>
      </c>
      <c r="D2271" s="160" t="s">
        <v>10973</v>
      </c>
    </row>
    <row r="2272" spans="1:4">
      <c r="A2272" s="159">
        <v>38071</v>
      </c>
      <c r="B2272" s="159" t="s">
        <v>26716</v>
      </c>
      <c r="C2272" s="159" t="s">
        <v>131</v>
      </c>
      <c r="D2272" s="160" t="s">
        <v>11124</v>
      </c>
    </row>
    <row r="2273" spans="1:4">
      <c r="A2273" s="159">
        <v>38412</v>
      </c>
      <c r="B2273" s="159" t="s">
        <v>26873</v>
      </c>
      <c r="C2273" s="159" t="s">
        <v>131</v>
      </c>
      <c r="D2273" s="160" t="s">
        <v>11338</v>
      </c>
    </row>
    <row r="2274" spans="1:4">
      <c r="A2274" s="159">
        <v>3405</v>
      </c>
      <c r="B2274" s="159" t="s">
        <v>23323</v>
      </c>
      <c r="C2274" s="159" t="s">
        <v>131</v>
      </c>
      <c r="D2274" s="160" t="s">
        <v>23324</v>
      </c>
    </row>
    <row r="2275" spans="1:4">
      <c r="A2275" s="159">
        <v>3394</v>
      </c>
      <c r="B2275" s="159" t="s">
        <v>23317</v>
      </c>
      <c r="C2275" s="159" t="s">
        <v>131</v>
      </c>
      <c r="D2275" s="160" t="s">
        <v>23318</v>
      </c>
    </row>
    <row r="2276" spans="1:4">
      <c r="A2276" s="159">
        <v>3393</v>
      </c>
      <c r="B2276" s="159" t="s">
        <v>23315</v>
      </c>
      <c r="C2276" s="159" t="s">
        <v>131</v>
      </c>
      <c r="D2276" s="160" t="s">
        <v>23316</v>
      </c>
    </row>
    <row r="2277" spans="1:4">
      <c r="A2277" s="159">
        <v>3406</v>
      </c>
      <c r="B2277" s="159" t="s">
        <v>23325</v>
      </c>
      <c r="C2277" s="159" t="s">
        <v>131</v>
      </c>
      <c r="D2277" s="160" t="s">
        <v>20686</v>
      </c>
    </row>
    <row r="2278" spans="1:4">
      <c r="A2278" s="159">
        <v>3395</v>
      </c>
      <c r="B2278" s="159" t="s">
        <v>23319</v>
      </c>
      <c r="C2278" s="159" t="s">
        <v>131</v>
      </c>
      <c r="D2278" s="160" t="s">
        <v>10365</v>
      </c>
    </row>
    <row r="2279" spans="1:4">
      <c r="A2279" s="159">
        <v>3398</v>
      </c>
      <c r="B2279" s="159" t="s">
        <v>23322</v>
      </c>
      <c r="C2279" s="159" t="s">
        <v>131</v>
      </c>
      <c r="D2279" s="160" t="s">
        <v>15658</v>
      </c>
    </row>
    <row r="2280" spans="1:4">
      <c r="A2280" s="159">
        <v>40662</v>
      </c>
      <c r="B2280" s="159" t="s">
        <v>28050</v>
      </c>
      <c r="C2280" s="159" t="s">
        <v>131</v>
      </c>
      <c r="D2280" s="160" t="s">
        <v>11600</v>
      </c>
    </row>
    <row r="2281" spans="1:4">
      <c r="A2281" s="159">
        <v>3437</v>
      </c>
      <c r="B2281" s="159" t="s">
        <v>23338</v>
      </c>
      <c r="C2281" s="159" t="s">
        <v>145</v>
      </c>
      <c r="D2281" s="160" t="s">
        <v>10503</v>
      </c>
    </row>
    <row r="2282" spans="1:4">
      <c r="A2282" s="159">
        <v>11190</v>
      </c>
      <c r="B2282" s="159" t="s">
        <v>24847</v>
      </c>
      <c r="C2282" s="159" t="s">
        <v>131</v>
      </c>
      <c r="D2282" s="160" t="s">
        <v>24848</v>
      </c>
    </row>
    <row r="2283" spans="1:4">
      <c r="A2283" s="159">
        <v>34377</v>
      </c>
      <c r="B2283" s="159" t="s">
        <v>25888</v>
      </c>
      <c r="C2283" s="159" t="s">
        <v>131</v>
      </c>
      <c r="D2283" s="160" t="s">
        <v>25889</v>
      </c>
    </row>
    <row r="2284" spans="1:4">
      <c r="A2284" s="159">
        <v>3428</v>
      </c>
      <c r="B2284" s="159" t="s">
        <v>23336</v>
      </c>
      <c r="C2284" s="159" t="s">
        <v>145</v>
      </c>
      <c r="D2284" s="160" t="s">
        <v>10501</v>
      </c>
    </row>
    <row r="2285" spans="1:4">
      <c r="A2285" s="159">
        <v>3429</v>
      </c>
      <c r="B2285" s="159" t="s">
        <v>23337</v>
      </c>
      <c r="C2285" s="159" t="s">
        <v>145</v>
      </c>
      <c r="D2285" s="160" t="s">
        <v>10502</v>
      </c>
    </row>
    <row r="2286" spans="1:4">
      <c r="A2286" s="159">
        <v>11199</v>
      </c>
      <c r="B2286" s="159" t="s">
        <v>24849</v>
      </c>
      <c r="C2286" s="159" t="s">
        <v>131</v>
      </c>
      <c r="D2286" s="160" t="s">
        <v>24850</v>
      </c>
    </row>
    <row r="2287" spans="1:4">
      <c r="A2287" s="159">
        <v>34369</v>
      </c>
      <c r="B2287" s="159" t="s">
        <v>25886</v>
      </c>
      <c r="C2287" s="159" t="s">
        <v>131</v>
      </c>
      <c r="D2287" s="160" t="s">
        <v>25887</v>
      </c>
    </row>
    <row r="2288" spans="1:4">
      <c r="A2288" s="159">
        <v>36896</v>
      </c>
      <c r="B2288" s="159" t="s">
        <v>26321</v>
      </c>
      <c r="C2288" s="159" t="s">
        <v>131</v>
      </c>
      <c r="D2288" s="160" t="s">
        <v>26322</v>
      </c>
    </row>
    <row r="2289" spans="1:4">
      <c r="A2289" s="159">
        <v>34367</v>
      </c>
      <c r="B2289" s="159" t="s">
        <v>25884</v>
      </c>
      <c r="C2289" s="159" t="s">
        <v>131</v>
      </c>
      <c r="D2289" s="160" t="s">
        <v>25885</v>
      </c>
    </row>
    <row r="2290" spans="1:4">
      <c r="A2290" s="159">
        <v>36897</v>
      </c>
      <c r="B2290" s="159" t="s">
        <v>26323</v>
      </c>
      <c r="C2290" s="159" t="s">
        <v>131</v>
      </c>
      <c r="D2290" s="160" t="s">
        <v>26324</v>
      </c>
    </row>
    <row r="2291" spans="1:4">
      <c r="A2291" s="159">
        <v>34364</v>
      </c>
      <c r="B2291" s="159" t="s">
        <v>25882</v>
      </c>
      <c r="C2291" s="159" t="s">
        <v>131</v>
      </c>
      <c r="D2291" s="160" t="s">
        <v>25883</v>
      </c>
    </row>
    <row r="2292" spans="1:4">
      <c r="A2292" s="159">
        <v>40659</v>
      </c>
      <c r="B2292" s="159" t="s">
        <v>28047</v>
      </c>
      <c r="C2292" s="159" t="s">
        <v>145</v>
      </c>
      <c r="D2292" s="160" t="s">
        <v>11597</v>
      </c>
    </row>
    <row r="2293" spans="1:4">
      <c r="A2293" s="159">
        <v>40660</v>
      </c>
      <c r="B2293" s="159" t="s">
        <v>28048</v>
      </c>
      <c r="C2293" s="159" t="s">
        <v>145</v>
      </c>
      <c r="D2293" s="160" t="s">
        <v>11598</v>
      </c>
    </row>
    <row r="2294" spans="1:4">
      <c r="A2294" s="159">
        <v>40661</v>
      </c>
      <c r="B2294" s="159" t="s">
        <v>28049</v>
      </c>
      <c r="C2294" s="159" t="s">
        <v>145</v>
      </c>
      <c r="D2294" s="160" t="s">
        <v>11599</v>
      </c>
    </row>
    <row r="2295" spans="1:4">
      <c r="A2295" s="159">
        <v>3421</v>
      </c>
      <c r="B2295" s="159" t="s">
        <v>23334</v>
      </c>
      <c r="C2295" s="159" t="s">
        <v>145</v>
      </c>
      <c r="D2295" s="160" t="s">
        <v>10499</v>
      </c>
    </row>
    <row r="2296" spans="1:4">
      <c r="A2296" s="159">
        <v>599</v>
      </c>
      <c r="B2296" s="159" t="s">
        <v>22363</v>
      </c>
      <c r="C2296" s="159" t="s">
        <v>145</v>
      </c>
      <c r="D2296" s="160" t="s">
        <v>22364</v>
      </c>
    </row>
    <row r="2297" spans="1:4">
      <c r="A2297" s="159">
        <v>44053</v>
      </c>
      <c r="B2297" s="159" t="s">
        <v>28761</v>
      </c>
      <c r="C2297" s="159" t="s">
        <v>131</v>
      </c>
      <c r="D2297" s="160" t="s">
        <v>28762</v>
      </c>
    </row>
    <row r="2298" spans="1:4">
      <c r="A2298" s="159">
        <v>3423</v>
      </c>
      <c r="B2298" s="159" t="s">
        <v>23335</v>
      </c>
      <c r="C2298" s="159" t="s">
        <v>145</v>
      </c>
      <c r="D2298" s="160" t="s">
        <v>10500</v>
      </c>
    </row>
    <row r="2299" spans="1:4">
      <c r="A2299" s="159">
        <v>34381</v>
      </c>
      <c r="B2299" s="159" t="s">
        <v>25890</v>
      </c>
      <c r="C2299" s="159" t="s">
        <v>131</v>
      </c>
      <c r="D2299" s="160" t="s">
        <v>25891</v>
      </c>
    </row>
    <row r="2300" spans="1:4">
      <c r="A2300" s="159">
        <v>34797</v>
      </c>
      <c r="B2300" s="159" t="s">
        <v>26106</v>
      </c>
      <c r="C2300" s="159" t="s">
        <v>131</v>
      </c>
      <c r="D2300" s="160" t="s">
        <v>26107</v>
      </c>
    </row>
    <row r="2301" spans="1:4">
      <c r="A2301" s="159">
        <v>44054</v>
      </c>
      <c r="B2301" s="159" t="s">
        <v>28763</v>
      </c>
      <c r="C2301" s="159" t="s">
        <v>131</v>
      </c>
      <c r="D2301" s="160" t="s">
        <v>28764</v>
      </c>
    </row>
    <row r="2302" spans="1:4">
      <c r="A2302" s="159">
        <v>44399</v>
      </c>
      <c r="B2302" s="159" t="s">
        <v>28836</v>
      </c>
      <c r="C2302" s="159" t="s">
        <v>131</v>
      </c>
      <c r="D2302" s="160" t="s">
        <v>28837</v>
      </c>
    </row>
    <row r="2303" spans="1:4">
      <c r="A2303" s="159">
        <v>44503</v>
      </c>
      <c r="B2303" s="159" t="s">
        <v>28881</v>
      </c>
      <c r="C2303" s="159" t="s">
        <v>127</v>
      </c>
      <c r="D2303" s="160" t="s">
        <v>29455</v>
      </c>
    </row>
    <row r="2304" spans="1:4">
      <c r="A2304" s="159">
        <v>41077</v>
      </c>
      <c r="B2304" s="159" t="s">
        <v>28156</v>
      </c>
      <c r="C2304" s="159" t="s">
        <v>125</v>
      </c>
      <c r="D2304" s="160" t="s">
        <v>31557</v>
      </c>
    </row>
    <row r="2305" spans="1:4">
      <c r="A2305" s="159">
        <v>37963</v>
      </c>
      <c r="B2305" s="159" t="s">
        <v>26598</v>
      </c>
      <c r="C2305" s="159" t="s">
        <v>131</v>
      </c>
      <c r="D2305" s="160" t="s">
        <v>11846</v>
      </c>
    </row>
    <row r="2306" spans="1:4">
      <c r="A2306" s="159">
        <v>37964</v>
      </c>
      <c r="B2306" s="159" t="s">
        <v>26599</v>
      </c>
      <c r="C2306" s="159" t="s">
        <v>131</v>
      </c>
      <c r="D2306" s="160" t="s">
        <v>20220</v>
      </c>
    </row>
    <row r="2307" spans="1:4">
      <c r="A2307" s="159">
        <v>37965</v>
      </c>
      <c r="B2307" s="159" t="s">
        <v>26600</v>
      </c>
      <c r="C2307" s="159" t="s">
        <v>131</v>
      </c>
      <c r="D2307" s="160" t="s">
        <v>14649</v>
      </c>
    </row>
    <row r="2308" spans="1:4">
      <c r="A2308" s="159">
        <v>37966</v>
      </c>
      <c r="B2308" s="159" t="s">
        <v>26601</v>
      </c>
      <c r="C2308" s="159" t="s">
        <v>131</v>
      </c>
      <c r="D2308" s="160" t="s">
        <v>10419</v>
      </c>
    </row>
    <row r="2309" spans="1:4">
      <c r="A2309" s="159">
        <v>37967</v>
      </c>
      <c r="B2309" s="159" t="s">
        <v>26602</v>
      </c>
      <c r="C2309" s="159" t="s">
        <v>131</v>
      </c>
      <c r="D2309" s="160" t="s">
        <v>10595</v>
      </c>
    </row>
    <row r="2310" spans="1:4">
      <c r="A2310" s="159">
        <v>37968</v>
      </c>
      <c r="B2310" s="159" t="s">
        <v>26603</v>
      </c>
      <c r="C2310" s="159" t="s">
        <v>131</v>
      </c>
      <c r="D2310" s="160" t="s">
        <v>16635</v>
      </c>
    </row>
    <row r="2311" spans="1:4">
      <c r="A2311" s="159">
        <v>37969</v>
      </c>
      <c r="B2311" s="159" t="s">
        <v>26604</v>
      </c>
      <c r="C2311" s="159" t="s">
        <v>131</v>
      </c>
      <c r="D2311" s="160" t="s">
        <v>26605</v>
      </c>
    </row>
    <row r="2312" spans="1:4">
      <c r="A2312" s="159">
        <v>37970</v>
      </c>
      <c r="B2312" s="159" t="s">
        <v>26606</v>
      </c>
      <c r="C2312" s="159" t="s">
        <v>131</v>
      </c>
      <c r="D2312" s="160" t="s">
        <v>10833</v>
      </c>
    </row>
    <row r="2313" spans="1:4">
      <c r="A2313" s="159">
        <v>44251</v>
      </c>
      <c r="B2313" s="159" t="s">
        <v>28797</v>
      </c>
      <c r="C2313" s="159" t="s">
        <v>131</v>
      </c>
      <c r="D2313" s="160" t="s">
        <v>27469</v>
      </c>
    </row>
    <row r="2314" spans="1:4">
      <c r="A2314" s="159">
        <v>21118</v>
      </c>
      <c r="B2314" s="159" t="s">
        <v>25820</v>
      </c>
      <c r="C2314" s="159" t="s">
        <v>131</v>
      </c>
      <c r="D2314" s="160" t="s">
        <v>25821</v>
      </c>
    </row>
    <row r="2315" spans="1:4">
      <c r="A2315" s="159">
        <v>37956</v>
      </c>
      <c r="B2315" s="159" t="s">
        <v>26588</v>
      </c>
      <c r="C2315" s="159" t="s">
        <v>131</v>
      </c>
      <c r="D2315" s="160" t="s">
        <v>10541</v>
      </c>
    </row>
    <row r="2316" spans="1:4">
      <c r="A2316" s="159">
        <v>37957</v>
      </c>
      <c r="B2316" s="159" t="s">
        <v>26589</v>
      </c>
      <c r="C2316" s="159" t="s">
        <v>131</v>
      </c>
      <c r="D2316" s="160" t="s">
        <v>11005</v>
      </c>
    </row>
    <row r="2317" spans="1:4">
      <c r="A2317" s="159">
        <v>37958</v>
      </c>
      <c r="B2317" s="159" t="s">
        <v>26590</v>
      </c>
      <c r="C2317" s="159" t="s">
        <v>131</v>
      </c>
      <c r="D2317" s="160" t="s">
        <v>18449</v>
      </c>
    </row>
    <row r="2318" spans="1:4">
      <c r="A2318" s="159">
        <v>37959</v>
      </c>
      <c r="B2318" s="159" t="s">
        <v>26591</v>
      </c>
      <c r="C2318" s="159" t="s">
        <v>131</v>
      </c>
      <c r="D2318" s="160" t="s">
        <v>11552</v>
      </c>
    </row>
    <row r="2319" spans="1:4">
      <c r="A2319" s="159">
        <v>37960</v>
      </c>
      <c r="B2319" s="159" t="s">
        <v>26592</v>
      </c>
      <c r="C2319" s="159" t="s">
        <v>131</v>
      </c>
      <c r="D2319" s="160" t="s">
        <v>26593</v>
      </c>
    </row>
    <row r="2320" spans="1:4">
      <c r="A2320" s="159">
        <v>37961</v>
      </c>
      <c r="B2320" s="159" t="s">
        <v>26594</v>
      </c>
      <c r="C2320" s="159" t="s">
        <v>131</v>
      </c>
      <c r="D2320" s="160" t="s">
        <v>26595</v>
      </c>
    </row>
    <row r="2321" spans="1:4">
      <c r="A2321" s="159">
        <v>37962</v>
      </c>
      <c r="B2321" s="159" t="s">
        <v>26596</v>
      </c>
      <c r="C2321" s="159" t="s">
        <v>131</v>
      </c>
      <c r="D2321" s="160" t="s">
        <v>26597</v>
      </c>
    </row>
    <row r="2322" spans="1:4">
      <c r="A2322" s="159">
        <v>3533</v>
      </c>
      <c r="B2322" s="159" t="s">
        <v>23432</v>
      </c>
      <c r="C2322" s="159" t="s">
        <v>131</v>
      </c>
      <c r="D2322" s="160" t="s">
        <v>11259</v>
      </c>
    </row>
    <row r="2323" spans="1:4">
      <c r="A2323" s="159">
        <v>3538</v>
      </c>
      <c r="B2323" s="159" t="s">
        <v>23437</v>
      </c>
      <c r="C2323" s="159" t="s">
        <v>131</v>
      </c>
      <c r="D2323" s="160" t="s">
        <v>20047</v>
      </c>
    </row>
    <row r="2324" spans="1:4">
      <c r="A2324" s="159">
        <v>3498</v>
      </c>
      <c r="B2324" s="159" t="s">
        <v>23398</v>
      </c>
      <c r="C2324" s="159" t="s">
        <v>131</v>
      </c>
      <c r="D2324" s="160" t="s">
        <v>10993</v>
      </c>
    </row>
    <row r="2325" spans="1:4">
      <c r="A2325" s="159">
        <v>3496</v>
      </c>
      <c r="B2325" s="159" t="s">
        <v>23397</v>
      </c>
      <c r="C2325" s="159" t="s">
        <v>131</v>
      </c>
      <c r="D2325" s="160" t="s">
        <v>10375</v>
      </c>
    </row>
    <row r="2326" spans="1:4">
      <c r="A2326" s="159">
        <v>38429</v>
      </c>
      <c r="B2326" s="159" t="s">
        <v>26883</v>
      </c>
      <c r="C2326" s="159" t="s">
        <v>131</v>
      </c>
      <c r="D2326" s="160" t="s">
        <v>13635</v>
      </c>
    </row>
    <row r="2327" spans="1:4">
      <c r="A2327" s="159">
        <v>38431</v>
      </c>
      <c r="B2327" s="159" t="s">
        <v>26886</v>
      </c>
      <c r="C2327" s="159" t="s">
        <v>131</v>
      </c>
      <c r="D2327" s="160" t="s">
        <v>19452</v>
      </c>
    </row>
    <row r="2328" spans="1:4">
      <c r="A2328" s="159">
        <v>38430</v>
      </c>
      <c r="B2328" s="159" t="s">
        <v>26884</v>
      </c>
      <c r="C2328" s="159" t="s">
        <v>131</v>
      </c>
      <c r="D2328" s="160" t="s">
        <v>26885</v>
      </c>
    </row>
    <row r="2329" spans="1:4">
      <c r="A2329" s="159">
        <v>36348</v>
      </c>
      <c r="B2329" s="159" t="s">
        <v>26182</v>
      </c>
      <c r="C2329" s="159" t="s">
        <v>131</v>
      </c>
      <c r="D2329" s="160" t="s">
        <v>10447</v>
      </c>
    </row>
    <row r="2330" spans="1:4">
      <c r="A2330" s="159">
        <v>36349</v>
      </c>
      <c r="B2330" s="159" t="s">
        <v>26183</v>
      </c>
      <c r="C2330" s="159" t="s">
        <v>131</v>
      </c>
      <c r="D2330" s="160" t="s">
        <v>10347</v>
      </c>
    </row>
    <row r="2331" spans="1:4">
      <c r="A2331" s="159">
        <v>38987</v>
      </c>
      <c r="B2331" s="159" t="s">
        <v>27062</v>
      </c>
      <c r="C2331" s="159" t="s">
        <v>131</v>
      </c>
      <c r="D2331" s="160" t="s">
        <v>11416</v>
      </c>
    </row>
    <row r="2332" spans="1:4">
      <c r="A2332" s="159">
        <v>38988</v>
      </c>
      <c r="B2332" s="159" t="s">
        <v>27063</v>
      </c>
      <c r="C2332" s="159" t="s">
        <v>131</v>
      </c>
      <c r="D2332" s="160" t="s">
        <v>11331</v>
      </c>
    </row>
    <row r="2333" spans="1:4">
      <c r="A2333" s="159">
        <v>38989</v>
      </c>
      <c r="B2333" s="159" t="s">
        <v>27064</v>
      </c>
      <c r="C2333" s="159" t="s">
        <v>131</v>
      </c>
      <c r="D2333" s="160" t="s">
        <v>11417</v>
      </c>
    </row>
    <row r="2334" spans="1:4">
      <c r="A2334" s="159">
        <v>38990</v>
      </c>
      <c r="B2334" s="159" t="s">
        <v>27065</v>
      </c>
      <c r="C2334" s="159" t="s">
        <v>131</v>
      </c>
      <c r="D2334" s="160" t="s">
        <v>11418</v>
      </c>
    </row>
    <row r="2335" spans="1:4">
      <c r="A2335" s="159">
        <v>38991</v>
      </c>
      <c r="B2335" s="159" t="s">
        <v>27066</v>
      </c>
      <c r="C2335" s="159" t="s">
        <v>131</v>
      </c>
      <c r="D2335" s="160" t="s">
        <v>11419</v>
      </c>
    </row>
    <row r="2336" spans="1:4">
      <c r="A2336" s="159">
        <v>38433</v>
      </c>
      <c r="B2336" s="159" t="s">
        <v>26887</v>
      </c>
      <c r="C2336" s="159" t="s">
        <v>131</v>
      </c>
      <c r="D2336" s="160" t="s">
        <v>11340</v>
      </c>
    </row>
    <row r="2337" spans="1:4">
      <c r="A2337" s="159">
        <v>38440</v>
      </c>
      <c r="B2337" s="159" t="s">
        <v>26894</v>
      </c>
      <c r="C2337" s="159" t="s">
        <v>131</v>
      </c>
      <c r="D2337" s="160" t="s">
        <v>11343</v>
      </c>
    </row>
    <row r="2338" spans="1:4">
      <c r="A2338" s="159">
        <v>36359</v>
      </c>
      <c r="B2338" s="159" t="s">
        <v>26187</v>
      </c>
      <c r="C2338" s="159" t="s">
        <v>131</v>
      </c>
      <c r="D2338" s="160" t="s">
        <v>11200</v>
      </c>
    </row>
    <row r="2339" spans="1:4">
      <c r="A2339" s="159">
        <v>36360</v>
      </c>
      <c r="B2339" s="159" t="s">
        <v>26188</v>
      </c>
      <c r="C2339" s="159" t="s">
        <v>131</v>
      </c>
      <c r="D2339" s="160" t="s">
        <v>11201</v>
      </c>
    </row>
    <row r="2340" spans="1:4">
      <c r="A2340" s="159">
        <v>38434</v>
      </c>
      <c r="B2340" s="159" t="s">
        <v>26888</v>
      </c>
      <c r="C2340" s="159" t="s">
        <v>131</v>
      </c>
      <c r="D2340" s="160" t="s">
        <v>10204</v>
      </c>
    </row>
    <row r="2341" spans="1:4">
      <c r="A2341" s="159">
        <v>38435</v>
      </c>
      <c r="B2341" s="159" t="s">
        <v>26889</v>
      </c>
      <c r="C2341" s="159" t="s">
        <v>131</v>
      </c>
      <c r="D2341" s="160" t="s">
        <v>10230</v>
      </c>
    </row>
    <row r="2342" spans="1:4">
      <c r="A2342" s="159">
        <v>38436</v>
      </c>
      <c r="B2342" s="159" t="s">
        <v>26890</v>
      </c>
      <c r="C2342" s="159" t="s">
        <v>131</v>
      </c>
      <c r="D2342" s="160" t="s">
        <v>11341</v>
      </c>
    </row>
    <row r="2343" spans="1:4">
      <c r="A2343" s="159">
        <v>38437</v>
      </c>
      <c r="B2343" s="159" t="s">
        <v>26891</v>
      </c>
      <c r="C2343" s="159" t="s">
        <v>131</v>
      </c>
      <c r="D2343" s="160" t="s">
        <v>11194</v>
      </c>
    </row>
    <row r="2344" spans="1:4">
      <c r="A2344" s="159">
        <v>38438</v>
      </c>
      <c r="B2344" s="159" t="s">
        <v>26892</v>
      </c>
      <c r="C2344" s="159" t="s">
        <v>131</v>
      </c>
      <c r="D2344" s="160" t="s">
        <v>11165</v>
      </c>
    </row>
    <row r="2345" spans="1:4">
      <c r="A2345" s="159">
        <v>38439</v>
      </c>
      <c r="B2345" s="159" t="s">
        <v>26893</v>
      </c>
      <c r="C2345" s="159" t="s">
        <v>131</v>
      </c>
      <c r="D2345" s="160" t="s">
        <v>11342</v>
      </c>
    </row>
    <row r="2346" spans="1:4">
      <c r="A2346" s="159">
        <v>10836</v>
      </c>
      <c r="B2346" s="159" t="s">
        <v>24726</v>
      </c>
      <c r="C2346" s="159" t="s">
        <v>131</v>
      </c>
      <c r="D2346" s="160" t="s">
        <v>18732</v>
      </c>
    </row>
    <row r="2347" spans="1:4">
      <c r="A2347" s="159">
        <v>10835</v>
      </c>
      <c r="B2347" s="159" t="s">
        <v>24725</v>
      </c>
      <c r="C2347" s="159" t="s">
        <v>131</v>
      </c>
      <c r="D2347" s="160" t="s">
        <v>10725</v>
      </c>
    </row>
    <row r="2348" spans="1:4">
      <c r="A2348" s="159">
        <v>3475</v>
      </c>
      <c r="B2348" s="159" t="s">
        <v>23390</v>
      </c>
      <c r="C2348" s="159" t="s">
        <v>131</v>
      </c>
      <c r="D2348" s="160" t="s">
        <v>23391</v>
      </c>
    </row>
    <row r="2349" spans="1:4">
      <c r="A2349" s="159">
        <v>3485</v>
      </c>
      <c r="B2349" s="159" t="s">
        <v>23396</v>
      </c>
      <c r="C2349" s="159" t="s">
        <v>131</v>
      </c>
      <c r="D2349" s="160" t="s">
        <v>11532</v>
      </c>
    </row>
    <row r="2350" spans="1:4">
      <c r="A2350" s="159">
        <v>3534</v>
      </c>
      <c r="B2350" s="159" t="s">
        <v>23433</v>
      </c>
      <c r="C2350" s="159" t="s">
        <v>131</v>
      </c>
      <c r="D2350" s="160" t="s">
        <v>19468</v>
      </c>
    </row>
    <row r="2351" spans="1:4">
      <c r="A2351" s="159">
        <v>3543</v>
      </c>
      <c r="B2351" s="159" t="s">
        <v>23441</v>
      </c>
      <c r="C2351" s="159" t="s">
        <v>131</v>
      </c>
      <c r="D2351" s="160" t="s">
        <v>10785</v>
      </c>
    </row>
    <row r="2352" spans="1:4">
      <c r="A2352" s="159">
        <v>3482</v>
      </c>
      <c r="B2352" s="159" t="s">
        <v>23394</v>
      </c>
      <c r="C2352" s="159" t="s">
        <v>131</v>
      </c>
      <c r="D2352" s="160" t="s">
        <v>23395</v>
      </c>
    </row>
    <row r="2353" spans="1:4">
      <c r="A2353" s="159">
        <v>3505</v>
      </c>
      <c r="B2353" s="159" t="s">
        <v>23405</v>
      </c>
      <c r="C2353" s="159" t="s">
        <v>131</v>
      </c>
      <c r="D2353" s="160" t="s">
        <v>10525</v>
      </c>
    </row>
    <row r="2354" spans="1:4">
      <c r="A2354" s="159">
        <v>3521</v>
      </c>
      <c r="B2354" s="159" t="s">
        <v>23417</v>
      </c>
      <c r="C2354" s="159" t="s">
        <v>131</v>
      </c>
      <c r="D2354" s="160" t="s">
        <v>10290</v>
      </c>
    </row>
    <row r="2355" spans="1:4">
      <c r="A2355" s="159">
        <v>3531</v>
      </c>
      <c r="B2355" s="159" t="s">
        <v>23429</v>
      </c>
      <c r="C2355" s="159" t="s">
        <v>131</v>
      </c>
      <c r="D2355" s="160" t="s">
        <v>10204</v>
      </c>
    </row>
    <row r="2356" spans="1:4">
      <c r="A2356" s="159">
        <v>3522</v>
      </c>
      <c r="B2356" s="159" t="s">
        <v>23418</v>
      </c>
      <c r="C2356" s="159" t="s">
        <v>131</v>
      </c>
      <c r="D2356" s="160" t="s">
        <v>19982</v>
      </c>
    </row>
    <row r="2357" spans="1:4">
      <c r="A2357" s="159">
        <v>3527</v>
      </c>
      <c r="B2357" s="159" t="s">
        <v>23423</v>
      </c>
      <c r="C2357" s="159" t="s">
        <v>131</v>
      </c>
      <c r="D2357" s="160" t="s">
        <v>23424</v>
      </c>
    </row>
    <row r="2358" spans="1:4">
      <c r="A2358" s="159">
        <v>3516</v>
      </c>
      <c r="B2358" s="159" t="s">
        <v>23412</v>
      </c>
      <c r="C2358" s="159" t="s">
        <v>131</v>
      </c>
      <c r="D2358" s="160" t="s">
        <v>12843</v>
      </c>
    </row>
    <row r="2359" spans="1:4">
      <c r="A2359" s="159">
        <v>3517</v>
      </c>
      <c r="B2359" s="159" t="s">
        <v>23413</v>
      </c>
      <c r="C2359" s="159" t="s">
        <v>131</v>
      </c>
      <c r="D2359" s="160" t="s">
        <v>10311</v>
      </c>
    </row>
    <row r="2360" spans="1:4">
      <c r="A2360" s="159">
        <v>3515</v>
      </c>
      <c r="B2360" s="159" t="s">
        <v>23411</v>
      </c>
      <c r="C2360" s="159" t="s">
        <v>131</v>
      </c>
      <c r="D2360" s="160" t="s">
        <v>11397</v>
      </c>
    </row>
    <row r="2361" spans="1:4">
      <c r="A2361" s="159">
        <v>20147</v>
      </c>
      <c r="B2361" s="159" t="s">
        <v>25654</v>
      </c>
      <c r="C2361" s="159" t="s">
        <v>131</v>
      </c>
      <c r="D2361" s="160" t="s">
        <v>10808</v>
      </c>
    </row>
    <row r="2362" spans="1:4">
      <c r="A2362" s="159">
        <v>3524</v>
      </c>
      <c r="B2362" s="159" t="s">
        <v>23419</v>
      </c>
      <c r="C2362" s="159" t="s">
        <v>131</v>
      </c>
      <c r="D2362" s="160" t="s">
        <v>11041</v>
      </c>
    </row>
    <row r="2363" spans="1:4">
      <c r="A2363" s="159">
        <v>3532</v>
      </c>
      <c r="B2363" s="159" t="s">
        <v>23430</v>
      </c>
      <c r="C2363" s="159" t="s">
        <v>131</v>
      </c>
      <c r="D2363" s="160" t="s">
        <v>23431</v>
      </c>
    </row>
    <row r="2364" spans="1:4">
      <c r="A2364" s="159">
        <v>3528</v>
      </c>
      <c r="B2364" s="159" t="s">
        <v>23425</v>
      </c>
      <c r="C2364" s="159" t="s">
        <v>131</v>
      </c>
      <c r="D2364" s="160" t="s">
        <v>10930</v>
      </c>
    </row>
    <row r="2365" spans="1:4">
      <c r="A2365" s="159">
        <v>37952</v>
      </c>
      <c r="B2365" s="159" t="s">
        <v>26587</v>
      </c>
      <c r="C2365" s="159" t="s">
        <v>131</v>
      </c>
      <c r="D2365" s="160" t="s">
        <v>19536</v>
      </c>
    </row>
    <row r="2366" spans="1:4">
      <c r="A2366" s="159">
        <v>37951</v>
      </c>
      <c r="B2366" s="159" t="s">
        <v>26586</v>
      </c>
      <c r="C2366" s="159" t="s">
        <v>131</v>
      </c>
      <c r="D2366" s="160" t="s">
        <v>10525</v>
      </c>
    </row>
    <row r="2367" spans="1:4">
      <c r="A2367" s="159">
        <v>3518</v>
      </c>
      <c r="B2367" s="159" t="s">
        <v>23414</v>
      </c>
      <c r="C2367" s="159" t="s">
        <v>131</v>
      </c>
      <c r="D2367" s="160" t="s">
        <v>11123</v>
      </c>
    </row>
    <row r="2368" spans="1:4">
      <c r="A2368" s="159">
        <v>3519</v>
      </c>
      <c r="B2368" s="159" t="s">
        <v>23415</v>
      </c>
      <c r="C2368" s="159" t="s">
        <v>131</v>
      </c>
      <c r="D2368" s="160" t="s">
        <v>22170</v>
      </c>
    </row>
    <row r="2369" spans="1:4">
      <c r="A2369" s="159">
        <v>3520</v>
      </c>
      <c r="B2369" s="159" t="s">
        <v>23416</v>
      </c>
      <c r="C2369" s="159" t="s">
        <v>131</v>
      </c>
      <c r="D2369" s="160" t="s">
        <v>10531</v>
      </c>
    </row>
    <row r="2370" spans="1:4">
      <c r="A2370" s="159">
        <v>37950</v>
      </c>
      <c r="B2370" s="159" t="s">
        <v>26584</v>
      </c>
      <c r="C2370" s="159" t="s">
        <v>131</v>
      </c>
      <c r="D2370" s="160" t="s">
        <v>26585</v>
      </c>
    </row>
    <row r="2371" spans="1:4">
      <c r="A2371" s="159">
        <v>37949</v>
      </c>
      <c r="B2371" s="159" t="s">
        <v>26583</v>
      </c>
      <c r="C2371" s="159" t="s">
        <v>131</v>
      </c>
      <c r="D2371" s="160" t="s">
        <v>10291</v>
      </c>
    </row>
    <row r="2372" spans="1:4">
      <c r="A2372" s="159">
        <v>3526</v>
      </c>
      <c r="B2372" s="159" t="s">
        <v>23422</v>
      </c>
      <c r="C2372" s="159" t="s">
        <v>131</v>
      </c>
      <c r="D2372" s="160" t="s">
        <v>12973</v>
      </c>
    </row>
    <row r="2373" spans="1:4">
      <c r="A2373" s="159">
        <v>3509</v>
      </c>
      <c r="B2373" s="159" t="s">
        <v>23406</v>
      </c>
      <c r="C2373" s="159" t="s">
        <v>131</v>
      </c>
      <c r="D2373" s="160" t="s">
        <v>10825</v>
      </c>
    </row>
    <row r="2374" spans="1:4">
      <c r="A2374" s="159">
        <v>3530</v>
      </c>
      <c r="B2374" s="159" t="s">
        <v>23427</v>
      </c>
      <c r="C2374" s="159" t="s">
        <v>131</v>
      </c>
      <c r="D2374" s="160" t="s">
        <v>23428</v>
      </c>
    </row>
    <row r="2375" spans="1:4">
      <c r="A2375" s="159">
        <v>3542</v>
      </c>
      <c r="B2375" s="159" t="s">
        <v>23440</v>
      </c>
      <c r="C2375" s="159" t="s">
        <v>131</v>
      </c>
      <c r="D2375" s="160" t="s">
        <v>15821</v>
      </c>
    </row>
    <row r="2376" spans="1:4">
      <c r="A2376" s="159">
        <v>3529</v>
      </c>
      <c r="B2376" s="159" t="s">
        <v>23426</v>
      </c>
      <c r="C2376" s="159" t="s">
        <v>131</v>
      </c>
      <c r="D2376" s="160" t="s">
        <v>13332</v>
      </c>
    </row>
    <row r="2377" spans="1:4">
      <c r="A2377" s="159">
        <v>3536</v>
      </c>
      <c r="B2377" s="159" t="s">
        <v>23436</v>
      </c>
      <c r="C2377" s="159" t="s">
        <v>131</v>
      </c>
      <c r="D2377" s="160" t="s">
        <v>11173</v>
      </c>
    </row>
    <row r="2378" spans="1:4">
      <c r="A2378" s="159">
        <v>3535</v>
      </c>
      <c r="B2378" s="159" t="s">
        <v>23434</v>
      </c>
      <c r="C2378" s="159" t="s">
        <v>131</v>
      </c>
      <c r="D2378" s="160" t="s">
        <v>23435</v>
      </c>
    </row>
    <row r="2379" spans="1:4">
      <c r="A2379" s="159">
        <v>3540</v>
      </c>
      <c r="B2379" s="159" t="s">
        <v>23439</v>
      </c>
      <c r="C2379" s="159" t="s">
        <v>131</v>
      </c>
      <c r="D2379" s="160" t="s">
        <v>11140</v>
      </c>
    </row>
    <row r="2380" spans="1:4">
      <c r="A2380" s="159">
        <v>3539</v>
      </c>
      <c r="B2380" s="159" t="s">
        <v>23438</v>
      </c>
      <c r="C2380" s="159" t="s">
        <v>131</v>
      </c>
      <c r="D2380" s="160" t="s">
        <v>14942</v>
      </c>
    </row>
    <row r="2381" spans="1:4">
      <c r="A2381" s="159">
        <v>3513</v>
      </c>
      <c r="B2381" s="159" t="s">
        <v>23410</v>
      </c>
      <c r="C2381" s="159" t="s">
        <v>131</v>
      </c>
      <c r="D2381" s="160" t="s">
        <v>12525</v>
      </c>
    </row>
    <row r="2382" spans="1:4">
      <c r="A2382" s="159">
        <v>3510</v>
      </c>
      <c r="B2382" s="159" t="s">
        <v>23407</v>
      </c>
      <c r="C2382" s="159" t="s">
        <v>131</v>
      </c>
      <c r="D2382" s="160" t="s">
        <v>10555</v>
      </c>
    </row>
    <row r="2383" spans="1:4">
      <c r="A2383" s="159">
        <v>38913</v>
      </c>
      <c r="B2383" s="159" t="s">
        <v>27032</v>
      </c>
      <c r="C2383" s="159" t="s">
        <v>131</v>
      </c>
      <c r="D2383" s="160" t="s">
        <v>16471</v>
      </c>
    </row>
    <row r="2384" spans="1:4">
      <c r="A2384" s="159">
        <v>38914</v>
      </c>
      <c r="B2384" s="159" t="s">
        <v>27033</v>
      </c>
      <c r="C2384" s="159" t="s">
        <v>131</v>
      </c>
      <c r="D2384" s="160" t="s">
        <v>12098</v>
      </c>
    </row>
    <row r="2385" spans="1:4">
      <c r="A2385" s="159">
        <v>38915</v>
      </c>
      <c r="B2385" s="159" t="s">
        <v>27034</v>
      </c>
      <c r="C2385" s="159" t="s">
        <v>131</v>
      </c>
      <c r="D2385" s="160" t="s">
        <v>11290</v>
      </c>
    </row>
    <row r="2386" spans="1:4">
      <c r="A2386" s="159">
        <v>38916</v>
      </c>
      <c r="B2386" s="159" t="s">
        <v>27035</v>
      </c>
      <c r="C2386" s="159" t="s">
        <v>131</v>
      </c>
      <c r="D2386" s="160" t="s">
        <v>11309</v>
      </c>
    </row>
    <row r="2387" spans="1:4">
      <c r="A2387" s="159">
        <v>39300</v>
      </c>
      <c r="B2387" s="159" t="s">
        <v>27261</v>
      </c>
      <c r="C2387" s="159" t="s">
        <v>131</v>
      </c>
      <c r="D2387" s="160" t="s">
        <v>27262</v>
      </c>
    </row>
    <row r="2388" spans="1:4">
      <c r="A2388" s="159">
        <v>39301</v>
      </c>
      <c r="B2388" s="159" t="s">
        <v>27263</v>
      </c>
      <c r="C2388" s="159" t="s">
        <v>131</v>
      </c>
      <c r="D2388" s="160" t="s">
        <v>10875</v>
      </c>
    </row>
    <row r="2389" spans="1:4">
      <c r="A2389" s="159">
        <v>39302</v>
      </c>
      <c r="B2389" s="159" t="s">
        <v>27264</v>
      </c>
      <c r="C2389" s="159" t="s">
        <v>131</v>
      </c>
      <c r="D2389" s="160" t="s">
        <v>11299</v>
      </c>
    </row>
    <row r="2390" spans="1:4">
      <c r="A2390" s="159">
        <v>38941</v>
      </c>
      <c r="B2390" s="159" t="s">
        <v>27045</v>
      </c>
      <c r="C2390" s="159" t="s">
        <v>131</v>
      </c>
      <c r="D2390" s="160" t="s">
        <v>14417</v>
      </c>
    </row>
    <row r="2391" spans="1:4">
      <c r="A2391" s="159">
        <v>38923</v>
      </c>
      <c r="B2391" s="159" t="s">
        <v>27039</v>
      </c>
      <c r="C2391" s="159" t="s">
        <v>131</v>
      </c>
      <c r="D2391" s="160" t="s">
        <v>10327</v>
      </c>
    </row>
    <row r="2392" spans="1:4">
      <c r="A2392" s="159">
        <v>38925</v>
      </c>
      <c r="B2392" s="159" t="s">
        <v>27040</v>
      </c>
      <c r="C2392" s="159" t="s">
        <v>131</v>
      </c>
      <c r="D2392" s="160" t="s">
        <v>10555</v>
      </c>
    </row>
    <row r="2393" spans="1:4">
      <c r="A2393" s="159">
        <v>38926</v>
      </c>
      <c r="B2393" s="159" t="s">
        <v>27041</v>
      </c>
      <c r="C2393" s="159" t="s">
        <v>131</v>
      </c>
      <c r="D2393" s="160" t="s">
        <v>20717</v>
      </c>
    </row>
    <row r="2394" spans="1:4">
      <c r="A2394" s="159">
        <v>38927</v>
      </c>
      <c r="B2394" s="159" t="s">
        <v>27042</v>
      </c>
      <c r="C2394" s="159" t="s">
        <v>131</v>
      </c>
      <c r="D2394" s="160" t="s">
        <v>13177</v>
      </c>
    </row>
    <row r="2395" spans="1:4">
      <c r="A2395" s="159">
        <v>39304</v>
      </c>
      <c r="B2395" s="159" t="s">
        <v>27265</v>
      </c>
      <c r="C2395" s="159" t="s">
        <v>131</v>
      </c>
      <c r="D2395" s="160" t="s">
        <v>10293</v>
      </c>
    </row>
    <row r="2396" spans="1:4">
      <c r="A2396" s="159">
        <v>39305</v>
      </c>
      <c r="B2396" s="159" t="s">
        <v>27266</v>
      </c>
      <c r="C2396" s="159" t="s">
        <v>131</v>
      </c>
      <c r="D2396" s="160" t="s">
        <v>27267</v>
      </c>
    </row>
    <row r="2397" spans="1:4">
      <c r="A2397" s="159">
        <v>39306</v>
      </c>
      <c r="B2397" s="159" t="s">
        <v>27268</v>
      </c>
      <c r="C2397" s="159" t="s">
        <v>131</v>
      </c>
      <c r="D2397" s="160" t="s">
        <v>11296</v>
      </c>
    </row>
    <row r="2398" spans="1:4">
      <c r="A2398" s="159">
        <v>38928</v>
      </c>
      <c r="B2398" s="159" t="s">
        <v>27043</v>
      </c>
      <c r="C2398" s="159" t="s">
        <v>131</v>
      </c>
      <c r="D2398" s="160" t="s">
        <v>27044</v>
      </c>
    </row>
    <row r="2399" spans="1:4">
      <c r="A2399" s="159">
        <v>38917</v>
      </c>
      <c r="B2399" s="159" t="s">
        <v>27036</v>
      </c>
      <c r="C2399" s="159" t="s">
        <v>131</v>
      </c>
      <c r="D2399" s="160" t="s">
        <v>10695</v>
      </c>
    </row>
    <row r="2400" spans="1:4">
      <c r="A2400" s="159">
        <v>38919</v>
      </c>
      <c r="B2400" s="159" t="s">
        <v>27037</v>
      </c>
      <c r="C2400" s="159" t="s">
        <v>131</v>
      </c>
      <c r="D2400" s="160" t="s">
        <v>11416</v>
      </c>
    </row>
    <row r="2401" spans="1:4">
      <c r="A2401" s="159">
        <v>38922</v>
      </c>
      <c r="B2401" s="159" t="s">
        <v>27038</v>
      </c>
      <c r="C2401" s="159" t="s">
        <v>131</v>
      </c>
      <c r="D2401" s="160" t="s">
        <v>10310</v>
      </c>
    </row>
    <row r="2402" spans="1:4">
      <c r="A2402" s="159">
        <v>20151</v>
      </c>
      <c r="B2402" s="159" t="s">
        <v>25660</v>
      </c>
      <c r="C2402" s="159" t="s">
        <v>131</v>
      </c>
      <c r="D2402" s="160" t="s">
        <v>25661</v>
      </c>
    </row>
    <row r="2403" spans="1:4">
      <c r="A2403" s="159">
        <v>20152</v>
      </c>
      <c r="B2403" s="159" t="s">
        <v>25662</v>
      </c>
      <c r="C2403" s="159" t="s">
        <v>131</v>
      </c>
      <c r="D2403" s="160" t="s">
        <v>10366</v>
      </c>
    </row>
    <row r="2404" spans="1:4">
      <c r="A2404" s="159">
        <v>20148</v>
      </c>
      <c r="B2404" s="159" t="s">
        <v>25655</v>
      </c>
      <c r="C2404" s="159" t="s">
        <v>131</v>
      </c>
      <c r="D2404" s="160" t="s">
        <v>25656</v>
      </c>
    </row>
    <row r="2405" spans="1:4">
      <c r="A2405" s="159">
        <v>20149</v>
      </c>
      <c r="B2405" s="159" t="s">
        <v>25657</v>
      </c>
      <c r="C2405" s="159" t="s">
        <v>131</v>
      </c>
      <c r="D2405" s="160" t="s">
        <v>11292</v>
      </c>
    </row>
    <row r="2406" spans="1:4">
      <c r="A2406" s="159">
        <v>20150</v>
      </c>
      <c r="B2406" s="159" t="s">
        <v>25658</v>
      </c>
      <c r="C2406" s="159" t="s">
        <v>131</v>
      </c>
      <c r="D2406" s="160" t="s">
        <v>25659</v>
      </c>
    </row>
    <row r="2407" spans="1:4">
      <c r="A2407" s="159">
        <v>20157</v>
      </c>
      <c r="B2407" s="159" t="s">
        <v>25667</v>
      </c>
      <c r="C2407" s="159" t="s">
        <v>131</v>
      </c>
      <c r="D2407" s="160" t="s">
        <v>20440</v>
      </c>
    </row>
    <row r="2408" spans="1:4">
      <c r="A2408" s="159">
        <v>20158</v>
      </c>
      <c r="B2408" s="159" t="s">
        <v>25668</v>
      </c>
      <c r="C2408" s="159" t="s">
        <v>131</v>
      </c>
      <c r="D2408" s="160" t="s">
        <v>25669</v>
      </c>
    </row>
    <row r="2409" spans="1:4">
      <c r="A2409" s="159">
        <v>20154</v>
      </c>
      <c r="B2409" s="159" t="s">
        <v>25663</v>
      </c>
      <c r="C2409" s="159" t="s">
        <v>131</v>
      </c>
      <c r="D2409" s="160" t="s">
        <v>10439</v>
      </c>
    </row>
    <row r="2410" spans="1:4">
      <c r="A2410" s="159">
        <v>20155</v>
      </c>
      <c r="B2410" s="159" t="s">
        <v>25664</v>
      </c>
      <c r="C2410" s="159" t="s">
        <v>131</v>
      </c>
      <c r="D2410" s="160" t="s">
        <v>11850</v>
      </c>
    </row>
    <row r="2411" spans="1:4">
      <c r="A2411" s="159">
        <v>20156</v>
      </c>
      <c r="B2411" s="159" t="s">
        <v>25665</v>
      </c>
      <c r="C2411" s="159" t="s">
        <v>131</v>
      </c>
      <c r="D2411" s="160" t="s">
        <v>25666</v>
      </c>
    </row>
    <row r="2412" spans="1:4">
      <c r="A2412" s="159">
        <v>3499</v>
      </c>
      <c r="B2412" s="159" t="s">
        <v>23399</v>
      </c>
      <c r="C2412" s="159" t="s">
        <v>131</v>
      </c>
      <c r="D2412" s="160" t="s">
        <v>11438</v>
      </c>
    </row>
    <row r="2413" spans="1:4">
      <c r="A2413" s="159">
        <v>3500</v>
      </c>
      <c r="B2413" s="159" t="s">
        <v>23400</v>
      </c>
      <c r="C2413" s="159" t="s">
        <v>131</v>
      </c>
      <c r="D2413" s="160" t="s">
        <v>11181</v>
      </c>
    </row>
    <row r="2414" spans="1:4">
      <c r="A2414" s="159">
        <v>3501</v>
      </c>
      <c r="B2414" s="159" t="s">
        <v>23401</v>
      </c>
      <c r="C2414" s="159" t="s">
        <v>131</v>
      </c>
      <c r="D2414" s="160" t="s">
        <v>23402</v>
      </c>
    </row>
    <row r="2415" spans="1:4">
      <c r="A2415" s="159">
        <v>3502</v>
      </c>
      <c r="B2415" s="159" t="s">
        <v>23403</v>
      </c>
      <c r="C2415" s="159" t="s">
        <v>131</v>
      </c>
      <c r="D2415" s="160" t="s">
        <v>10476</v>
      </c>
    </row>
    <row r="2416" spans="1:4">
      <c r="A2416" s="159">
        <v>3503</v>
      </c>
      <c r="B2416" s="159" t="s">
        <v>23404</v>
      </c>
      <c r="C2416" s="159" t="s">
        <v>131</v>
      </c>
      <c r="D2416" s="160" t="s">
        <v>10265</v>
      </c>
    </row>
    <row r="2417" spans="1:4">
      <c r="A2417" s="159">
        <v>3477</v>
      </c>
      <c r="B2417" s="159" t="s">
        <v>23392</v>
      </c>
      <c r="C2417" s="159" t="s">
        <v>131</v>
      </c>
      <c r="D2417" s="160" t="s">
        <v>11683</v>
      </c>
    </row>
    <row r="2418" spans="1:4">
      <c r="A2418" s="159">
        <v>3478</v>
      </c>
      <c r="B2418" s="159" t="s">
        <v>23393</v>
      </c>
      <c r="C2418" s="159" t="s">
        <v>131</v>
      </c>
      <c r="D2418" s="160" t="s">
        <v>10861</v>
      </c>
    </row>
    <row r="2419" spans="1:4">
      <c r="A2419" s="159">
        <v>3525</v>
      </c>
      <c r="B2419" s="159" t="s">
        <v>23420</v>
      </c>
      <c r="C2419" s="159" t="s">
        <v>131</v>
      </c>
      <c r="D2419" s="160" t="s">
        <v>23421</v>
      </c>
    </row>
    <row r="2420" spans="1:4">
      <c r="A2420" s="159">
        <v>3511</v>
      </c>
      <c r="B2420" s="159" t="s">
        <v>23408</v>
      </c>
      <c r="C2420" s="159" t="s">
        <v>131</v>
      </c>
      <c r="D2420" s="160" t="s">
        <v>23409</v>
      </c>
    </row>
    <row r="2421" spans="1:4">
      <c r="A2421" s="159">
        <v>12032</v>
      </c>
      <c r="B2421" s="159" t="s">
        <v>25182</v>
      </c>
      <c r="C2421" s="159" t="s">
        <v>144</v>
      </c>
      <c r="D2421" s="160" t="s">
        <v>10799</v>
      </c>
    </row>
    <row r="2422" spans="1:4">
      <c r="A2422" s="159">
        <v>12030</v>
      </c>
      <c r="B2422" s="159" t="s">
        <v>25181</v>
      </c>
      <c r="C2422" s="159" t="s">
        <v>144</v>
      </c>
      <c r="D2422" s="160" t="s">
        <v>17166</v>
      </c>
    </row>
    <row r="2423" spans="1:4">
      <c r="A2423" s="159">
        <v>10908</v>
      </c>
      <c r="B2423" s="159" t="s">
        <v>24762</v>
      </c>
      <c r="C2423" s="159" t="s">
        <v>131</v>
      </c>
      <c r="D2423" s="160" t="s">
        <v>24763</v>
      </c>
    </row>
    <row r="2424" spans="1:4">
      <c r="A2424" s="159">
        <v>10909</v>
      </c>
      <c r="B2424" s="159" t="s">
        <v>24764</v>
      </c>
      <c r="C2424" s="159" t="s">
        <v>131</v>
      </c>
      <c r="D2424" s="160" t="s">
        <v>17081</v>
      </c>
    </row>
    <row r="2425" spans="1:4">
      <c r="A2425" s="159">
        <v>3669</v>
      </c>
      <c r="B2425" s="159" t="s">
        <v>23465</v>
      </c>
      <c r="C2425" s="159" t="s">
        <v>131</v>
      </c>
      <c r="D2425" s="160" t="s">
        <v>12736</v>
      </c>
    </row>
    <row r="2426" spans="1:4">
      <c r="A2426" s="159">
        <v>20139</v>
      </c>
      <c r="B2426" s="159" t="s">
        <v>25641</v>
      </c>
      <c r="C2426" s="159" t="s">
        <v>131</v>
      </c>
      <c r="D2426" s="160" t="s">
        <v>25642</v>
      </c>
    </row>
    <row r="2427" spans="1:4">
      <c r="A2427" s="159">
        <v>3668</v>
      </c>
      <c r="B2427" s="159" t="s">
        <v>23464</v>
      </c>
      <c r="C2427" s="159" t="s">
        <v>131</v>
      </c>
      <c r="D2427" s="160" t="s">
        <v>14504</v>
      </c>
    </row>
    <row r="2428" spans="1:4">
      <c r="A2428" s="159">
        <v>10911</v>
      </c>
      <c r="B2428" s="159" t="s">
        <v>24765</v>
      </c>
      <c r="C2428" s="159" t="s">
        <v>131</v>
      </c>
      <c r="D2428" s="160" t="s">
        <v>11987</v>
      </c>
    </row>
    <row r="2429" spans="1:4">
      <c r="A2429" s="159">
        <v>3659</v>
      </c>
      <c r="B2429" s="159" t="s">
        <v>23460</v>
      </c>
      <c r="C2429" s="159" t="s">
        <v>131</v>
      </c>
      <c r="D2429" s="160" t="s">
        <v>13288</v>
      </c>
    </row>
    <row r="2430" spans="1:4">
      <c r="A2430" s="159">
        <v>3660</v>
      </c>
      <c r="B2430" s="159" t="s">
        <v>23461</v>
      </c>
      <c r="C2430" s="159" t="s">
        <v>131</v>
      </c>
      <c r="D2430" s="160" t="s">
        <v>10964</v>
      </c>
    </row>
    <row r="2431" spans="1:4">
      <c r="A2431" s="159">
        <v>20144</v>
      </c>
      <c r="B2431" s="159" t="s">
        <v>25649</v>
      </c>
      <c r="C2431" s="159" t="s">
        <v>131</v>
      </c>
      <c r="D2431" s="160" t="s">
        <v>11712</v>
      </c>
    </row>
    <row r="2432" spans="1:4">
      <c r="A2432" s="159">
        <v>20143</v>
      </c>
      <c r="B2432" s="159" t="s">
        <v>25647</v>
      </c>
      <c r="C2432" s="159" t="s">
        <v>131</v>
      </c>
      <c r="D2432" s="160" t="s">
        <v>25648</v>
      </c>
    </row>
    <row r="2433" spans="1:4">
      <c r="A2433" s="159">
        <v>20145</v>
      </c>
      <c r="B2433" s="159" t="s">
        <v>25650</v>
      </c>
      <c r="C2433" s="159" t="s">
        <v>131</v>
      </c>
      <c r="D2433" s="160" t="s">
        <v>25651</v>
      </c>
    </row>
    <row r="2434" spans="1:4">
      <c r="A2434" s="159">
        <v>20146</v>
      </c>
      <c r="B2434" s="159" t="s">
        <v>25652</v>
      </c>
      <c r="C2434" s="159" t="s">
        <v>131</v>
      </c>
      <c r="D2434" s="160" t="s">
        <v>25653</v>
      </c>
    </row>
    <row r="2435" spans="1:4">
      <c r="A2435" s="159">
        <v>20140</v>
      </c>
      <c r="B2435" s="159" t="s">
        <v>25643</v>
      </c>
      <c r="C2435" s="159" t="s">
        <v>131</v>
      </c>
      <c r="D2435" s="160" t="s">
        <v>11390</v>
      </c>
    </row>
    <row r="2436" spans="1:4">
      <c r="A2436" s="159">
        <v>20141</v>
      </c>
      <c r="B2436" s="159" t="s">
        <v>25644</v>
      </c>
      <c r="C2436" s="159" t="s">
        <v>131</v>
      </c>
      <c r="D2436" s="160" t="s">
        <v>25645</v>
      </c>
    </row>
    <row r="2437" spans="1:4">
      <c r="A2437" s="159">
        <v>20142</v>
      </c>
      <c r="B2437" s="159" t="s">
        <v>25646</v>
      </c>
      <c r="C2437" s="159" t="s">
        <v>131</v>
      </c>
      <c r="D2437" s="160" t="s">
        <v>11469</v>
      </c>
    </row>
    <row r="2438" spans="1:4">
      <c r="A2438" s="159">
        <v>3670</v>
      </c>
      <c r="B2438" s="159" t="s">
        <v>23466</v>
      </c>
      <c r="C2438" s="159" t="s">
        <v>131</v>
      </c>
      <c r="D2438" s="160" t="s">
        <v>23467</v>
      </c>
    </row>
    <row r="2439" spans="1:4">
      <c r="A2439" s="159">
        <v>3666</v>
      </c>
      <c r="B2439" s="159" t="s">
        <v>23463</v>
      </c>
      <c r="C2439" s="159" t="s">
        <v>131</v>
      </c>
      <c r="D2439" s="160" t="s">
        <v>11016</v>
      </c>
    </row>
    <row r="2440" spans="1:4">
      <c r="A2440" s="159">
        <v>3662</v>
      </c>
      <c r="B2440" s="159" t="s">
        <v>23462</v>
      </c>
      <c r="C2440" s="159" t="s">
        <v>131</v>
      </c>
      <c r="D2440" s="160" t="s">
        <v>14713</v>
      </c>
    </row>
    <row r="2441" spans="1:4">
      <c r="A2441" s="159">
        <v>3658</v>
      </c>
      <c r="B2441" s="159" t="s">
        <v>23458</v>
      </c>
      <c r="C2441" s="159" t="s">
        <v>131</v>
      </c>
      <c r="D2441" s="160" t="s">
        <v>23459</v>
      </c>
    </row>
    <row r="2442" spans="1:4">
      <c r="A2442" s="159">
        <v>14157</v>
      </c>
      <c r="B2442" s="159" t="s">
        <v>25553</v>
      </c>
      <c r="C2442" s="159" t="s">
        <v>131</v>
      </c>
      <c r="D2442" s="160" t="s">
        <v>10171</v>
      </c>
    </row>
    <row r="2443" spans="1:4">
      <c r="A2443" s="159">
        <v>42696</v>
      </c>
      <c r="B2443" s="159" t="s">
        <v>28431</v>
      </c>
      <c r="C2443" s="159" t="s">
        <v>131</v>
      </c>
      <c r="D2443" s="160" t="s">
        <v>28432</v>
      </c>
    </row>
    <row r="2444" spans="1:4">
      <c r="A2444" s="159">
        <v>39875</v>
      </c>
      <c r="B2444" s="159" t="s">
        <v>27841</v>
      </c>
      <c r="C2444" s="159" t="s">
        <v>131</v>
      </c>
      <c r="D2444" s="160" t="s">
        <v>27842</v>
      </c>
    </row>
    <row r="2445" spans="1:4">
      <c r="A2445" s="159">
        <v>39876</v>
      </c>
      <c r="B2445" s="159" t="s">
        <v>27843</v>
      </c>
      <c r="C2445" s="159" t="s">
        <v>131</v>
      </c>
      <c r="D2445" s="160" t="s">
        <v>27844</v>
      </c>
    </row>
    <row r="2446" spans="1:4">
      <c r="A2446" s="159">
        <v>39877</v>
      </c>
      <c r="B2446" s="159" t="s">
        <v>27845</v>
      </c>
      <c r="C2446" s="159" t="s">
        <v>131</v>
      </c>
      <c r="D2446" s="160" t="s">
        <v>27846</v>
      </c>
    </row>
    <row r="2447" spans="1:4">
      <c r="A2447" s="159">
        <v>39878</v>
      </c>
      <c r="B2447" s="159" t="s">
        <v>27847</v>
      </c>
      <c r="C2447" s="159" t="s">
        <v>131</v>
      </c>
      <c r="D2447" s="160" t="s">
        <v>27848</v>
      </c>
    </row>
    <row r="2448" spans="1:4">
      <c r="A2448" s="159">
        <v>39872</v>
      </c>
      <c r="B2448" s="159" t="s">
        <v>27835</v>
      </c>
      <c r="C2448" s="159" t="s">
        <v>131</v>
      </c>
      <c r="D2448" s="160" t="s">
        <v>27836</v>
      </c>
    </row>
    <row r="2449" spans="1:4">
      <c r="A2449" s="159">
        <v>39873</v>
      </c>
      <c r="B2449" s="159" t="s">
        <v>27837</v>
      </c>
      <c r="C2449" s="159" t="s">
        <v>131</v>
      </c>
      <c r="D2449" s="160" t="s">
        <v>27838</v>
      </c>
    </row>
    <row r="2450" spans="1:4">
      <c r="A2450" s="159">
        <v>39874</v>
      </c>
      <c r="B2450" s="159" t="s">
        <v>27839</v>
      </c>
      <c r="C2450" s="159" t="s">
        <v>131</v>
      </c>
      <c r="D2450" s="160" t="s">
        <v>27840</v>
      </c>
    </row>
    <row r="2451" spans="1:4">
      <c r="A2451" s="159">
        <v>3674</v>
      </c>
      <c r="B2451" s="159" t="s">
        <v>23471</v>
      </c>
      <c r="C2451" s="159" t="s">
        <v>132</v>
      </c>
      <c r="D2451" s="160" t="s">
        <v>10546</v>
      </c>
    </row>
    <row r="2452" spans="1:4">
      <c r="A2452" s="159">
        <v>3681</v>
      </c>
      <c r="B2452" s="159" t="s">
        <v>23478</v>
      </c>
      <c r="C2452" s="159" t="s">
        <v>132</v>
      </c>
      <c r="D2452" s="160" t="s">
        <v>10367</v>
      </c>
    </row>
    <row r="2453" spans="1:4">
      <c r="A2453" s="159">
        <v>3676</v>
      </c>
      <c r="B2453" s="159" t="s">
        <v>23472</v>
      </c>
      <c r="C2453" s="159" t="s">
        <v>132</v>
      </c>
      <c r="D2453" s="160" t="s">
        <v>23473</v>
      </c>
    </row>
    <row r="2454" spans="1:4">
      <c r="A2454" s="159">
        <v>3679</v>
      </c>
      <c r="B2454" s="159" t="s">
        <v>23476</v>
      </c>
      <c r="C2454" s="159" t="s">
        <v>132</v>
      </c>
      <c r="D2454" s="160" t="s">
        <v>23477</v>
      </c>
    </row>
    <row r="2455" spans="1:4">
      <c r="A2455" s="159">
        <v>3672</v>
      </c>
      <c r="B2455" s="159" t="s">
        <v>23469</v>
      </c>
      <c r="C2455" s="159" t="s">
        <v>132</v>
      </c>
      <c r="D2455" s="160" t="s">
        <v>20292</v>
      </c>
    </row>
    <row r="2456" spans="1:4">
      <c r="A2456" s="159">
        <v>3671</v>
      </c>
      <c r="B2456" s="159" t="s">
        <v>23468</v>
      </c>
      <c r="C2456" s="159" t="s">
        <v>132</v>
      </c>
      <c r="D2456" s="160" t="s">
        <v>12932</v>
      </c>
    </row>
    <row r="2457" spans="1:4">
      <c r="A2457" s="159">
        <v>3673</v>
      </c>
      <c r="B2457" s="159" t="s">
        <v>23470</v>
      </c>
      <c r="C2457" s="159" t="s">
        <v>132</v>
      </c>
      <c r="D2457" s="160" t="s">
        <v>10278</v>
      </c>
    </row>
    <row r="2458" spans="1:4">
      <c r="A2458" s="159">
        <v>38394</v>
      </c>
      <c r="B2458" s="159" t="s">
        <v>26851</v>
      </c>
      <c r="C2458" s="159" t="s">
        <v>131</v>
      </c>
      <c r="D2458" s="160" t="s">
        <v>26852</v>
      </c>
    </row>
    <row r="2459" spans="1:4">
      <c r="A2459" s="159">
        <v>3729</v>
      </c>
      <c r="B2459" s="159" t="s">
        <v>23479</v>
      </c>
      <c r="C2459" s="159" t="s">
        <v>131</v>
      </c>
      <c r="D2459" s="160" t="s">
        <v>23480</v>
      </c>
    </row>
    <row r="2460" spans="1:4">
      <c r="A2460" s="159">
        <v>39357</v>
      </c>
      <c r="B2460" s="159" t="s">
        <v>27321</v>
      </c>
      <c r="C2460" s="159" t="s">
        <v>131</v>
      </c>
      <c r="D2460" s="160" t="s">
        <v>27322</v>
      </c>
    </row>
    <row r="2461" spans="1:4">
      <c r="A2461" s="159">
        <v>39358</v>
      </c>
      <c r="B2461" s="159" t="s">
        <v>27323</v>
      </c>
      <c r="C2461" s="159" t="s">
        <v>131</v>
      </c>
      <c r="D2461" s="160" t="s">
        <v>27322</v>
      </c>
    </row>
    <row r="2462" spans="1:4">
      <c r="A2462" s="159">
        <v>39355</v>
      </c>
      <c r="B2462" s="159" t="s">
        <v>27317</v>
      </c>
      <c r="C2462" s="159" t="s">
        <v>131</v>
      </c>
      <c r="D2462" s="160" t="s">
        <v>27318</v>
      </c>
    </row>
    <row r="2463" spans="1:4">
      <c r="A2463" s="159">
        <v>39356</v>
      </c>
      <c r="B2463" s="159" t="s">
        <v>27319</v>
      </c>
      <c r="C2463" s="159" t="s">
        <v>131</v>
      </c>
      <c r="D2463" s="160" t="s">
        <v>27320</v>
      </c>
    </row>
    <row r="2464" spans="1:4">
      <c r="A2464" s="159">
        <v>39353</v>
      </c>
      <c r="B2464" s="159" t="s">
        <v>27313</v>
      </c>
      <c r="C2464" s="159" t="s">
        <v>131</v>
      </c>
      <c r="D2464" s="160" t="s">
        <v>27314</v>
      </c>
    </row>
    <row r="2465" spans="1:4">
      <c r="A2465" s="159">
        <v>39354</v>
      </c>
      <c r="B2465" s="159" t="s">
        <v>27315</v>
      </c>
      <c r="C2465" s="159" t="s">
        <v>131</v>
      </c>
      <c r="D2465" s="160" t="s">
        <v>27316</v>
      </c>
    </row>
    <row r="2466" spans="1:4">
      <c r="A2466" s="159">
        <v>39398</v>
      </c>
      <c r="B2466" s="159" t="s">
        <v>27360</v>
      </c>
      <c r="C2466" s="159" t="s">
        <v>131</v>
      </c>
      <c r="D2466" s="160" t="s">
        <v>10956</v>
      </c>
    </row>
    <row r="2467" spans="1:4">
      <c r="A2467" s="159">
        <v>13343</v>
      </c>
      <c r="B2467" s="159" t="s">
        <v>25471</v>
      </c>
      <c r="C2467" s="159" t="s">
        <v>131</v>
      </c>
      <c r="D2467" s="160" t="s">
        <v>11018</v>
      </c>
    </row>
    <row r="2468" spans="1:4">
      <c r="A2468" s="159">
        <v>12118</v>
      </c>
      <c r="B2468" s="159" t="s">
        <v>25211</v>
      </c>
      <c r="C2468" s="159" t="s">
        <v>131</v>
      </c>
      <c r="D2468" s="160" t="s">
        <v>17672</v>
      </c>
    </row>
    <row r="2469" spans="1:4">
      <c r="A2469" s="159">
        <v>39482</v>
      </c>
      <c r="B2469" s="159" t="s">
        <v>27475</v>
      </c>
      <c r="C2469" s="159" t="s">
        <v>131</v>
      </c>
      <c r="D2469" s="160" t="s">
        <v>27476</v>
      </c>
    </row>
    <row r="2470" spans="1:4">
      <c r="A2470" s="159">
        <v>39486</v>
      </c>
      <c r="B2470" s="159" t="s">
        <v>27479</v>
      </c>
      <c r="C2470" s="159" t="s">
        <v>131</v>
      </c>
      <c r="D2470" s="160" t="s">
        <v>27480</v>
      </c>
    </row>
    <row r="2471" spans="1:4">
      <c r="A2471" s="159">
        <v>39484</v>
      </c>
      <c r="B2471" s="159" t="s">
        <v>27477</v>
      </c>
      <c r="C2471" s="159" t="s">
        <v>131</v>
      </c>
      <c r="D2471" s="160" t="s">
        <v>27476</v>
      </c>
    </row>
    <row r="2472" spans="1:4">
      <c r="A2472" s="159">
        <v>39488</v>
      </c>
      <c r="B2472" s="159" t="s">
        <v>27481</v>
      </c>
      <c r="C2472" s="159" t="s">
        <v>131</v>
      </c>
      <c r="D2472" s="160" t="s">
        <v>27482</v>
      </c>
    </row>
    <row r="2473" spans="1:4">
      <c r="A2473" s="159">
        <v>39485</v>
      </c>
      <c r="B2473" s="159" t="s">
        <v>27478</v>
      </c>
      <c r="C2473" s="159" t="s">
        <v>131</v>
      </c>
      <c r="D2473" s="160" t="s">
        <v>27476</v>
      </c>
    </row>
    <row r="2474" spans="1:4">
      <c r="A2474" s="159">
        <v>39489</v>
      </c>
      <c r="B2474" s="159" t="s">
        <v>27483</v>
      </c>
      <c r="C2474" s="159" t="s">
        <v>131</v>
      </c>
      <c r="D2474" s="160" t="s">
        <v>27484</v>
      </c>
    </row>
    <row r="2475" spans="1:4">
      <c r="A2475" s="159">
        <v>39490</v>
      </c>
      <c r="B2475" s="159" t="s">
        <v>27485</v>
      </c>
      <c r="C2475" s="159" t="s">
        <v>131</v>
      </c>
      <c r="D2475" s="160" t="s">
        <v>27486</v>
      </c>
    </row>
    <row r="2476" spans="1:4">
      <c r="A2476" s="159">
        <v>39494</v>
      </c>
      <c r="B2476" s="159" t="s">
        <v>27491</v>
      </c>
      <c r="C2476" s="159" t="s">
        <v>131</v>
      </c>
      <c r="D2476" s="160" t="s">
        <v>27492</v>
      </c>
    </row>
    <row r="2477" spans="1:4">
      <c r="A2477" s="159">
        <v>39495</v>
      </c>
      <c r="B2477" s="159" t="s">
        <v>27493</v>
      </c>
      <c r="C2477" s="159" t="s">
        <v>131</v>
      </c>
      <c r="D2477" s="160" t="s">
        <v>27494</v>
      </c>
    </row>
    <row r="2478" spans="1:4">
      <c r="A2478" s="159">
        <v>39496</v>
      </c>
      <c r="B2478" s="159" t="s">
        <v>27495</v>
      </c>
      <c r="C2478" s="159" t="s">
        <v>131</v>
      </c>
      <c r="D2478" s="160" t="s">
        <v>27496</v>
      </c>
    </row>
    <row r="2479" spans="1:4">
      <c r="A2479" s="159">
        <v>39492</v>
      </c>
      <c r="B2479" s="159" t="s">
        <v>27487</v>
      </c>
      <c r="C2479" s="159" t="s">
        <v>131</v>
      </c>
      <c r="D2479" s="160" t="s">
        <v>27488</v>
      </c>
    </row>
    <row r="2480" spans="1:4">
      <c r="A2480" s="159">
        <v>39497</v>
      </c>
      <c r="B2480" s="159" t="s">
        <v>27497</v>
      </c>
      <c r="C2480" s="159" t="s">
        <v>131</v>
      </c>
      <c r="D2480" s="160" t="s">
        <v>27498</v>
      </c>
    </row>
    <row r="2481" spans="1:4">
      <c r="A2481" s="159">
        <v>39493</v>
      </c>
      <c r="B2481" s="159" t="s">
        <v>27489</v>
      </c>
      <c r="C2481" s="159" t="s">
        <v>131</v>
      </c>
      <c r="D2481" s="160" t="s">
        <v>27490</v>
      </c>
    </row>
    <row r="2482" spans="1:4">
      <c r="A2482" s="159">
        <v>43628</v>
      </c>
      <c r="B2482" s="159" t="s">
        <v>28698</v>
      </c>
      <c r="C2482" s="159" t="s">
        <v>131</v>
      </c>
      <c r="D2482" s="160" t="s">
        <v>28699</v>
      </c>
    </row>
    <row r="2483" spans="1:4">
      <c r="A2483" s="159">
        <v>39500</v>
      </c>
      <c r="B2483" s="159" t="s">
        <v>27503</v>
      </c>
      <c r="C2483" s="159" t="s">
        <v>131</v>
      </c>
      <c r="D2483" s="160" t="s">
        <v>27504</v>
      </c>
    </row>
    <row r="2484" spans="1:4">
      <c r="A2484" s="159">
        <v>39498</v>
      </c>
      <c r="B2484" s="159" t="s">
        <v>27499</v>
      </c>
      <c r="C2484" s="159" t="s">
        <v>131</v>
      </c>
      <c r="D2484" s="160" t="s">
        <v>27500</v>
      </c>
    </row>
    <row r="2485" spans="1:4">
      <c r="A2485" s="159">
        <v>43621</v>
      </c>
      <c r="B2485" s="159" t="s">
        <v>28693</v>
      </c>
      <c r="C2485" s="159" t="s">
        <v>131</v>
      </c>
      <c r="D2485" s="160" t="s">
        <v>28694</v>
      </c>
    </row>
    <row r="2486" spans="1:4">
      <c r="A2486" s="159">
        <v>39501</v>
      </c>
      <c r="B2486" s="159" t="s">
        <v>27505</v>
      </c>
      <c r="C2486" s="159" t="s">
        <v>131</v>
      </c>
      <c r="D2486" s="160" t="s">
        <v>27506</v>
      </c>
    </row>
    <row r="2487" spans="1:4">
      <c r="A2487" s="159">
        <v>39499</v>
      </c>
      <c r="B2487" s="159" t="s">
        <v>27501</v>
      </c>
      <c r="C2487" s="159" t="s">
        <v>131</v>
      </c>
      <c r="D2487" s="160" t="s">
        <v>27502</v>
      </c>
    </row>
    <row r="2488" spans="1:4">
      <c r="A2488" s="159">
        <v>3733</v>
      </c>
      <c r="B2488" s="159" t="s">
        <v>23482</v>
      </c>
      <c r="C2488" s="159" t="s">
        <v>145</v>
      </c>
      <c r="D2488" s="160" t="s">
        <v>10548</v>
      </c>
    </row>
    <row r="2489" spans="1:4">
      <c r="A2489" s="159">
        <v>3731</v>
      </c>
      <c r="B2489" s="159" t="s">
        <v>23481</v>
      </c>
      <c r="C2489" s="159" t="s">
        <v>145</v>
      </c>
      <c r="D2489" s="160" t="s">
        <v>10547</v>
      </c>
    </row>
    <row r="2490" spans="1:4">
      <c r="A2490" s="159">
        <v>38137</v>
      </c>
      <c r="B2490" s="159" t="s">
        <v>26783</v>
      </c>
      <c r="C2490" s="159" t="s">
        <v>145</v>
      </c>
      <c r="D2490" s="160" t="s">
        <v>11317</v>
      </c>
    </row>
    <row r="2491" spans="1:4">
      <c r="A2491" s="159">
        <v>38138</v>
      </c>
      <c r="B2491" s="159" t="s">
        <v>26784</v>
      </c>
      <c r="C2491" s="159" t="s">
        <v>145</v>
      </c>
      <c r="D2491" s="160" t="s">
        <v>11318</v>
      </c>
    </row>
    <row r="2492" spans="1:4">
      <c r="A2492" s="159">
        <v>3736</v>
      </c>
      <c r="B2492" s="159" t="s">
        <v>23483</v>
      </c>
      <c r="C2492" s="159" t="s">
        <v>145</v>
      </c>
      <c r="D2492" s="160" t="s">
        <v>23484</v>
      </c>
    </row>
    <row r="2493" spans="1:4">
      <c r="A2493" s="159">
        <v>3741</v>
      </c>
      <c r="B2493" s="159" t="s">
        <v>23490</v>
      </c>
      <c r="C2493" s="159" t="s">
        <v>145</v>
      </c>
      <c r="D2493" s="160" t="s">
        <v>23491</v>
      </c>
    </row>
    <row r="2494" spans="1:4">
      <c r="A2494" s="159">
        <v>3745</v>
      </c>
      <c r="B2494" s="159" t="s">
        <v>23498</v>
      </c>
      <c r="C2494" s="159" t="s">
        <v>145</v>
      </c>
      <c r="D2494" s="160" t="s">
        <v>23499</v>
      </c>
    </row>
    <row r="2495" spans="1:4">
      <c r="A2495" s="159">
        <v>3743</v>
      </c>
      <c r="B2495" s="159" t="s">
        <v>23494</v>
      </c>
      <c r="C2495" s="159" t="s">
        <v>145</v>
      </c>
      <c r="D2495" s="160" t="s">
        <v>23495</v>
      </c>
    </row>
    <row r="2496" spans="1:4">
      <c r="A2496" s="159">
        <v>3744</v>
      </c>
      <c r="B2496" s="159" t="s">
        <v>23496</v>
      </c>
      <c r="C2496" s="159" t="s">
        <v>145</v>
      </c>
      <c r="D2496" s="160" t="s">
        <v>23497</v>
      </c>
    </row>
    <row r="2497" spans="1:4">
      <c r="A2497" s="159">
        <v>3739</v>
      </c>
      <c r="B2497" s="159" t="s">
        <v>23489</v>
      </c>
      <c r="C2497" s="159" t="s">
        <v>145</v>
      </c>
      <c r="D2497" s="160" t="s">
        <v>16551</v>
      </c>
    </row>
    <row r="2498" spans="1:4">
      <c r="A2498" s="159">
        <v>3737</v>
      </c>
      <c r="B2498" s="159" t="s">
        <v>23485</v>
      </c>
      <c r="C2498" s="159" t="s">
        <v>145</v>
      </c>
      <c r="D2498" s="160" t="s">
        <v>23486</v>
      </c>
    </row>
    <row r="2499" spans="1:4">
      <c r="A2499" s="159">
        <v>3738</v>
      </c>
      <c r="B2499" s="159" t="s">
        <v>23487</v>
      </c>
      <c r="C2499" s="159" t="s">
        <v>145</v>
      </c>
      <c r="D2499" s="160" t="s">
        <v>23488</v>
      </c>
    </row>
    <row r="2500" spans="1:4">
      <c r="A2500" s="159">
        <v>3747</v>
      </c>
      <c r="B2500" s="159" t="s">
        <v>23502</v>
      </c>
      <c r="C2500" s="159" t="s">
        <v>145</v>
      </c>
      <c r="D2500" s="160" t="s">
        <v>23497</v>
      </c>
    </row>
    <row r="2501" spans="1:4">
      <c r="A2501" s="159">
        <v>11649</v>
      </c>
      <c r="B2501" s="159" t="s">
        <v>24967</v>
      </c>
      <c r="C2501" s="159" t="s">
        <v>131</v>
      </c>
      <c r="D2501" s="160" t="s">
        <v>24968</v>
      </c>
    </row>
    <row r="2502" spans="1:4">
      <c r="A2502" s="159">
        <v>11650</v>
      </c>
      <c r="B2502" s="159" t="s">
        <v>24969</v>
      </c>
      <c r="C2502" s="159" t="s">
        <v>131</v>
      </c>
      <c r="D2502" s="160" t="s">
        <v>24970</v>
      </c>
    </row>
    <row r="2503" spans="1:4">
      <c r="A2503" s="159">
        <v>3742</v>
      </c>
      <c r="B2503" s="159" t="s">
        <v>23492</v>
      </c>
      <c r="C2503" s="159" t="s">
        <v>145</v>
      </c>
      <c r="D2503" s="160" t="s">
        <v>23493</v>
      </c>
    </row>
    <row r="2504" spans="1:4">
      <c r="A2504" s="159">
        <v>3746</v>
      </c>
      <c r="B2504" s="159" t="s">
        <v>23500</v>
      </c>
      <c r="C2504" s="159" t="s">
        <v>145</v>
      </c>
      <c r="D2504" s="160" t="s">
        <v>23501</v>
      </c>
    </row>
    <row r="2505" spans="1:4">
      <c r="A2505" s="159">
        <v>21106</v>
      </c>
      <c r="B2505" s="159" t="s">
        <v>25810</v>
      </c>
      <c r="C2505" s="159" t="s">
        <v>140</v>
      </c>
      <c r="D2505" s="160" t="s">
        <v>25811</v>
      </c>
    </row>
    <row r="2506" spans="1:4">
      <c r="A2506" s="159">
        <v>39388</v>
      </c>
      <c r="B2506" s="159" t="s">
        <v>27347</v>
      </c>
      <c r="C2506" s="159" t="s">
        <v>131</v>
      </c>
      <c r="D2506" s="160" t="s">
        <v>11860</v>
      </c>
    </row>
    <row r="2507" spans="1:4">
      <c r="A2507" s="159">
        <v>39387</v>
      </c>
      <c r="B2507" s="159" t="s">
        <v>27346</v>
      </c>
      <c r="C2507" s="159" t="s">
        <v>131</v>
      </c>
      <c r="D2507" s="160" t="s">
        <v>10906</v>
      </c>
    </row>
    <row r="2508" spans="1:4">
      <c r="A2508" s="159">
        <v>39386</v>
      </c>
      <c r="B2508" s="159" t="s">
        <v>27345</v>
      </c>
      <c r="C2508" s="159" t="s">
        <v>131</v>
      </c>
      <c r="D2508" s="160" t="s">
        <v>11433</v>
      </c>
    </row>
    <row r="2509" spans="1:4">
      <c r="A2509" s="159">
        <v>38194</v>
      </c>
      <c r="B2509" s="159" t="s">
        <v>26818</v>
      </c>
      <c r="C2509" s="159" t="s">
        <v>131</v>
      </c>
      <c r="D2509" s="160" t="s">
        <v>12220</v>
      </c>
    </row>
    <row r="2510" spans="1:4">
      <c r="A2510" s="159">
        <v>38193</v>
      </c>
      <c r="B2510" s="159" t="s">
        <v>26817</v>
      </c>
      <c r="C2510" s="159" t="s">
        <v>131</v>
      </c>
      <c r="D2510" s="160" t="s">
        <v>10622</v>
      </c>
    </row>
    <row r="2511" spans="1:4">
      <c r="A2511" s="159">
        <v>746</v>
      </c>
      <c r="B2511" s="159" t="s">
        <v>22423</v>
      </c>
      <c r="C2511" s="159" t="s">
        <v>131</v>
      </c>
      <c r="D2511" s="160" t="s">
        <v>22424</v>
      </c>
    </row>
    <row r="2512" spans="1:4">
      <c r="A2512" s="159">
        <v>20269</v>
      </c>
      <c r="B2512" s="159" t="s">
        <v>25725</v>
      </c>
      <c r="C2512" s="159" t="s">
        <v>131</v>
      </c>
      <c r="D2512" s="160" t="s">
        <v>25726</v>
      </c>
    </row>
    <row r="2513" spans="1:4">
      <c r="A2513" s="159">
        <v>20270</v>
      </c>
      <c r="B2513" s="159" t="s">
        <v>25727</v>
      </c>
      <c r="C2513" s="159" t="s">
        <v>131</v>
      </c>
      <c r="D2513" s="160" t="s">
        <v>25728</v>
      </c>
    </row>
    <row r="2514" spans="1:4">
      <c r="A2514" s="159">
        <v>11696</v>
      </c>
      <c r="B2514" s="159" t="s">
        <v>25016</v>
      </c>
      <c r="C2514" s="159" t="s">
        <v>131</v>
      </c>
      <c r="D2514" s="160" t="s">
        <v>25017</v>
      </c>
    </row>
    <row r="2515" spans="1:4">
      <c r="A2515" s="159">
        <v>10427</v>
      </c>
      <c r="B2515" s="159" t="s">
        <v>24570</v>
      </c>
      <c r="C2515" s="159" t="s">
        <v>131</v>
      </c>
      <c r="D2515" s="160" t="s">
        <v>24571</v>
      </c>
    </row>
    <row r="2516" spans="1:4">
      <c r="A2516" s="159">
        <v>10428</v>
      </c>
      <c r="B2516" s="159" t="s">
        <v>24572</v>
      </c>
      <c r="C2516" s="159" t="s">
        <v>131</v>
      </c>
      <c r="D2516" s="160" t="s">
        <v>24573</v>
      </c>
    </row>
    <row r="2517" spans="1:4">
      <c r="A2517" s="159">
        <v>36521</v>
      </c>
      <c r="B2517" s="159" t="s">
        <v>26267</v>
      </c>
      <c r="C2517" s="159" t="s">
        <v>131</v>
      </c>
      <c r="D2517" s="160" t="s">
        <v>26268</v>
      </c>
    </row>
    <row r="2518" spans="1:4">
      <c r="A2518" s="159">
        <v>36794</v>
      </c>
      <c r="B2518" s="159" t="s">
        <v>26301</v>
      </c>
      <c r="C2518" s="159" t="s">
        <v>131</v>
      </c>
      <c r="D2518" s="160" t="s">
        <v>26302</v>
      </c>
    </row>
    <row r="2519" spans="1:4">
      <c r="A2519" s="159">
        <v>10426</v>
      </c>
      <c r="B2519" s="159" t="s">
        <v>24568</v>
      </c>
      <c r="C2519" s="159" t="s">
        <v>131</v>
      </c>
      <c r="D2519" s="160" t="s">
        <v>24569</v>
      </c>
    </row>
    <row r="2520" spans="1:4">
      <c r="A2520" s="159">
        <v>10425</v>
      </c>
      <c r="B2520" s="159" t="s">
        <v>24567</v>
      </c>
      <c r="C2520" s="159" t="s">
        <v>131</v>
      </c>
      <c r="D2520" s="160" t="s">
        <v>20093</v>
      </c>
    </row>
    <row r="2521" spans="1:4">
      <c r="A2521" s="159">
        <v>10431</v>
      </c>
      <c r="B2521" s="159" t="s">
        <v>24576</v>
      </c>
      <c r="C2521" s="159" t="s">
        <v>131</v>
      </c>
      <c r="D2521" s="160" t="s">
        <v>24577</v>
      </c>
    </row>
    <row r="2522" spans="1:4">
      <c r="A2522" s="159">
        <v>10429</v>
      </c>
      <c r="B2522" s="159" t="s">
        <v>24574</v>
      </c>
      <c r="C2522" s="159" t="s">
        <v>131</v>
      </c>
      <c r="D2522" s="160" t="s">
        <v>24575</v>
      </c>
    </row>
    <row r="2523" spans="1:4">
      <c r="A2523" s="159">
        <v>10853</v>
      </c>
      <c r="B2523" s="159" t="s">
        <v>24737</v>
      </c>
      <c r="C2523" s="159" t="s">
        <v>131</v>
      </c>
      <c r="D2523" s="160" t="s">
        <v>24738</v>
      </c>
    </row>
    <row r="2524" spans="1:4">
      <c r="A2524" s="159">
        <v>5093</v>
      </c>
      <c r="B2524" s="159" t="s">
        <v>23982</v>
      </c>
      <c r="C2524" s="159" t="s">
        <v>149</v>
      </c>
      <c r="D2524" s="160" t="s">
        <v>16516</v>
      </c>
    </row>
    <row r="2525" spans="1:4">
      <c r="A2525" s="159">
        <v>44331</v>
      </c>
      <c r="B2525" s="159" t="s">
        <v>28825</v>
      </c>
      <c r="C2525" s="159" t="s">
        <v>142</v>
      </c>
      <c r="D2525" s="160" t="s">
        <v>28826</v>
      </c>
    </row>
    <row r="2526" spans="1:4">
      <c r="A2526" s="159">
        <v>37768</v>
      </c>
      <c r="B2526" s="159" t="s">
        <v>26560</v>
      </c>
      <c r="C2526" s="159" t="s">
        <v>131</v>
      </c>
      <c r="D2526" s="160" t="s">
        <v>26561</v>
      </c>
    </row>
    <row r="2527" spans="1:4">
      <c r="A2527" s="159">
        <v>37773</v>
      </c>
      <c r="B2527" s="159" t="s">
        <v>26570</v>
      </c>
      <c r="C2527" s="159" t="s">
        <v>131</v>
      </c>
      <c r="D2527" s="160" t="s">
        <v>26571</v>
      </c>
    </row>
    <row r="2528" spans="1:4">
      <c r="A2528" s="159">
        <v>37769</v>
      </c>
      <c r="B2528" s="159" t="s">
        <v>26562</v>
      </c>
      <c r="C2528" s="159" t="s">
        <v>131</v>
      </c>
      <c r="D2528" s="160" t="s">
        <v>26563</v>
      </c>
    </row>
    <row r="2529" spans="1:4">
      <c r="A2529" s="159">
        <v>37770</v>
      </c>
      <c r="B2529" s="159" t="s">
        <v>26564</v>
      </c>
      <c r="C2529" s="159" t="s">
        <v>131</v>
      </c>
      <c r="D2529" s="160" t="s">
        <v>26565</v>
      </c>
    </row>
    <row r="2530" spans="1:4">
      <c r="A2530" s="159">
        <v>38382</v>
      </c>
      <c r="B2530" s="159" t="s">
        <v>26842</v>
      </c>
      <c r="C2530" s="159" t="s">
        <v>131</v>
      </c>
      <c r="D2530" s="160" t="s">
        <v>17171</v>
      </c>
    </row>
    <row r="2531" spans="1:4">
      <c r="A2531" s="159">
        <v>38383</v>
      </c>
      <c r="B2531" s="159" t="s">
        <v>26843</v>
      </c>
      <c r="C2531" s="159" t="s">
        <v>131</v>
      </c>
      <c r="D2531" s="160" t="s">
        <v>10180</v>
      </c>
    </row>
    <row r="2532" spans="1:4">
      <c r="A2532" s="159">
        <v>3768</v>
      </c>
      <c r="B2532" s="159" t="s">
        <v>23504</v>
      </c>
      <c r="C2532" s="159" t="s">
        <v>131</v>
      </c>
      <c r="D2532" s="160" t="s">
        <v>11269</v>
      </c>
    </row>
    <row r="2533" spans="1:4">
      <c r="A2533" s="159">
        <v>3767</v>
      </c>
      <c r="B2533" s="159" t="s">
        <v>23503</v>
      </c>
      <c r="C2533" s="159" t="s">
        <v>131</v>
      </c>
      <c r="D2533" s="160" t="s">
        <v>11440</v>
      </c>
    </row>
    <row r="2534" spans="1:4">
      <c r="A2534" s="159">
        <v>13192</v>
      </c>
      <c r="B2534" s="159" t="s">
        <v>25452</v>
      </c>
      <c r="C2534" s="159" t="s">
        <v>131</v>
      </c>
      <c r="D2534" s="160" t="s">
        <v>25453</v>
      </c>
    </row>
    <row r="2535" spans="1:4">
      <c r="A2535" s="159">
        <v>38413</v>
      </c>
      <c r="B2535" s="159" t="s">
        <v>26874</v>
      </c>
      <c r="C2535" s="159" t="s">
        <v>131</v>
      </c>
      <c r="D2535" s="160" t="s">
        <v>26875</v>
      </c>
    </row>
    <row r="2536" spans="1:4">
      <c r="A2536" s="159">
        <v>42440</v>
      </c>
      <c r="B2536" s="159" t="s">
        <v>28414</v>
      </c>
      <c r="C2536" s="159" t="s">
        <v>131</v>
      </c>
      <c r="D2536" s="160" t="s">
        <v>11682</v>
      </c>
    </row>
    <row r="2537" spans="1:4">
      <c r="A2537" s="159">
        <v>20193</v>
      </c>
      <c r="B2537" s="159" t="s">
        <v>25693</v>
      </c>
      <c r="C2537" s="159" t="s">
        <v>152</v>
      </c>
      <c r="D2537" s="160" t="s">
        <v>11062</v>
      </c>
    </row>
    <row r="2538" spans="1:4">
      <c r="A2538" s="159">
        <v>10527</v>
      </c>
      <c r="B2538" s="159" t="s">
        <v>24624</v>
      </c>
      <c r="C2538" s="159" t="s">
        <v>150</v>
      </c>
      <c r="D2538" s="160" t="s">
        <v>10838</v>
      </c>
    </row>
    <row r="2539" spans="1:4">
      <c r="A2539" s="159">
        <v>41805</v>
      </c>
      <c r="B2539" s="159" t="s">
        <v>28326</v>
      </c>
      <c r="C2539" s="159" t="s">
        <v>125</v>
      </c>
      <c r="D2539" s="160" t="s">
        <v>11658</v>
      </c>
    </row>
    <row r="2540" spans="1:4">
      <c r="A2540" s="159">
        <v>40271</v>
      </c>
      <c r="B2540" s="159" t="s">
        <v>27886</v>
      </c>
      <c r="C2540" s="159" t="s">
        <v>3375</v>
      </c>
      <c r="D2540" s="160" t="s">
        <v>11548</v>
      </c>
    </row>
    <row r="2541" spans="1:4">
      <c r="A2541" s="159">
        <v>40287</v>
      </c>
      <c r="B2541" s="159" t="s">
        <v>27888</v>
      </c>
      <c r="C2541" s="159" t="s">
        <v>125</v>
      </c>
      <c r="D2541" s="160" t="s">
        <v>11549</v>
      </c>
    </row>
    <row r="2542" spans="1:4">
      <c r="A2542" s="159">
        <v>4084</v>
      </c>
      <c r="B2542" s="159" t="s">
        <v>23652</v>
      </c>
      <c r="C2542" s="159" t="s">
        <v>127</v>
      </c>
      <c r="D2542" s="160" t="s">
        <v>10253</v>
      </c>
    </row>
    <row r="2543" spans="1:4">
      <c r="A2543" s="159">
        <v>743</v>
      </c>
      <c r="B2543" s="159" t="s">
        <v>22422</v>
      </c>
      <c r="C2543" s="159" t="s">
        <v>127</v>
      </c>
      <c r="D2543" s="160" t="s">
        <v>10253</v>
      </c>
    </row>
    <row r="2544" spans="1:4">
      <c r="A2544" s="159">
        <v>40293</v>
      </c>
      <c r="B2544" s="159" t="s">
        <v>27891</v>
      </c>
      <c r="C2544" s="159" t="s">
        <v>127</v>
      </c>
      <c r="D2544" s="160" t="s">
        <v>11551</v>
      </c>
    </row>
    <row r="2545" spans="1:4">
      <c r="A2545" s="159">
        <v>40294</v>
      </c>
      <c r="B2545" s="159" t="s">
        <v>27892</v>
      </c>
      <c r="C2545" s="159" t="s">
        <v>127</v>
      </c>
      <c r="D2545" s="160" t="s">
        <v>10253</v>
      </c>
    </row>
    <row r="2546" spans="1:4">
      <c r="A2546" s="159">
        <v>4085</v>
      </c>
      <c r="B2546" s="159" t="s">
        <v>23653</v>
      </c>
      <c r="C2546" s="159" t="s">
        <v>127</v>
      </c>
      <c r="D2546" s="160" t="s">
        <v>10460</v>
      </c>
    </row>
    <row r="2547" spans="1:4">
      <c r="A2547" s="159">
        <v>10779</v>
      </c>
      <c r="B2547" s="159" t="s">
        <v>24719</v>
      </c>
      <c r="C2547" s="159" t="s">
        <v>125</v>
      </c>
      <c r="D2547" s="160" t="s">
        <v>15624</v>
      </c>
    </row>
    <row r="2548" spans="1:4">
      <c r="A2548" s="159">
        <v>10777</v>
      </c>
      <c r="B2548" s="159" t="s">
        <v>24716</v>
      </c>
      <c r="C2548" s="159" t="s">
        <v>125</v>
      </c>
      <c r="D2548" s="160" t="s">
        <v>24717</v>
      </c>
    </row>
    <row r="2549" spans="1:4">
      <c r="A2549" s="159">
        <v>10775</v>
      </c>
      <c r="B2549" s="159" t="s">
        <v>24713</v>
      </c>
      <c r="C2549" s="159" t="s">
        <v>125</v>
      </c>
      <c r="D2549" s="160" t="s">
        <v>15730</v>
      </c>
    </row>
    <row r="2550" spans="1:4">
      <c r="A2550" s="159">
        <v>10776</v>
      </c>
      <c r="B2550" s="159" t="s">
        <v>24714</v>
      </c>
      <c r="C2550" s="159" t="s">
        <v>125</v>
      </c>
      <c r="D2550" s="160" t="s">
        <v>24715</v>
      </c>
    </row>
    <row r="2551" spans="1:4">
      <c r="A2551" s="159">
        <v>10778</v>
      </c>
      <c r="B2551" s="159" t="s">
        <v>24718</v>
      </c>
      <c r="C2551" s="159" t="s">
        <v>125</v>
      </c>
      <c r="D2551" s="160" t="s">
        <v>15624</v>
      </c>
    </row>
    <row r="2552" spans="1:4">
      <c r="A2552" s="159">
        <v>40339</v>
      </c>
      <c r="B2552" s="159" t="s">
        <v>27900</v>
      </c>
      <c r="C2552" s="159" t="s">
        <v>3375</v>
      </c>
      <c r="D2552" s="160" t="s">
        <v>10536</v>
      </c>
    </row>
    <row r="2553" spans="1:4">
      <c r="A2553" s="159">
        <v>10749</v>
      </c>
      <c r="B2553" s="159" t="s">
        <v>24712</v>
      </c>
      <c r="C2553" s="159" t="s">
        <v>3375</v>
      </c>
      <c r="D2553" s="160" t="s">
        <v>10850</v>
      </c>
    </row>
    <row r="2554" spans="1:4">
      <c r="A2554" s="159">
        <v>40290</v>
      </c>
      <c r="B2554" s="159" t="s">
        <v>27889</v>
      </c>
      <c r="C2554" s="159" t="s">
        <v>3375</v>
      </c>
      <c r="D2554" s="160" t="s">
        <v>11052</v>
      </c>
    </row>
    <row r="2555" spans="1:4">
      <c r="A2555" s="159">
        <v>3346</v>
      </c>
      <c r="B2555" s="159" t="s">
        <v>23302</v>
      </c>
      <c r="C2555" s="159" t="s">
        <v>127</v>
      </c>
      <c r="D2555" s="160" t="s">
        <v>17346</v>
      </c>
    </row>
    <row r="2556" spans="1:4">
      <c r="A2556" s="159">
        <v>3348</v>
      </c>
      <c r="B2556" s="159" t="s">
        <v>23303</v>
      </c>
      <c r="C2556" s="159" t="s">
        <v>127</v>
      </c>
      <c r="D2556" s="160" t="s">
        <v>17399</v>
      </c>
    </row>
    <row r="2557" spans="1:4">
      <c r="A2557" s="159">
        <v>39833</v>
      </c>
      <c r="B2557" s="159" t="s">
        <v>27804</v>
      </c>
      <c r="C2557" s="159" t="s">
        <v>127</v>
      </c>
      <c r="D2557" s="160" t="s">
        <v>10581</v>
      </c>
    </row>
    <row r="2558" spans="1:4">
      <c r="A2558" s="159">
        <v>7252</v>
      </c>
      <c r="B2558" s="159" t="s">
        <v>24211</v>
      </c>
      <c r="C2558" s="159" t="s">
        <v>127</v>
      </c>
      <c r="D2558" s="160" t="s">
        <v>10782</v>
      </c>
    </row>
    <row r="2559" spans="1:4">
      <c r="A2559" s="159">
        <v>7247</v>
      </c>
      <c r="B2559" s="159" t="s">
        <v>24210</v>
      </c>
      <c r="C2559" s="159" t="s">
        <v>127</v>
      </c>
      <c r="D2559" s="160" t="s">
        <v>10782</v>
      </c>
    </row>
    <row r="2560" spans="1:4">
      <c r="A2560" s="159">
        <v>40291</v>
      </c>
      <c r="B2560" s="159" t="s">
        <v>27890</v>
      </c>
      <c r="C2560" s="159" t="s">
        <v>3375</v>
      </c>
      <c r="D2560" s="160" t="s">
        <v>11550</v>
      </c>
    </row>
    <row r="2561" spans="1:4">
      <c r="A2561" s="159">
        <v>40275</v>
      </c>
      <c r="B2561" s="159" t="s">
        <v>27887</v>
      </c>
      <c r="C2561" s="159" t="s">
        <v>3375</v>
      </c>
      <c r="D2561" s="160" t="s">
        <v>11297</v>
      </c>
    </row>
    <row r="2562" spans="1:4">
      <c r="A2562" s="159">
        <v>42408</v>
      </c>
      <c r="B2562" s="159" t="s">
        <v>28384</v>
      </c>
      <c r="C2562" s="159" t="s">
        <v>145</v>
      </c>
      <c r="D2562" s="160" t="s">
        <v>11235</v>
      </c>
    </row>
    <row r="2563" spans="1:4">
      <c r="A2563" s="159">
        <v>3777</v>
      </c>
      <c r="B2563" s="159" t="s">
        <v>23505</v>
      </c>
      <c r="C2563" s="159" t="s">
        <v>145</v>
      </c>
      <c r="D2563" s="160" t="s">
        <v>10563</v>
      </c>
    </row>
    <row r="2564" spans="1:4">
      <c r="A2564" s="159">
        <v>44699</v>
      </c>
      <c r="B2564" s="159" t="s">
        <v>28947</v>
      </c>
      <c r="C2564" s="159" t="s">
        <v>140</v>
      </c>
      <c r="D2564" s="160" t="s">
        <v>28948</v>
      </c>
    </row>
    <row r="2565" spans="1:4">
      <c r="A2565" s="159">
        <v>3798</v>
      </c>
      <c r="B2565" s="159" t="s">
        <v>23507</v>
      </c>
      <c r="C2565" s="159" t="s">
        <v>131</v>
      </c>
      <c r="D2565" s="160" t="s">
        <v>23508</v>
      </c>
    </row>
    <row r="2566" spans="1:4">
      <c r="A2566" s="159">
        <v>38769</v>
      </c>
      <c r="B2566" s="159" t="s">
        <v>26985</v>
      </c>
      <c r="C2566" s="159" t="s">
        <v>131</v>
      </c>
      <c r="D2566" s="160" t="s">
        <v>26986</v>
      </c>
    </row>
    <row r="2567" spans="1:4">
      <c r="A2567" s="159">
        <v>38774</v>
      </c>
      <c r="B2567" s="159" t="s">
        <v>26990</v>
      </c>
      <c r="C2567" s="159" t="s">
        <v>131</v>
      </c>
      <c r="D2567" s="160" t="s">
        <v>11278</v>
      </c>
    </row>
    <row r="2568" spans="1:4">
      <c r="A2568" s="159">
        <v>42247</v>
      </c>
      <c r="B2568" s="159" t="s">
        <v>28367</v>
      </c>
      <c r="C2568" s="159" t="s">
        <v>131</v>
      </c>
      <c r="D2568" s="160" t="s">
        <v>28368</v>
      </c>
    </row>
    <row r="2569" spans="1:4">
      <c r="A2569" s="159">
        <v>42248</v>
      </c>
      <c r="B2569" s="159" t="s">
        <v>28369</v>
      </c>
      <c r="C2569" s="159" t="s">
        <v>131</v>
      </c>
      <c r="D2569" s="160" t="s">
        <v>28370</v>
      </c>
    </row>
    <row r="2570" spans="1:4">
      <c r="A2570" s="159">
        <v>42249</v>
      </c>
      <c r="B2570" s="159" t="s">
        <v>28371</v>
      </c>
      <c r="C2570" s="159" t="s">
        <v>131</v>
      </c>
      <c r="D2570" s="160" t="s">
        <v>28372</v>
      </c>
    </row>
    <row r="2571" spans="1:4">
      <c r="A2571" s="159">
        <v>42244</v>
      </c>
      <c r="B2571" s="159" t="s">
        <v>28361</v>
      </c>
      <c r="C2571" s="159" t="s">
        <v>131</v>
      </c>
      <c r="D2571" s="160" t="s">
        <v>28362</v>
      </c>
    </row>
    <row r="2572" spans="1:4">
      <c r="A2572" s="159">
        <v>42245</v>
      </c>
      <c r="B2572" s="159" t="s">
        <v>28363</v>
      </c>
      <c r="C2572" s="159" t="s">
        <v>131</v>
      </c>
      <c r="D2572" s="160" t="s">
        <v>28364</v>
      </c>
    </row>
    <row r="2573" spans="1:4">
      <c r="A2573" s="159">
        <v>42246</v>
      </c>
      <c r="B2573" s="159" t="s">
        <v>28365</v>
      </c>
      <c r="C2573" s="159" t="s">
        <v>131</v>
      </c>
      <c r="D2573" s="160" t="s">
        <v>28366</v>
      </c>
    </row>
    <row r="2574" spans="1:4">
      <c r="A2574" s="159">
        <v>42243</v>
      </c>
      <c r="B2574" s="159" t="s">
        <v>28359</v>
      </c>
      <c r="C2574" s="159" t="s">
        <v>131</v>
      </c>
      <c r="D2574" s="160" t="s">
        <v>28360</v>
      </c>
    </row>
    <row r="2575" spans="1:4">
      <c r="A2575" s="159">
        <v>38889</v>
      </c>
      <c r="B2575" s="159" t="s">
        <v>27027</v>
      </c>
      <c r="C2575" s="159" t="s">
        <v>131</v>
      </c>
      <c r="D2575" s="160" t="s">
        <v>27028</v>
      </c>
    </row>
    <row r="2576" spans="1:4">
      <c r="A2576" s="159">
        <v>38784</v>
      </c>
      <c r="B2576" s="159" t="s">
        <v>26994</v>
      </c>
      <c r="C2576" s="159" t="s">
        <v>131</v>
      </c>
      <c r="D2576" s="160" t="s">
        <v>26995</v>
      </c>
    </row>
    <row r="2577" spans="1:4">
      <c r="A2577" s="159">
        <v>3780</v>
      </c>
      <c r="B2577" s="159" t="s">
        <v>23506</v>
      </c>
      <c r="C2577" s="159" t="s">
        <v>131</v>
      </c>
      <c r="D2577" s="160" t="s">
        <v>10658</v>
      </c>
    </row>
    <row r="2578" spans="1:4">
      <c r="A2578" s="159">
        <v>38773</v>
      </c>
      <c r="B2578" s="159" t="s">
        <v>26989</v>
      </c>
      <c r="C2578" s="159" t="s">
        <v>131</v>
      </c>
      <c r="D2578" s="160" t="s">
        <v>11528</v>
      </c>
    </row>
    <row r="2579" spans="1:4">
      <c r="A2579" s="159">
        <v>12271</v>
      </c>
      <c r="B2579" s="159" t="s">
        <v>25219</v>
      </c>
      <c r="C2579" s="159" t="s">
        <v>131</v>
      </c>
      <c r="D2579" s="160" t="s">
        <v>25220</v>
      </c>
    </row>
    <row r="2580" spans="1:4">
      <c r="A2580" s="159">
        <v>39385</v>
      </c>
      <c r="B2580" s="159" t="s">
        <v>27344</v>
      </c>
      <c r="C2580" s="159" t="s">
        <v>131</v>
      </c>
      <c r="D2580" s="160" t="s">
        <v>13977</v>
      </c>
    </row>
    <row r="2581" spans="1:4">
      <c r="A2581" s="159">
        <v>39389</v>
      </c>
      <c r="B2581" s="159" t="s">
        <v>27348</v>
      </c>
      <c r="C2581" s="159" t="s">
        <v>131</v>
      </c>
      <c r="D2581" s="160" t="s">
        <v>27349</v>
      </c>
    </row>
    <row r="2582" spans="1:4">
      <c r="A2582" s="159">
        <v>39390</v>
      </c>
      <c r="B2582" s="159" t="s">
        <v>27350</v>
      </c>
      <c r="C2582" s="159" t="s">
        <v>131</v>
      </c>
      <c r="D2582" s="160" t="s">
        <v>11553</v>
      </c>
    </row>
    <row r="2583" spans="1:4">
      <c r="A2583" s="159">
        <v>39391</v>
      </c>
      <c r="B2583" s="159" t="s">
        <v>27351</v>
      </c>
      <c r="C2583" s="159" t="s">
        <v>131</v>
      </c>
      <c r="D2583" s="160" t="s">
        <v>11105</v>
      </c>
    </row>
    <row r="2584" spans="1:4">
      <c r="A2584" s="159">
        <v>3803</v>
      </c>
      <c r="B2584" s="159" t="s">
        <v>23509</v>
      </c>
      <c r="C2584" s="159" t="s">
        <v>131</v>
      </c>
      <c r="D2584" s="160" t="s">
        <v>15549</v>
      </c>
    </row>
    <row r="2585" spans="1:4">
      <c r="A2585" s="159">
        <v>38770</v>
      </c>
      <c r="B2585" s="159" t="s">
        <v>26987</v>
      </c>
      <c r="C2585" s="159" t="s">
        <v>131</v>
      </c>
      <c r="D2585" s="160" t="s">
        <v>26988</v>
      </c>
    </row>
    <row r="2586" spans="1:4">
      <c r="A2586" s="159">
        <v>12267</v>
      </c>
      <c r="B2586" s="159" t="s">
        <v>25217</v>
      </c>
      <c r="C2586" s="159" t="s">
        <v>131</v>
      </c>
      <c r="D2586" s="160" t="s">
        <v>25218</v>
      </c>
    </row>
    <row r="2587" spans="1:4">
      <c r="A2587" s="159">
        <v>43265</v>
      </c>
      <c r="B2587" s="159" t="s">
        <v>28531</v>
      </c>
      <c r="C2587" s="159" t="s">
        <v>131</v>
      </c>
      <c r="D2587" s="160" t="s">
        <v>28532</v>
      </c>
    </row>
    <row r="2588" spans="1:4">
      <c r="A2588" s="159">
        <v>12266</v>
      </c>
      <c r="B2588" s="159" t="s">
        <v>25215</v>
      </c>
      <c r="C2588" s="159" t="s">
        <v>131</v>
      </c>
      <c r="D2588" s="160" t="s">
        <v>25216</v>
      </c>
    </row>
    <row r="2589" spans="1:4">
      <c r="A2589" s="159">
        <v>39378</v>
      </c>
      <c r="B2589" s="159" t="s">
        <v>27340</v>
      </c>
      <c r="C2589" s="159" t="s">
        <v>131</v>
      </c>
      <c r="D2589" s="160" t="s">
        <v>27341</v>
      </c>
    </row>
    <row r="2590" spans="1:4">
      <c r="A2590" s="159">
        <v>43543</v>
      </c>
      <c r="B2590" s="159" t="s">
        <v>28654</v>
      </c>
      <c r="C2590" s="159" t="s">
        <v>131</v>
      </c>
      <c r="D2590" s="160" t="s">
        <v>16662</v>
      </c>
    </row>
    <row r="2591" spans="1:4">
      <c r="A2591" s="159">
        <v>38775</v>
      </c>
      <c r="B2591" s="159" t="s">
        <v>26991</v>
      </c>
      <c r="C2591" s="159" t="s">
        <v>131</v>
      </c>
      <c r="D2591" s="160" t="s">
        <v>26992</v>
      </c>
    </row>
    <row r="2592" spans="1:4">
      <c r="A2592" s="159">
        <v>44252</v>
      </c>
      <c r="B2592" s="159" t="s">
        <v>28798</v>
      </c>
      <c r="C2592" s="159" t="s">
        <v>131</v>
      </c>
      <c r="D2592" s="160" t="s">
        <v>28799</v>
      </c>
    </row>
    <row r="2593" spans="1:4">
      <c r="A2593" s="159">
        <v>21119</v>
      </c>
      <c r="B2593" s="159" t="s">
        <v>25822</v>
      </c>
      <c r="C2593" s="159" t="s">
        <v>131</v>
      </c>
      <c r="D2593" s="160" t="s">
        <v>11172</v>
      </c>
    </row>
    <row r="2594" spans="1:4">
      <c r="A2594" s="159">
        <v>37974</v>
      </c>
      <c r="B2594" s="159" t="s">
        <v>26610</v>
      </c>
      <c r="C2594" s="159" t="s">
        <v>131</v>
      </c>
      <c r="D2594" s="160" t="s">
        <v>11366</v>
      </c>
    </row>
    <row r="2595" spans="1:4">
      <c r="A2595" s="159">
        <v>37975</v>
      </c>
      <c r="B2595" s="159" t="s">
        <v>26611</v>
      </c>
      <c r="C2595" s="159" t="s">
        <v>131</v>
      </c>
      <c r="D2595" s="160" t="s">
        <v>25675</v>
      </c>
    </row>
    <row r="2596" spans="1:4">
      <c r="A2596" s="159">
        <v>37976</v>
      </c>
      <c r="B2596" s="159" t="s">
        <v>26612</v>
      </c>
      <c r="C2596" s="159" t="s">
        <v>131</v>
      </c>
      <c r="D2596" s="160" t="s">
        <v>25344</v>
      </c>
    </row>
    <row r="2597" spans="1:4">
      <c r="A2597" s="159">
        <v>37977</v>
      </c>
      <c r="B2597" s="159" t="s">
        <v>26613</v>
      </c>
      <c r="C2597" s="159" t="s">
        <v>131</v>
      </c>
      <c r="D2597" s="160" t="s">
        <v>26614</v>
      </c>
    </row>
    <row r="2598" spans="1:4">
      <c r="A2598" s="159">
        <v>37978</v>
      </c>
      <c r="B2598" s="159" t="s">
        <v>26615</v>
      </c>
      <c r="C2598" s="159" t="s">
        <v>131</v>
      </c>
      <c r="D2598" s="160" t="s">
        <v>10985</v>
      </c>
    </row>
    <row r="2599" spans="1:4">
      <c r="A2599" s="159">
        <v>37979</v>
      </c>
      <c r="B2599" s="159" t="s">
        <v>26616</v>
      </c>
      <c r="C2599" s="159" t="s">
        <v>131</v>
      </c>
      <c r="D2599" s="160" t="s">
        <v>26617</v>
      </c>
    </row>
    <row r="2600" spans="1:4">
      <c r="A2600" s="159">
        <v>37980</v>
      </c>
      <c r="B2600" s="159" t="s">
        <v>26618</v>
      </c>
      <c r="C2600" s="159" t="s">
        <v>131</v>
      </c>
      <c r="D2600" s="160" t="s">
        <v>10509</v>
      </c>
    </row>
    <row r="2601" spans="1:4">
      <c r="A2601" s="159">
        <v>36147</v>
      </c>
      <c r="B2601" s="159" t="s">
        <v>26137</v>
      </c>
      <c r="C2601" s="159" t="s">
        <v>149</v>
      </c>
      <c r="D2601" s="160" t="s">
        <v>26138</v>
      </c>
    </row>
    <row r="2602" spans="1:4">
      <c r="A2602" s="159">
        <v>12731</v>
      </c>
      <c r="B2602" s="159" t="s">
        <v>25365</v>
      </c>
      <c r="C2602" s="159" t="s">
        <v>131</v>
      </c>
      <c r="D2602" s="160" t="s">
        <v>25366</v>
      </c>
    </row>
    <row r="2603" spans="1:4">
      <c r="A2603" s="159">
        <v>12723</v>
      </c>
      <c r="B2603" s="159" t="s">
        <v>25356</v>
      </c>
      <c r="C2603" s="159" t="s">
        <v>131</v>
      </c>
      <c r="D2603" s="160" t="s">
        <v>23243</v>
      </c>
    </row>
    <row r="2604" spans="1:4">
      <c r="A2604" s="159">
        <v>12724</v>
      </c>
      <c r="B2604" s="159" t="s">
        <v>25357</v>
      </c>
      <c r="C2604" s="159" t="s">
        <v>131</v>
      </c>
      <c r="D2604" s="160" t="s">
        <v>11058</v>
      </c>
    </row>
    <row r="2605" spans="1:4">
      <c r="A2605" s="159">
        <v>12725</v>
      </c>
      <c r="B2605" s="159" t="s">
        <v>25358</v>
      </c>
      <c r="C2605" s="159" t="s">
        <v>131</v>
      </c>
      <c r="D2605" s="160" t="s">
        <v>11306</v>
      </c>
    </row>
    <row r="2606" spans="1:4">
      <c r="A2606" s="159">
        <v>12726</v>
      </c>
      <c r="B2606" s="159" t="s">
        <v>25359</v>
      </c>
      <c r="C2606" s="159" t="s">
        <v>131</v>
      </c>
      <c r="D2606" s="160" t="s">
        <v>10225</v>
      </c>
    </row>
    <row r="2607" spans="1:4">
      <c r="A2607" s="159">
        <v>12727</v>
      </c>
      <c r="B2607" s="159" t="s">
        <v>25360</v>
      </c>
      <c r="C2607" s="159" t="s">
        <v>131</v>
      </c>
      <c r="D2607" s="160" t="s">
        <v>12280</v>
      </c>
    </row>
    <row r="2608" spans="1:4">
      <c r="A2608" s="159">
        <v>12728</v>
      </c>
      <c r="B2608" s="159" t="s">
        <v>25361</v>
      </c>
      <c r="C2608" s="159" t="s">
        <v>131</v>
      </c>
      <c r="D2608" s="160" t="s">
        <v>13182</v>
      </c>
    </row>
    <row r="2609" spans="1:4">
      <c r="A2609" s="159">
        <v>12729</v>
      </c>
      <c r="B2609" s="159" t="s">
        <v>25362</v>
      </c>
      <c r="C2609" s="159" t="s">
        <v>131</v>
      </c>
      <c r="D2609" s="160" t="s">
        <v>25363</v>
      </c>
    </row>
    <row r="2610" spans="1:4">
      <c r="A2610" s="159">
        <v>12730</v>
      </c>
      <c r="B2610" s="159" t="s">
        <v>25364</v>
      </c>
      <c r="C2610" s="159" t="s">
        <v>131</v>
      </c>
      <c r="D2610" s="160" t="s">
        <v>11514</v>
      </c>
    </row>
    <row r="2611" spans="1:4">
      <c r="A2611" s="159">
        <v>3840</v>
      </c>
      <c r="B2611" s="159" t="s">
        <v>23521</v>
      </c>
      <c r="C2611" s="159" t="s">
        <v>131</v>
      </c>
      <c r="D2611" s="160" t="s">
        <v>23522</v>
      </c>
    </row>
    <row r="2612" spans="1:4">
      <c r="A2612" s="159">
        <v>3838</v>
      </c>
      <c r="B2612" s="159" t="s">
        <v>23517</v>
      </c>
      <c r="C2612" s="159" t="s">
        <v>131</v>
      </c>
      <c r="D2612" s="160" t="s">
        <v>23518</v>
      </c>
    </row>
    <row r="2613" spans="1:4">
      <c r="A2613" s="159">
        <v>3844</v>
      </c>
      <c r="B2613" s="159" t="s">
        <v>23525</v>
      </c>
      <c r="C2613" s="159" t="s">
        <v>131</v>
      </c>
      <c r="D2613" s="160" t="s">
        <v>10287</v>
      </c>
    </row>
    <row r="2614" spans="1:4">
      <c r="A2614" s="159">
        <v>3839</v>
      </c>
      <c r="B2614" s="159" t="s">
        <v>23519</v>
      </c>
      <c r="C2614" s="159" t="s">
        <v>131</v>
      </c>
      <c r="D2614" s="160" t="s">
        <v>23520</v>
      </c>
    </row>
    <row r="2615" spans="1:4">
      <c r="A2615" s="159">
        <v>3843</v>
      </c>
      <c r="B2615" s="159" t="s">
        <v>23523</v>
      </c>
      <c r="C2615" s="159" t="s">
        <v>131</v>
      </c>
      <c r="D2615" s="160" t="s">
        <v>23524</v>
      </c>
    </row>
    <row r="2616" spans="1:4">
      <c r="A2616" s="159">
        <v>3900</v>
      </c>
      <c r="B2616" s="159" t="s">
        <v>23568</v>
      </c>
      <c r="C2616" s="159" t="s">
        <v>131</v>
      </c>
      <c r="D2616" s="160" t="s">
        <v>23569</v>
      </c>
    </row>
    <row r="2617" spans="1:4">
      <c r="A2617" s="159">
        <v>3846</v>
      </c>
      <c r="B2617" s="159" t="s">
        <v>23527</v>
      </c>
      <c r="C2617" s="159" t="s">
        <v>131</v>
      </c>
      <c r="D2617" s="160" t="s">
        <v>10991</v>
      </c>
    </row>
    <row r="2618" spans="1:4">
      <c r="A2618" s="159">
        <v>3886</v>
      </c>
      <c r="B2618" s="159" t="s">
        <v>23561</v>
      </c>
      <c r="C2618" s="159" t="s">
        <v>131</v>
      </c>
      <c r="D2618" s="160" t="s">
        <v>10917</v>
      </c>
    </row>
    <row r="2619" spans="1:4">
      <c r="A2619" s="159">
        <v>3854</v>
      </c>
      <c r="B2619" s="159" t="s">
        <v>23531</v>
      </c>
      <c r="C2619" s="159" t="s">
        <v>131</v>
      </c>
      <c r="D2619" s="160" t="s">
        <v>23532</v>
      </c>
    </row>
    <row r="2620" spans="1:4">
      <c r="A2620" s="159">
        <v>3873</v>
      </c>
      <c r="B2620" s="159" t="s">
        <v>23554</v>
      </c>
      <c r="C2620" s="159" t="s">
        <v>131</v>
      </c>
      <c r="D2620" s="160" t="s">
        <v>18684</v>
      </c>
    </row>
    <row r="2621" spans="1:4">
      <c r="A2621" s="159">
        <v>38021</v>
      </c>
      <c r="B2621" s="159" t="s">
        <v>26671</v>
      </c>
      <c r="C2621" s="159" t="s">
        <v>131</v>
      </c>
      <c r="D2621" s="160" t="s">
        <v>18484</v>
      </c>
    </row>
    <row r="2622" spans="1:4">
      <c r="A2622" s="159">
        <v>43838</v>
      </c>
      <c r="B2622" s="159" t="s">
        <v>28740</v>
      </c>
      <c r="C2622" s="159" t="s">
        <v>131</v>
      </c>
      <c r="D2622" s="160" t="s">
        <v>18969</v>
      </c>
    </row>
    <row r="2623" spans="1:4">
      <c r="A2623" s="159">
        <v>3847</v>
      </c>
      <c r="B2623" s="159" t="s">
        <v>23528</v>
      </c>
      <c r="C2623" s="159" t="s">
        <v>131</v>
      </c>
      <c r="D2623" s="160" t="s">
        <v>12502</v>
      </c>
    </row>
    <row r="2624" spans="1:4">
      <c r="A2624" s="159">
        <v>38022</v>
      </c>
      <c r="B2624" s="159" t="s">
        <v>26672</v>
      </c>
      <c r="C2624" s="159" t="s">
        <v>131</v>
      </c>
      <c r="D2624" s="160" t="s">
        <v>11469</v>
      </c>
    </row>
    <row r="2625" spans="1:4">
      <c r="A2625" s="159">
        <v>3826</v>
      </c>
      <c r="B2625" s="159" t="s">
        <v>23511</v>
      </c>
      <c r="C2625" s="159" t="s">
        <v>131</v>
      </c>
      <c r="D2625" s="160" t="s">
        <v>23512</v>
      </c>
    </row>
    <row r="2626" spans="1:4">
      <c r="A2626" s="159">
        <v>3825</v>
      </c>
      <c r="B2626" s="159" t="s">
        <v>23510</v>
      </c>
      <c r="C2626" s="159" t="s">
        <v>131</v>
      </c>
      <c r="D2626" s="160" t="s">
        <v>11330</v>
      </c>
    </row>
    <row r="2627" spans="1:4">
      <c r="A2627" s="159">
        <v>3827</v>
      </c>
      <c r="B2627" s="159" t="s">
        <v>23513</v>
      </c>
      <c r="C2627" s="159" t="s">
        <v>131</v>
      </c>
      <c r="D2627" s="160" t="s">
        <v>23514</v>
      </c>
    </row>
    <row r="2628" spans="1:4">
      <c r="A2628" s="159">
        <v>3830</v>
      </c>
      <c r="B2628" s="159" t="s">
        <v>23515</v>
      </c>
      <c r="C2628" s="159" t="s">
        <v>131</v>
      </c>
      <c r="D2628" s="160" t="s">
        <v>18887</v>
      </c>
    </row>
    <row r="2629" spans="1:4">
      <c r="A2629" s="159">
        <v>37981</v>
      </c>
      <c r="B2629" s="159" t="s">
        <v>26619</v>
      </c>
      <c r="C2629" s="159" t="s">
        <v>131</v>
      </c>
      <c r="D2629" s="160" t="s">
        <v>10189</v>
      </c>
    </row>
    <row r="2630" spans="1:4">
      <c r="A2630" s="159">
        <v>37982</v>
      </c>
      <c r="B2630" s="159" t="s">
        <v>26620</v>
      </c>
      <c r="C2630" s="159" t="s">
        <v>131</v>
      </c>
      <c r="D2630" s="160" t="s">
        <v>11896</v>
      </c>
    </row>
    <row r="2631" spans="1:4">
      <c r="A2631" s="159">
        <v>37983</v>
      </c>
      <c r="B2631" s="159" t="s">
        <v>26621</v>
      </c>
      <c r="C2631" s="159" t="s">
        <v>131</v>
      </c>
      <c r="D2631" s="160" t="s">
        <v>15049</v>
      </c>
    </row>
    <row r="2632" spans="1:4">
      <c r="A2632" s="159">
        <v>37984</v>
      </c>
      <c r="B2632" s="159" t="s">
        <v>26622</v>
      </c>
      <c r="C2632" s="159" t="s">
        <v>131</v>
      </c>
      <c r="D2632" s="160" t="s">
        <v>10957</v>
      </c>
    </row>
    <row r="2633" spans="1:4">
      <c r="A2633" s="159">
        <v>37985</v>
      </c>
      <c r="B2633" s="159" t="s">
        <v>26623</v>
      </c>
      <c r="C2633" s="159" t="s">
        <v>131</v>
      </c>
      <c r="D2633" s="160" t="s">
        <v>19665</v>
      </c>
    </row>
    <row r="2634" spans="1:4">
      <c r="A2634" s="159">
        <v>20165</v>
      </c>
      <c r="B2634" s="159" t="s">
        <v>25671</v>
      </c>
      <c r="C2634" s="159" t="s">
        <v>131</v>
      </c>
      <c r="D2634" s="160" t="s">
        <v>10812</v>
      </c>
    </row>
    <row r="2635" spans="1:4">
      <c r="A2635" s="159">
        <v>20166</v>
      </c>
      <c r="B2635" s="159" t="s">
        <v>25672</v>
      </c>
      <c r="C2635" s="159" t="s">
        <v>131</v>
      </c>
      <c r="D2635" s="160" t="s">
        <v>25673</v>
      </c>
    </row>
    <row r="2636" spans="1:4">
      <c r="A2636" s="159">
        <v>20164</v>
      </c>
      <c r="B2636" s="159" t="s">
        <v>25670</v>
      </c>
      <c r="C2636" s="159" t="s">
        <v>131</v>
      </c>
      <c r="D2636" s="160" t="s">
        <v>10427</v>
      </c>
    </row>
    <row r="2637" spans="1:4">
      <c r="A2637" s="159">
        <v>3893</v>
      </c>
      <c r="B2637" s="159" t="s">
        <v>23563</v>
      </c>
      <c r="C2637" s="159" t="s">
        <v>131</v>
      </c>
      <c r="D2637" s="160" t="s">
        <v>10951</v>
      </c>
    </row>
    <row r="2638" spans="1:4">
      <c r="A2638" s="159">
        <v>3848</v>
      </c>
      <c r="B2638" s="159" t="s">
        <v>23529</v>
      </c>
      <c r="C2638" s="159" t="s">
        <v>131</v>
      </c>
      <c r="D2638" s="160" t="s">
        <v>23041</v>
      </c>
    </row>
    <row r="2639" spans="1:4">
      <c r="A2639" s="159">
        <v>3895</v>
      </c>
      <c r="B2639" s="159" t="s">
        <v>23564</v>
      </c>
      <c r="C2639" s="159" t="s">
        <v>131</v>
      </c>
      <c r="D2639" s="160" t="s">
        <v>20203</v>
      </c>
    </row>
    <row r="2640" spans="1:4">
      <c r="A2640" s="159">
        <v>12404</v>
      </c>
      <c r="B2640" s="159" t="s">
        <v>25244</v>
      </c>
      <c r="C2640" s="159" t="s">
        <v>131</v>
      </c>
      <c r="D2640" s="160" t="s">
        <v>10873</v>
      </c>
    </row>
    <row r="2641" spans="1:4">
      <c r="A2641" s="159">
        <v>3939</v>
      </c>
      <c r="B2641" s="159" t="s">
        <v>23617</v>
      </c>
      <c r="C2641" s="159" t="s">
        <v>131</v>
      </c>
      <c r="D2641" s="160" t="s">
        <v>18475</v>
      </c>
    </row>
    <row r="2642" spans="1:4">
      <c r="A2642" s="159">
        <v>3911</v>
      </c>
      <c r="B2642" s="159" t="s">
        <v>23579</v>
      </c>
      <c r="C2642" s="159" t="s">
        <v>131</v>
      </c>
      <c r="D2642" s="160" t="s">
        <v>16144</v>
      </c>
    </row>
    <row r="2643" spans="1:4">
      <c r="A2643" s="159">
        <v>3908</v>
      </c>
      <c r="B2643" s="159" t="s">
        <v>23575</v>
      </c>
      <c r="C2643" s="159" t="s">
        <v>131</v>
      </c>
      <c r="D2643" s="160" t="s">
        <v>23576</v>
      </c>
    </row>
    <row r="2644" spans="1:4">
      <c r="A2644" s="159">
        <v>3910</v>
      </c>
      <c r="B2644" s="159" t="s">
        <v>23578</v>
      </c>
      <c r="C2644" s="159" t="s">
        <v>131</v>
      </c>
      <c r="D2644" s="160" t="s">
        <v>12858</v>
      </c>
    </row>
    <row r="2645" spans="1:4">
      <c r="A2645" s="159">
        <v>3913</v>
      </c>
      <c r="B2645" s="159" t="s">
        <v>23582</v>
      </c>
      <c r="C2645" s="159" t="s">
        <v>131</v>
      </c>
      <c r="D2645" s="160" t="s">
        <v>23583</v>
      </c>
    </row>
    <row r="2646" spans="1:4">
      <c r="A2646" s="159">
        <v>3912</v>
      </c>
      <c r="B2646" s="159" t="s">
        <v>23580</v>
      </c>
      <c r="C2646" s="159" t="s">
        <v>131</v>
      </c>
      <c r="D2646" s="160" t="s">
        <v>23581</v>
      </c>
    </row>
    <row r="2647" spans="1:4">
      <c r="A2647" s="159">
        <v>3909</v>
      </c>
      <c r="B2647" s="159" t="s">
        <v>23577</v>
      </c>
      <c r="C2647" s="159" t="s">
        <v>131</v>
      </c>
      <c r="D2647" s="160" t="s">
        <v>15020</v>
      </c>
    </row>
    <row r="2648" spans="1:4">
      <c r="A2648" s="159">
        <v>3914</v>
      </c>
      <c r="B2648" s="159" t="s">
        <v>23584</v>
      </c>
      <c r="C2648" s="159" t="s">
        <v>131</v>
      </c>
      <c r="D2648" s="160" t="s">
        <v>23585</v>
      </c>
    </row>
    <row r="2649" spans="1:4">
      <c r="A2649" s="159">
        <v>3915</v>
      </c>
      <c r="B2649" s="159" t="s">
        <v>23586</v>
      </c>
      <c r="C2649" s="159" t="s">
        <v>131</v>
      </c>
      <c r="D2649" s="160" t="s">
        <v>23587</v>
      </c>
    </row>
    <row r="2650" spans="1:4">
      <c r="A2650" s="159">
        <v>3916</v>
      </c>
      <c r="B2650" s="159" t="s">
        <v>23588</v>
      </c>
      <c r="C2650" s="159" t="s">
        <v>131</v>
      </c>
      <c r="D2650" s="160" t="s">
        <v>23589</v>
      </c>
    </row>
    <row r="2651" spans="1:4">
      <c r="A2651" s="159">
        <v>3917</v>
      </c>
      <c r="B2651" s="159" t="s">
        <v>23590</v>
      </c>
      <c r="C2651" s="159" t="s">
        <v>131</v>
      </c>
      <c r="D2651" s="160" t="s">
        <v>23591</v>
      </c>
    </row>
    <row r="2652" spans="1:4">
      <c r="A2652" s="159">
        <v>1904</v>
      </c>
      <c r="B2652" s="159" t="s">
        <v>22955</v>
      </c>
      <c r="C2652" s="159" t="s">
        <v>131</v>
      </c>
      <c r="D2652" s="160" t="s">
        <v>11449</v>
      </c>
    </row>
    <row r="2653" spans="1:4">
      <c r="A2653" s="159">
        <v>1899</v>
      </c>
      <c r="B2653" s="159" t="s">
        <v>22951</v>
      </c>
      <c r="C2653" s="159" t="s">
        <v>131</v>
      </c>
      <c r="D2653" s="160" t="s">
        <v>12397</v>
      </c>
    </row>
    <row r="2654" spans="1:4">
      <c r="A2654" s="159">
        <v>1900</v>
      </c>
      <c r="B2654" s="159" t="s">
        <v>22952</v>
      </c>
      <c r="C2654" s="159" t="s">
        <v>131</v>
      </c>
      <c r="D2654" s="160" t="s">
        <v>11019</v>
      </c>
    </row>
    <row r="2655" spans="1:4">
      <c r="A2655" s="159">
        <v>12407</v>
      </c>
      <c r="B2655" s="159" t="s">
        <v>25246</v>
      </c>
      <c r="C2655" s="159" t="s">
        <v>131</v>
      </c>
      <c r="D2655" s="160" t="s">
        <v>25247</v>
      </c>
    </row>
    <row r="2656" spans="1:4">
      <c r="A2656" s="159">
        <v>12408</v>
      </c>
      <c r="B2656" s="159" t="s">
        <v>25248</v>
      </c>
      <c r="C2656" s="159" t="s">
        <v>131</v>
      </c>
      <c r="D2656" s="160" t="s">
        <v>25249</v>
      </c>
    </row>
    <row r="2657" spans="1:4">
      <c r="A2657" s="159">
        <v>12409</v>
      </c>
      <c r="B2657" s="159" t="s">
        <v>25250</v>
      </c>
      <c r="C2657" s="159" t="s">
        <v>131</v>
      </c>
      <c r="D2657" s="160" t="s">
        <v>25249</v>
      </c>
    </row>
    <row r="2658" spans="1:4">
      <c r="A2658" s="159">
        <v>12410</v>
      </c>
      <c r="B2658" s="159" t="s">
        <v>25251</v>
      </c>
      <c r="C2658" s="159" t="s">
        <v>131</v>
      </c>
      <c r="D2658" s="160" t="s">
        <v>11484</v>
      </c>
    </row>
    <row r="2659" spans="1:4">
      <c r="A2659" s="159">
        <v>3936</v>
      </c>
      <c r="B2659" s="159" t="s">
        <v>23614</v>
      </c>
      <c r="C2659" s="159" t="s">
        <v>131</v>
      </c>
      <c r="D2659" s="160" t="s">
        <v>13649</v>
      </c>
    </row>
    <row r="2660" spans="1:4">
      <c r="A2660" s="159">
        <v>3922</v>
      </c>
      <c r="B2660" s="159" t="s">
        <v>23598</v>
      </c>
      <c r="C2660" s="159" t="s">
        <v>131</v>
      </c>
      <c r="D2660" s="160" t="s">
        <v>23599</v>
      </c>
    </row>
    <row r="2661" spans="1:4">
      <c r="A2661" s="159">
        <v>3924</v>
      </c>
      <c r="B2661" s="159" t="s">
        <v>23601</v>
      </c>
      <c r="C2661" s="159" t="s">
        <v>131</v>
      </c>
      <c r="D2661" s="160" t="s">
        <v>13649</v>
      </c>
    </row>
    <row r="2662" spans="1:4">
      <c r="A2662" s="159">
        <v>3923</v>
      </c>
      <c r="B2662" s="159" t="s">
        <v>23600</v>
      </c>
      <c r="C2662" s="159" t="s">
        <v>131</v>
      </c>
      <c r="D2662" s="160" t="s">
        <v>13649</v>
      </c>
    </row>
    <row r="2663" spans="1:4">
      <c r="A2663" s="159">
        <v>3937</v>
      </c>
      <c r="B2663" s="159" t="s">
        <v>23615</v>
      </c>
      <c r="C2663" s="159" t="s">
        <v>131</v>
      </c>
      <c r="D2663" s="160" t="s">
        <v>23595</v>
      </c>
    </row>
    <row r="2664" spans="1:4">
      <c r="A2664" s="159">
        <v>3921</v>
      </c>
      <c r="B2664" s="159" t="s">
        <v>23596</v>
      </c>
      <c r="C2664" s="159" t="s">
        <v>131</v>
      </c>
      <c r="D2664" s="160" t="s">
        <v>23597</v>
      </c>
    </row>
    <row r="2665" spans="1:4">
      <c r="A2665" s="159">
        <v>3920</v>
      </c>
      <c r="B2665" s="159" t="s">
        <v>23594</v>
      </c>
      <c r="C2665" s="159" t="s">
        <v>131</v>
      </c>
      <c r="D2665" s="160" t="s">
        <v>23595</v>
      </c>
    </row>
    <row r="2666" spans="1:4">
      <c r="A2666" s="159">
        <v>3938</v>
      </c>
      <c r="B2666" s="159" t="s">
        <v>23616</v>
      </c>
      <c r="C2666" s="159" t="s">
        <v>131</v>
      </c>
      <c r="D2666" s="160" t="s">
        <v>11156</v>
      </c>
    </row>
    <row r="2667" spans="1:4">
      <c r="A2667" s="159">
        <v>3919</v>
      </c>
      <c r="B2667" s="159" t="s">
        <v>23592</v>
      </c>
      <c r="C2667" s="159" t="s">
        <v>131</v>
      </c>
      <c r="D2667" s="160" t="s">
        <v>23593</v>
      </c>
    </row>
    <row r="2668" spans="1:4">
      <c r="A2668" s="159">
        <v>3927</v>
      </c>
      <c r="B2668" s="159" t="s">
        <v>23604</v>
      </c>
      <c r="C2668" s="159" t="s">
        <v>131</v>
      </c>
      <c r="D2668" s="160" t="s">
        <v>23605</v>
      </c>
    </row>
    <row r="2669" spans="1:4">
      <c r="A2669" s="159">
        <v>3928</v>
      </c>
      <c r="B2669" s="159" t="s">
        <v>23606</v>
      </c>
      <c r="C2669" s="159" t="s">
        <v>131</v>
      </c>
      <c r="D2669" s="160" t="s">
        <v>23605</v>
      </c>
    </row>
    <row r="2670" spans="1:4">
      <c r="A2670" s="159">
        <v>3926</v>
      </c>
      <c r="B2670" s="159" t="s">
        <v>23603</v>
      </c>
      <c r="C2670" s="159" t="s">
        <v>131</v>
      </c>
      <c r="D2670" s="160" t="s">
        <v>17113</v>
      </c>
    </row>
    <row r="2671" spans="1:4">
      <c r="A2671" s="159">
        <v>3935</v>
      </c>
      <c r="B2671" s="159" t="s">
        <v>23613</v>
      </c>
      <c r="C2671" s="159" t="s">
        <v>131</v>
      </c>
      <c r="D2671" s="160" t="s">
        <v>17113</v>
      </c>
    </row>
    <row r="2672" spans="1:4">
      <c r="A2672" s="159">
        <v>3925</v>
      </c>
      <c r="B2672" s="159" t="s">
        <v>23602</v>
      </c>
      <c r="C2672" s="159" t="s">
        <v>131</v>
      </c>
      <c r="D2672" s="160" t="s">
        <v>17113</v>
      </c>
    </row>
    <row r="2673" spans="1:4">
      <c r="A2673" s="159">
        <v>12406</v>
      </c>
      <c r="B2673" s="159" t="s">
        <v>25245</v>
      </c>
      <c r="C2673" s="159" t="s">
        <v>131</v>
      </c>
      <c r="D2673" s="160" t="s">
        <v>10335</v>
      </c>
    </row>
    <row r="2674" spans="1:4">
      <c r="A2674" s="159">
        <v>3929</v>
      </c>
      <c r="B2674" s="159" t="s">
        <v>23607</v>
      </c>
      <c r="C2674" s="159" t="s">
        <v>131</v>
      </c>
      <c r="D2674" s="160" t="s">
        <v>10970</v>
      </c>
    </row>
    <row r="2675" spans="1:4">
      <c r="A2675" s="159">
        <v>3931</v>
      </c>
      <c r="B2675" s="159" t="s">
        <v>23609</v>
      </c>
      <c r="C2675" s="159" t="s">
        <v>131</v>
      </c>
      <c r="D2675" s="160" t="s">
        <v>10970</v>
      </c>
    </row>
    <row r="2676" spans="1:4">
      <c r="A2676" s="159">
        <v>3930</v>
      </c>
      <c r="B2676" s="159" t="s">
        <v>23608</v>
      </c>
      <c r="C2676" s="159" t="s">
        <v>131</v>
      </c>
      <c r="D2676" s="160" t="s">
        <v>10970</v>
      </c>
    </row>
    <row r="2677" spans="1:4">
      <c r="A2677" s="159">
        <v>3932</v>
      </c>
      <c r="B2677" s="159" t="s">
        <v>23610</v>
      </c>
      <c r="C2677" s="159" t="s">
        <v>131</v>
      </c>
      <c r="D2677" s="160" t="s">
        <v>12641</v>
      </c>
    </row>
    <row r="2678" spans="1:4">
      <c r="A2678" s="159">
        <v>3933</v>
      </c>
      <c r="B2678" s="159" t="s">
        <v>23611</v>
      </c>
      <c r="C2678" s="159" t="s">
        <v>131</v>
      </c>
      <c r="D2678" s="160" t="s">
        <v>12641</v>
      </c>
    </row>
    <row r="2679" spans="1:4">
      <c r="A2679" s="159">
        <v>3934</v>
      </c>
      <c r="B2679" s="159" t="s">
        <v>23612</v>
      </c>
      <c r="C2679" s="159" t="s">
        <v>131</v>
      </c>
      <c r="D2679" s="160" t="s">
        <v>12641</v>
      </c>
    </row>
    <row r="2680" spans="1:4">
      <c r="A2680" s="159">
        <v>40364</v>
      </c>
      <c r="B2680" s="159" t="s">
        <v>27921</v>
      </c>
      <c r="C2680" s="159" t="s">
        <v>131</v>
      </c>
      <c r="D2680" s="160" t="s">
        <v>10755</v>
      </c>
    </row>
    <row r="2681" spans="1:4">
      <c r="A2681" s="159">
        <v>40361</v>
      </c>
      <c r="B2681" s="159" t="s">
        <v>27918</v>
      </c>
      <c r="C2681" s="159" t="s">
        <v>131</v>
      </c>
      <c r="D2681" s="160" t="s">
        <v>11555</v>
      </c>
    </row>
    <row r="2682" spans="1:4">
      <c r="A2682" s="159">
        <v>40358</v>
      </c>
      <c r="B2682" s="159" t="s">
        <v>27915</v>
      </c>
      <c r="C2682" s="159" t="s">
        <v>131</v>
      </c>
      <c r="D2682" s="160" t="s">
        <v>10382</v>
      </c>
    </row>
    <row r="2683" spans="1:4">
      <c r="A2683" s="159">
        <v>40370</v>
      </c>
      <c r="B2683" s="159" t="s">
        <v>27927</v>
      </c>
      <c r="C2683" s="159" t="s">
        <v>131</v>
      </c>
      <c r="D2683" s="160" t="s">
        <v>11562</v>
      </c>
    </row>
    <row r="2684" spans="1:4">
      <c r="A2684" s="159">
        <v>40367</v>
      </c>
      <c r="B2684" s="159" t="s">
        <v>27924</v>
      </c>
      <c r="C2684" s="159" t="s">
        <v>131</v>
      </c>
      <c r="D2684" s="160" t="s">
        <v>11559</v>
      </c>
    </row>
    <row r="2685" spans="1:4">
      <c r="A2685" s="159">
        <v>40373</v>
      </c>
      <c r="B2685" s="159" t="s">
        <v>27930</v>
      </c>
      <c r="C2685" s="159" t="s">
        <v>131</v>
      </c>
      <c r="D2685" s="160" t="s">
        <v>11565</v>
      </c>
    </row>
    <row r="2686" spans="1:4">
      <c r="A2686" s="159">
        <v>40355</v>
      </c>
      <c r="B2686" s="159" t="s">
        <v>27912</v>
      </c>
      <c r="C2686" s="159" t="s">
        <v>131</v>
      </c>
      <c r="D2686" s="160" t="s">
        <v>11399</v>
      </c>
    </row>
    <row r="2687" spans="1:4">
      <c r="A2687" s="159">
        <v>3907</v>
      </c>
      <c r="B2687" s="159" t="s">
        <v>23574</v>
      </c>
      <c r="C2687" s="159" t="s">
        <v>131</v>
      </c>
      <c r="D2687" s="160" t="s">
        <v>10333</v>
      </c>
    </row>
    <row r="2688" spans="1:4">
      <c r="A2688" s="159">
        <v>3889</v>
      </c>
      <c r="B2688" s="159" t="s">
        <v>23562</v>
      </c>
      <c r="C2688" s="159" t="s">
        <v>131</v>
      </c>
      <c r="D2688" s="160" t="s">
        <v>11881</v>
      </c>
    </row>
    <row r="2689" spans="1:4">
      <c r="A2689" s="159">
        <v>3868</v>
      </c>
      <c r="B2689" s="159" t="s">
        <v>23548</v>
      </c>
      <c r="C2689" s="159" t="s">
        <v>131</v>
      </c>
      <c r="D2689" s="160" t="s">
        <v>12932</v>
      </c>
    </row>
    <row r="2690" spans="1:4">
      <c r="A2690" s="159">
        <v>3869</v>
      </c>
      <c r="B2690" s="159" t="s">
        <v>23549</v>
      </c>
      <c r="C2690" s="159" t="s">
        <v>131</v>
      </c>
      <c r="D2690" s="160" t="s">
        <v>11175</v>
      </c>
    </row>
    <row r="2691" spans="1:4">
      <c r="A2691" s="159">
        <v>3872</v>
      </c>
      <c r="B2691" s="159" t="s">
        <v>23553</v>
      </c>
      <c r="C2691" s="159" t="s">
        <v>131</v>
      </c>
      <c r="D2691" s="160" t="s">
        <v>11448</v>
      </c>
    </row>
    <row r="2692" spans="1:4">
      <c r="A2692" s="159">
        <v>3850</v>
      </c>
      <c r="B2692" s="159" t="s">
        <v>23530</v>
      </c>
      <c r="C2692" s="159" t="s">
        <v>131</v>
      </c>
      <c r="D2692" s="160" t="s">
        <v>10418</v>
      </c>
    </row>
    <row r="2693" spans="1:4">
      <c r="A2693" s="159">
        <v>38023</v>
      </c>
      <c r="B2693" s="159" t="s">
        <v>26673</v>
      </c>
      <c r="C2693" s="159" t="s">
        <v>131</v>
      </c>
      <c r="D2693" s="160" t="s">
        <v>11549</v>
      </c>
    </row>
    <row r="2694" spans="1:4">
      <c r="A2694" s="159">
        <v>37986</v>
      </c>
      <c r="B2694" s="159" t="s">
        <v>26624</v>
      </c>
      <c r="C2694" s="159" t="s">
        <v>131</v>
      </c>
      <c r="D2694" s="160" t="s">
        <v>10394</v>
      </c>
    </row>
    <row r="2695" spans="1:4">
      <c r="A2695" s="159">
        <v>37987</v>
      </c>
      <c r="B2695" s="159" t="s">
        <v>26625</v>
      </c>
      <c r="C2695" s="159" t="s">
        <v>131</v>
      </c>
      <c r="D2695" s="160" t="s">
        <v>26626</v>
      </c>
    </row>
    <row r="2696" spans="1:4">
      <c r="A2696" s="159">
        <v>37988</v>
      </c>
      <c r="B2696" s="159" t="s">
        <v>26627</v>
      </c>
      <c r="C2696" s="159" t="s">
        <v>131</v>
      </c>
      <c r="D2696" s="160" t="s">
        <v>22988</v>
      </c>
    </row>
    <row r="2697" spans="1:4">
      <c r="A2697" s="159">
        <v>21120</v>
      </c>
      <c r="B2697" s="159" t="s">
        <v>25823</v>
      </c>
      <c r="C2697" s="159" t="s">
        <v>131</v>
      </c>
      <c r="D2697" s="160" t="s">
        <v>15034</v>
      </c>
    </row>
    <row r="2698" spans="1:4">
      <c r="A2698" s="159">
        <v>39318</v>
      </c>
      <c r="B2698" s="159" t="s">
        <v>27278</v>
      </c>
      <c r="C2698" s="159" t="s">
        <v>131</v>
      </c>
      <c r="D2698" s="160" t="s">
        <v>11667</v>
      </c>
    </row>
    <row r="2699" spans="1:4">
      <c r="A2699" s="159">
        <v>40366</v>
      </c>
      <c r="B2699" s="159" t="s">
        <v>27923</v>
      </c>
      <c r="C2699" s="159" t="s">
        <v>131</v>
      </c>
      <c r="D2699" s="160" t="s">
        <v>11558</v>
      </c>
    </row>
    <row r="2700" spans="1:4">
      <c r="A2700" s="159">
        <v>40363</v>
      </c>
      <c r="B2700" s="159" t="s">
        <v>27920</v>
      </c>
      <c r="C2700" s="159" t="s">
        <v>131</v>
      </c>
      <c r="D2700" s="160" t="s">
        <v>11154</v>
      </c>
    </row>
    <row r="2701" spans="1:4">
      <c r="A2701" s="159">
        <v>40354</v>
      </c>
      <c r="B2701" s="159" t="s">
        <v>27911</v>
      </c>
      <c r="C2701" s="159" t="s">
        <v>131</v>
      </c>
      <c r="D2701" s="160" t="s">
        <v>11386</v>
      </c>
    </row>
    <row r="2702" spans="1:4">
      <c r="A2702" s="159">
        <v>40360</v>
      </c>
      <c r="B2702" s="159" t="s">
        <v>27917</v>
      </c>
      <c r="C2702" s="159" t="s">
        <v>131</v>
      </c>
      <c r="D2702" s="160" t="s">
        <v>11554</v>
      </c>
    </row>
    <row r="2703" spans="1:4">
      <c r="A2703" s="159">
        <v>40372</v>
      </c>
      <c r="B2703" s="159" t="s">
        <v>27929</v>
      </c>
      <c r="C2703" s="159" t="s">
        <v>131</v>
      </c>
      <c r="D2703" s="160" t="s">
        <v>11564</v>
      </c>
    </row>
    <row r="2704" spans="1:4">
      <c r="A2704" s="159">
        <v>40369</v>
      </c>
      <c r="B2704" s="159" t="s">
        <v>27926</v>
      </c>
      <c r="C2704" s="159" t="s">
        <v>131</v>
      </c>
      <c r="D2704" s="160" t="s">
        <v>11561</v>
      </c>
    </row>
    <row r="2705" spans="1:4">
      <c r="A2705" s="159">
        <v>40357</v>
      </c>
      <c r="B2705" s="159" t="s">
        <v>27914</v>
      </c>
      <c r="C2705" s="159" t="s">
        <v>131</v>
      </c>
      <c r="D2705" s="160" t="s">
        <v>10382</v>
      </c>
    </row>
    <row r="2706" spans="1:4">
      <c r="A2706" s="159">
        <v>40375</v>
      </c>
      <c r="B2706" s="159" t="s">
        <v>27932</v>
      </c>
      <c r="C2706" s="159" t="s">
        <v>131</v>
      </c>
      <c r="D2706" s="160" t="s">
        <v>11567</v>
      </c>
    </row>
    <row r="2707" spans="1:4">
      <c r="A2707" s="159">
        <v>1893</v>
      </c>
      <c r="B2707" s="159" t="s">
        <v>22947</v>
      </c>
      <c r="C2707" s="159" t="s">
        <v>131</v>
      </c>
      <c r="D2707" s="160" t="s">
        <v>11368</v>
      </c>
    </row>
    <row r="2708" spans="1:4">
      <c r="A2708" s="159">
        <v>1902</v>
      </c>
      <c r="B2708" s="159" t="s">
        <v>22954</v>
      </c>
      <c r="C2708" s="159" t="s">
        <v>131</v>
      </c>
      <c r="D2708" s="160" t="s">
        <v>11373</v>
      </c>
    </row>
    <row r="2709" spans="1:4">
      <c r="A2709" s="159">
        <v>1901</v>
      </c>
      <c r="B2709" s="159" t="s">
        <v>22953</v>
      </c>
      <c r="C2709" s="159" t="s">
        <v>131</v>
      </c>
      <c r="D2709" s="160" t="s">
        <v>10157</v>
      </c>
    </row>
    <row r="2710" spans="1:4">
      <c r="A2710" s="159">
        <v>1892</v>
      </c>
      <c r="B2710" s="159" t="s">
        <v>22946</v>
      </c>
      <c r="C2710" s="159" t="s">
        <v>131</v>
      </c>
      <c r="D2710" s="160" t="s">
        <v>10202</v>
      </c>
    </row>
    <row r="2711" spans="1:4">
      <c r="A2711" s="159">
        <v>1907</v>
      </c>
      <c r="B2711" s="159" t="s">
        <v>22956</v>
      </c>
      <c r="C2711" s="159" t="s">
        <v>131</v>
      </c>
      <c r="D2711" s="160" t="s">
        <v>12566</v>
      </c>
    </row>
    <row r="2712" spans="1:4">
      <c r="A2712" s="159">
        <v>1894</v>
      </c>
      <c r="B2712" s="159" t="s">
        <v>22948</v>
      </c>
      <c r="C2712" s="159" t="s">
        <v>131</v>
      </c>
      <c r="D2712" s="160" t="s">
        <v>11332</v>
      </c>
    </row>
    <row r="2713" spans="1:4">
      <c r="A2713" s="159">
        <v>1891</v>
      </c>
      <c r="B2713" s="159" t="s">
        <v>22945</v>
      </c>
      <c r="C2713" s="159" t="s">
        <v>131</v>
      </c>
      <c r="D2713" s="160" t="s">
        <v>20246</v>
      </c>
    </row>
    <row r="2714" spans="1:4">
      <c r="A2714" s="159">
        <v>1896</v>
      </c>
      <c r="B2714" s="159" t="s">
        <v>22950</v>
      </c>
      <c r="C2714" s="159" t="s">
        <v>131</v>
      </c>
      <c r="D2714" s="160" t="s">
        <v>11738</v>
      </c>
    </row>
    <row r="2715" spans="1:4">
      <c r="A2715" s="159">
        <v>1895</v>
      </c>
      <c r="B2715" s="159" t="s">
        <v>22949</v>
      </c>
      <c r="C2715" s="159" t="s">
        <v>131</v>
      </c>
      <c r="D2715" s="160" t="s">
        <v>13106</v>
      </c>
    </row>
    <row r="2716" spans="1:4">
      <c r="A2716" s="159">
        <v>2641</v>
      </c>
      <c r="B2716" s="159" t="s">
        <v>23160</v>
      </c>
      <c r="C2716" s="159" t="s">
        <v>131</v>
      </c>
      <c r="D2716" s="160" t="s">
        <v>11395</v>
      </c>
    </row>
    <row r="2717" spans="1:4">
      <c r="A2717" s="159">
        <v>2636</v>
      </c>
      <c r="B2717" s="159" t="s">
        <v>23155</v>
      </c>
      <c r="C2717" s="159" t="s">
        <v>131</v>
      </c>
      <c r="D2717" s="160" t="s">
        <v>10785</v>
      </c>
    </row>
    <row r="2718" spans="1:4">
      <c r="A2718" s="159">
        <v>2637</v>
      </c>
      <c r="B2718" s="159" t="s">
        <v>23156</v>
      </c>
      <c r="C2718" s="159" t="s">
        <v>131</v>
      </c>
      <c r="D2718" s="160" t="s">
        <v>10245</v>
      </c>
    </row>
    <row r="2719" spans="1:4">
      <c r="A2719" s="159">
        <v>2638</v>
      </c>
      <c r="B2719" s="159" t="s">
        <v>23157</v>
      </c>
      <c r="C2719" s="159" t="s">
        <v>131</v>
      </c>
      <c r="D2719" s="160" t="s">
        <v>10203</v>
      </c>
    </row>
    <row r="2720" spans="1:4">
      <c r="A2720" s="159">
        <v>2639</v>
      </c>
      <c r="B2720" s="159" t="s">
        <v>23158</v>
      </c>
      <c r="C2720" s="159" t="s">
        <v>131</v>
      </c>
      <c r="D2720" s="160" t="s">
        <v>19999</v>
      </c>
    </row>
    <row r="2721" spans="1:4">
      <c r="A2721" s="159">
        <v>2644</v>
      </c>
      <c r="B2721" s="159" t="s">
        <v>23163</v>
      </c>
      <c r="C2721" s="159" t="s">
        <v>131</v>
      </c>
      <c r="D2721" s="160" t="s">
        <v>10294</v>
      </c>
    </row>
    <row r="2722" spans="1:4">
      <c r="A2722" s="159">
        <v>2640</v>
      </c>
      <c r="B2722" s="159" t="s">
        <v>23159</v>
      </c>
      <c r="C2722" s="159" t="s">
        <v>131</v>
      </c>
      <c r="D2722" s="160" t="s">
        <v>16505</v>
      </c>
    </row>
    <row r="2723" spans="1:4">
      <c r="A2723" s="159">
        <v>2642</v>
      </c>
      <c r="B2723" s="159" t="s">
        <v>23161</v>
      </c>
      <c r="C2723" s="159" t="s">
        <v>131</v>
      </c>
      <c r="D2723" s="160" t="s">
        <v>10610</v>
      </c>
    </row>
    <row r="2724" spans="1:4">
      <c r="A2724" s="159">
        <v>2643</v>
      </c>
      <c r="B2724" s="159" t="s">
        <v>23162</v>
      </c>
      <c r="C2724" s="159" t="s">
        <v>131</v>
      </c>
      <c r="D2724" s="160" t="s">
        <v>10648</v>
      </c>
    </row>
    <row r="2725" spans="1:4">
      <c r="A2725" s="159">
        <v>39855</v>
      </c>
      <c r="B2725" s="159" t="s">
        <v>27815</v>
      </c>
      <c r="C2725" s="159" t="s">
        <v>131</v>
      </c>
      <c r="D2725" s="160" t="s">
        <v>10370</v>
      </c>
    </row>
    <row r="2726" spans="1:4">
      <c r="A2726" s="159">
        <v>39856</v>
      </c>
      <c r="B2726" s="159" t="s">
        <v>27816</v>
      </c>
      <c r="C2726" s="159" t="s">
        <v>131</v>
      </c>
      <c r="D2726" s="160" t="s">
        <v>11040</v>
      </c>
    </row>
    <row r="2727" spans="1:4">
      <c r="A2727" s="159">
        <v>39857</v>
      </c>
      <c r="B2727" s="159" t="s">
        <v>27817</v>
      </c>
      <c r="C2727" s="159" t="s">
        <v>131</v>
      </c>
      <c r="D2727" s="160" t="s">
        <v>11306</v>
      </c>
    </row>
    <row r="2728" spans="1:4">
      <c r="A2728" s="159">
        <v>39858</v>
      </c>
      <c r="B2728" s="159" t="s">
        <v>27818</v>
      </c>
      <c r="C2728" s="159" t="s">
        <v>131</v>
      </c>
      <c r="D2728" s="160" t="s">
        <v>27819</v>
      </c>
    </row>
    <row r="2729" spans="1:4">
      <c r="A2729" s="159">
        <v>39859</v>
      </c>
      <c r="B2729" s="159" t="s">
        <v>27820</v>
      </c>
      <c r="C2729" s="159" t="s">
        <v>131</v>
      </c>
      <c r="D2729" s="160" t="s">
        <v>18276</v>
      </c>
    </row>
    <row r="2730" spans="1:4">
      <c r="A2730" s="159">
        <v>39860</v>
      </c>
      <c r="B2730" s="159" t="s">
        <v>27821</v>
      </c>
      <c r="C2730" s="159" t="s">
        <v>131</v>
      </c>
      <c r="D2730" s="160" t="s">
        <v>27822</v>
      </c>
    </row>
    <row r="2731" spans="1:4">
      <c r="A2731" s="159">
        <v>39861</v>
      </c>
      <c r="B2731" s="159" t="s">
        <v>27823</v>
      </c>
      <c r="C2731" s="159" t="s">
        <v>131</v>
      </c>
      <c r="D2731" s="160" t="s">
        <v>25363</v>
      </c>
    </row>
    <row r="2732" spans="1:4">
      <c r="A2732" s="159">
        <v>3867</v>
      </c>
      <c r="B2732" s="159" t="s">
        <v>23546</v>
      </c>
      <c r="C2732" s="159" t="s">
        <v>131</v>
      </c>
      <c r="D2732" s="160" t="s">
        <v>23547</v>
      </c>
    </row>
    <row r="2733" spans="1:4">
      <c r="A2733" s="159">
        <v>3861</v>
      </c>
      <c r="B2733" s="159" t="s">
        <v>23537</v>
      </c>
      <c r="C2733" s="159" t="s">
        <v>131</v>
      </c>
      <c r="D2733" s="160" t="s">
        <v>11171</v>
      </c>
    </row>
    <row r="2734" spans="1:4">
      <c r="A2734" s="159">
        <v>3904</v>
      </c>
      <c r="B2734" s="159" t="s">
        <v>23571</v>
      </c>
      <c r="C2734" s="159" t="s">
        <v>131</v>
      </c>
      <c r="D2734" s="160" t="s">
        <v>19945</v>
      </c>
    </row>
    <row r="2735" spans="1:4">
      <c r="A2735" s="159">
        <v>3903</v>
      </c>
      <c r="B2735" s="159" t="s">
        <v>23570</v>
      </c>
      <c r="C2735" s="159" t="s">
        <v>131</v>
      </c>
      <c r="D2735" s="160" t="s">
        <v>11551</v>
      </c>
    </row>
    <row r="2736" spans="1:4">
      <c r="A2736" s="159">
        <v>3862</v>
      </c>
      <c r="B2736" s="159" t="s">
        <v>23538</v>
      </c>
      <c r="C2736" s="159" t="s">
        <v>131</v>
      </c>
      <c r="D2736" s="160" t="s">
        <v>23539</v>
      </c>
    </row>
    <row r="2737" spans="1:4">
      <c r="A2737" s="159">
        <v>3863</v>
      </c>
      <c r="B2737" s="159" t="s">
        <v>23540</v>
      </c>
      <c r="C2737" s="159" t="s">
        <v>131</v>
      </c>
      <c r="D2737" s="160" t="s">
        <v>10551</v>
      </c>
    </row>
    <row r="2738" spans="1:4">
      <c r="A2738" s="159">
        <v>3864</v>
      </c>
      <c r="B2738" s="159" t="s">
        <v>23541</v>
      </c>
      <c r="C2738" s="159" t="s">
        <v>131</v>
      </c>
      <c r="D2738" s="160" t="s">
        <v>13039</v>
      </c>
    </row>
    <row r="2739" spans="1:4">
      <c r="A2739" s="159">
        <v>3865</v>
      </c>
      <c r="B2739" s="159" t="s">
        <v>23542</v>
      </c>
      <c r="C2739" s="159" t="s">
        <v>131</v>
      </c>
      <c r="D2739" s="160" t="s">
        <v>23543</v>
      </c>
    </row>
    <row r="2740" spans="1:4">
      <c r="A2740" s="159">
        <v>3866</v>
      </c>
      <c r="B2740" s="159" t="s">
        <v>23544</v>
      </c>
      <c r="C2740" s="159" t="s">
        <v>131</v>
      </c>
      <c r="D2740" s="160" t="s">
        <v>23545</v>
      </c>
    </row>
    <row r="2741" spans="1:4">
      <c r="A2741" s="159">
        <v>3878</v>
      </c>
      <c r="B2741" s="159" t="s">
        <v>23558</v>
      </c>
      <c r="C2741" s="159" t="s">
        <v>131</v>
      </c>
      <c r="D2741" s="160" t="s">
        <v>15085</v>
      </c>
    </row>
    <row r="2742" spans="1:4">
      <c r="A2742" s="159">
        <v>3883</v>
      </c>
      <c r="B2742" s="159" t="s">
        <v>23559</v>
      </c>
      <c r="C2742" s="159" t="s">
        <v>131</v>
      </c>
      <c r="D2742" s="160" t="s">
        <v>10563</v>
      </c>
    </row>
    <row r="2743" spans="1:4">
      <c r="A2743" s="159">
        <v>3876</v>
      </c>
      <c r="B2743" s="159" t="s">
        <v>23557</v>
      </c>
      <c r="C2743" s="159" t="s">
        <v>131</v>
      </c>
      <c r="D2743" s="160" t="s">
        <v>19080</v>
      </c>
    </row>
    <row r="2744" spans="1:4">
      <c r="A2744" s="159">
        <v>3884</v>
      </c>
      <c r="B2744" s="159" t="s">
        <v>23560</v>
      </c>
      <c r="C2744" s="159" t="s">
        <v>131</v>
      </c>
      <c r="D2744" s="160" t="s">
        <v>11173</v>
      </c>
    </row>
    <row r="2745" spans="1:4">
      <c r="A2745" s="159">
        <v>12892</v>
      </c>
      <c r="B2745" s="159" t="s">
        <v>25425</v>
      </c>
      <c r="C2745" s="159" t="s">
        <v>149</v>
      </c>
      <c r="D2745" s="160" t="s">
        <v>25426</v>
      </c>
    </row>
    <row r="2746" spans="1:4">
      <c r="A2746" s="159">
        <v>38447</v>
      </c>
      <c r="B2746" s="159" t="s">
        <v>26901</v>
      </c>
      <c r="C2746" s="159" t="s">
        <v>131</v>
      </c>
      <c r="D2746" s="160" t="s">
        <v>11347</v>
      </c>
    </row>
    <row r="2747" spans="1:4">
      <c r="A2747" s="159">
        <v>36320</v>
      </c>
      <c r="B2747" s="159" t="s">
        <v>26177</v>
      </c>
      <c r="C2747" s="159" t="s">
        <v>131</v>
      </c>
      <c r="D2747" s="160" t="s">
        <v>10394</v>
      </c>
    </row>
    <row r="2748" spans="1:4">
      <c r="A2748" s="159">
        <v>36324</v>
      </c>
      <c r="B2748" s="159" t="s">
        <v>26178</v>
      </c>
      <c r="C2748" s="159" t="s">
        <v>131</v>
      </c>
      <c r="D2748" s="160" t="s">
        <v>10384</v>
      </c>
    </row>
    <row r="2749" spans="1:4">
      <c r="A2749" s="159">
        <v>38441</v>
      </c>
      <c r="B2749" s="159" t="s">
        <v>26895</v>
      </c>
      <c r="C2749" s="159" t="s">
        <v>131</v>
      </c>
      <c r="D2749" s="160" t="s">
        <v>11344</v>
      </c>
    </row>
    <row r="2750" spans="1:4">
      <c r="A2750" s="159">
        <v>38442</v>
      </c>
      <c r="B2750" s="159" t="s">
        <v>26896</v>
      </c>
      <c r="C2750" s="159" t="s">
        <v>131</v>
      </c>
      <c r="D2750" s="160" t="s">
        <v>10997</v>
      </c>
    </row>
    <row r="2751" spans="1:4">
      <c r="A2751" s="159">
        <v>38443</v>
      </c>
      <c r="B2751" s="159" t="s">
        <v>26897</v>
      </c>
      <c r="C2751" s="159" t="s">
        <v>131</v>
      </c>
      <c r="D2751" s="160" t="s">
        <v>11230</v>
      </c>
    </row>
    <row r="2752" spans="1:4">
      <c r="A2752" s="159">
        <v>38444</v>
      </c>
      <c r="B2752" s="159" t="s">
        <v>26898</v>
      </c>
      <c r="C2752" s="159" t="s">
        <v>131</v>
      </c>
      <c r="D2752" s="160" t="s">
        <v>10505</v>
      </c>
    </row>
    <row r="2753" spans="1:4">
      <c r="A2753" s="159">
        <v>38445</v>
      </c>
      <c r="B2753" s="159" t="s">
        <v>26899</v>
      </c>
      <c r="C2753" s="159" t="s">
        <v>131</v>
      </c>
      <c r="D2753" s="160" t="s">
        <v>11345</v>
      </c>
    </row>
    <row r="2754" spans="1:4">
      <c r="A2754" s="159">
        <v>38446</v>
      </c>
      <c r="B2754" s="159" t="s">
        <v>26900</v>
      </c>
      <c r="C2754" s="159" t="s">
        <v>131</v>
      </c>
      <c r="D2754" s="160" t="s">
        <v>11346</v>
      </c>
    </row>
    <row r="2755" spans="1:4">
      <c r="A2755" s="159">
        <v>3837</v>
      </c>
      <c r="B2755" s="159" t="s">
        <v>23516</v>
      </c>
      <c r="C2755" s="159" t="s">
        <v>131</v>
      </c>
      <c r="D2755" s="160" t="s">
        <v>16240</v>
      </c>
    </row>
    <row r="2756" spans="1:4">
      <c r="A2756" s="159">
        <v>3845</v>
      </c>
      <c r="B2756" s="159" t="s">
        <v>23526</v>
      </c>
      <c r="C2756" s="159" t="s">
        <v>131</v>
      </c>
      <c r="D2756" s="160" t="s">
        <v>11272</v>
      </c>
    </row>
    <row r="2757" spans="1:4">
      <c r="A2757" s="159">
        <v>11045</v>
      </c>
      <c r="B2757" s="159" t="s">
        <v>24799</v>
      </c>
      <c r="C2757" s="159" t="s">
        <v>131</v>
      </c>
      <c r="D2757" s="160" t="s">
        <v>13590</v>
      </c>
    </row>
    <row r="2758" spans="1:4">
      <c r="A2758" s="159">
        <v>20170</v>
      </c>
      <c r="B2758" s="159" t="s">
        <v>25679</v>
      </c>
      <c r="C2758" s="159" t="s">
        <v>131</v>
      </c>
      <c r="D2758" s="160" t="s">
        <v>17641</v>
      </c>
    </row>
    <row r="2759" spans="1:4">
      <c r="A2759" s="159">
        <v>20171</v>
      </c>
      <c r="B2759" s="159" t="s">
        <v>25680</v>
      </c>
      <c r="C2759" s="159" t="s">
        <v>131</v>
      </c>
      <c r="D2759" s="160" t="s">
        <v>25681</v>
      </c>
    </row>
    <row r="2760" spans="1:4">
      <c r="A2760" s="159">
        <v>20167</v>
      </c>
      <c r="B2760" s="159" t="s">
        <v>25674</v>
      </c>
      <c r="C2760" s="159" t="s">
        <v>131</v>
      </c>
      <c r="D2760" s="160" t="s">
        <v>25675</v>
      </c>
    </row>
    <row r="2761" spans="1:4">
      <c r="A2761" s="159">
        <v>20168</v>
      </c>
      <c r="B2761" s="159" t="s">
        <v>25676</v>
      </c>
      <c r="C2761" s="159" t="s">
        <v>131</v>
      </c>
      <c r="D2761" s="160" t="s">
        <v>14757</v>
      </c>
    </row>
    <row r="2762" spans="1:4">
      <c r="A2762" s="159">
        <v>20169</v>
      </c>
      <c r="B2762" s="159" t="s">
        <v>25677</v>
      </c>
      <c r="C2762" s="159" t="s">
        <v>131</v>
      </c>
      <c r="D2762" s="160" t="s">
        <v>25678</v>
      </c>
    </row>
    <row r="2763" spans="1:4">
      <c r="A2763" s="159">
        <v>3899</v>
      </c>
      <c r="B2763" s="159" t="s">
        <v>23567</v>
      </c>
      <c r="C2763" s="159" t="s">
        <v>131</v>
      </c>
      <c r="D2763" s="160" t="s">
        <v>10592</v>
      </c>
    </row>
    <row r="2764" spans="1:4">
      <c r="A2764" s="159">
        <v>38676</v>
      </c>
      <c r="B2764" s="159" t="s">
        <v>26982</v>
      </c>
      <c r="C2764" s="159" t="s">
        <v>131</v>
      </c>
      <c r="D2764" s="160" t="s">
        <v>26983</v>
      </c>
    </row>
    <row r="2765" spans="1:4">
      <c r="A2765" s="159">
        <v>3897</v>
      </c>
      <c r="B2765" s="159" t="s">
        <v>23565</v>
      </c>
      <c r="C2765" s="159" t="s">
        <v>131</v>
      </c>
      <c r="D2765" s="160" t="s">
        <v>10634</v>
      </c>
    </row>
    <row r="2766" spans="1:4">
      <c r="A2766" s="159">
        <v>3875</v>
      </c>
      <c r="B2766" s="159" t="s">
        <v>23556</v>
      </c>
      <c r="C2766" s="159" t="s">
        <v>131</v>
      </c>
      <c r="D2766" s="160" t="s">
        <v>11196</v>
      </c>
    </row>
    <row r="2767" spans="1:4">
      <c r="A2767" s="159">
        <v>3898</v>
      </c>
      <c r="B2767" s="159" t="s">
        <v>23566</v>
      </c>
      <c r="C2767" s="159" t="s">
        <v>131</v>
      </c>
      <c r="D2767" s="160" t="s">
        <v>11292</v>
      </c>
    </row>
    <row r="2768" spans="1:4">
      <c r="A2768" s="159">
        <v>3855</v>
      </c>
      <c r="B2768" s="159" t="s">
        <v>23533</v>
      </c>
      <c r="C2768" s="159" t="s">
        <v>131</v>
      </c>
      <c r="D2768" s="160" t="s">
        <v>10455</v>
      </c>
    </row>
    <row r="2769" spans="1:4">
      <c r="A2769" s="159">
        <v>3874</v>
      </c>
      <c r="B2769" s="159" t="s">
        <v>23555</v>
      </c>
      <c r="C2769" s="159" t="s">
        <v>131</v>
      </c>
      <c r="D2769" s="160" t="s">
        <v>11304</v>
      </c>
    </row>
    <row r="2770" spans="1:4">
      <c r="A2770" s="159">
        <v>3870</v>
      </c>
      <c r="B2770" s="159" t="s">
        <v>23550</v>
      </c>
      <c r="C2770" s="159" t="s">
        <v>131</v>
      </c>
      <c r="D2770" s="160" t="s">
        <v>10568</v>
      </c>
    </row>
    <row r="2771" spans="1:4">
      <c r="A2771" s="159">
        <v>38678</v>
      </c>
      <c r="B2771" s="159" t="s">
        <v>26984</v>
      </c>
      <c r="C2771" s="159" t="s">
        <v>131</v>
      </c>
      <c r="D2771" s="160" t="s">
        <v>18444</v>
      </c>
    </row>
    <row r="2772" spans="1:4">
      <c r="A2772" s="159">
        <v>3859</v>
      </c>
      <c r="B2772" s="159" t="s">
        <v>23535</v>
      </c>
      <c r="C2772" s="159" t="s">
        <v>131</v>
      </c>
      <c r="D2772" s="160" t="s">
        <v>10753</v>
      </c>
    </row>
    <row r="2773" spans="1:4">
      <c r="A2773" s="159">
        <v>3856</v>
      </c>
      <c r="B2773" s="159" t="s">
        <v>23534</v>
      </c>
      <c r="C2773" s="159" t="s">
        <v>131</v>
      </c>
      <c r="D2773" s="160" t="s">
        <v>10202</v>
      </c>
    </row>
    <row r="2774" spans="1:4">
      <c r="A2774" s="159">
        <v>3906</v>
      </c>
      <c r="B2774" s="159" t="s">
        <v>23573</v>
      </c>
      <c r="C2774" s="159" t="s">
        <v>131</v>
      </c>
      <c r="D2774" s="160" t="s">
        <v>10170</v>
      </c>
    </row>
    <row r="2775" spans="1:4">
      <c r="A2775" s="159">
        <v>3860</v>
      </c>
      <c r="B2775" s="159" t="s">
        <v>23536</v>
      </c>
      <c r="C2775" s="159" t="s">
        <v>131</v>
      </c>
      <c r="D2775" s="160" t="s">
        <v>11055</v>
      </c>
    </row>
    <row r="2776" spans="1:4">
      <c r="A2776" s="159">
        <v>3905</v>
      </c>
      <c r="B2776" s="159" t="s">
        <v>23572</v>
      </c>
      <c r="C2776" s="159" t="s">
        <v>131</v>
      </c>
      <c r="D2776" s="160" t="s">
        <v>11666</v>
      </c>
    </row>
    <row r="2777" spans="1:4">
      <c r="A2777" s="159">
        <v>3871</v>
      </c>
      <c r="B2777" s="159" t="s">
        <v>23551</v>
      </c>
      <c r="C2777" s="159" t="s">
        <v>131</v>
      </c>
      <c r="D2777" s="160" t="s">
        <v>23552</v>
      </c>
    </row>
    <row r="2778" spans="1:4">
      <c r="A2778" s="159">
        <v>39292</v>
      </c>
      <c r="B2778" s="159" t="s">
        <v>27251</v>
      </c>
      <c r="C2778" s="159" t="s">
        <v>131</v>
      </c>
      <c r="D2778" s="160" t="s">
        <v>19157</v>
      </c>
    </row>
    <row r="2779" spans="1:4">
      <c r="A2779" s="159">
        <v>39293</v>
      </c>
      <c r="B2779" s="159" t="s">
        <v>27252</v>
      </c>
      <c r="C2779" s="159" t="s">
        <v>131</v>
      </c>
      <c r="D2779" s="160" t="s">
        <v>16739</v>
      </c>
    </row>
    <row r="2780" spans="1:4">
      <c r="A2780" s="159">
        <v>39294</v>
      </c>
      <c r="B2780" s="159" t="s">
        <v>27253</v>
      </c>
      <c r="C2780" s="159" t="s">
        <v>131</v>
      </c>
      <c r="D2780" s="160" t="s">
        <v>14731</v>
      </c>
    </row>
    <row r="2781" spans="1:4">
      <c r="A2781" s="159">
        <v>39295</v>
      </c>
      <c r="B2781" s="159" t="s">
        <v>27254</v>
      </c>
      <c r="C2781" s="159" t="s">
        <v>131</v>
      </c>
      <c r="D2781" s="160" t="s">
        <v>27255</v>
      </c>
    </row>
    <row r="2782" spans="1:4">
      <c r="A2782" s="159">
        <v>39312</v>
      </c>
      <c r="B2782" s="159" t="s">
        <v>27273</v>
      </c>
      <c r="C2782" s="159" t="s">
        <v>131</v>
      </c>
      <c r="D2782" s="160" t="s">
        <v>15031</v>
      </c>
    </row>
    <row r="2783" spans="1:4">
      <c r="A2783" s="159">
        <v>39313</v>
      </c>
      <c r="B2783" s="159" t="s">
        <v>27274</v>
      </c>
      <c r="C2783" s="159" t="s">
        <v>131</v>
      </c>
      <c r="D2783" s="160" t="s">
        <v>16743</v>
      </c>
    </row>
    <row r="2784" spans="1:4">
      <c r="A2784" s="159">
        <v>39314</v>
      </c>
      <c r="B2784" s="159" t="s">
        <v>27275</v>
      </c>
      <c r="C2784" s="159" t="s">
        <v>131</v>
      </c>
      <c r="D2784" s="160" t="s">
        <v>27276</v>
      </c>
    </row>
    <row r="2785" spans="1:4">
      <c r="A2785" s="159">
        <v>39296</v>
      </c>
      <c r="B2785" s="159" t="s">
        <v>27256</v>
      </c>
      <c r="C2785" s="159" t="s">
        <v>131</v>
      </c>
      <c r="D2785" s="160" t="s">
        <v>15007</v>
      </c>
    </row>
    <row r="2786" spans="1:4">
      <c r="A2786" s="159">
        <v>39297</v>
      </c>
      <c r="B2786" s="159" t="s">
        <v>27257</v>
      </c>
      <c r="C2786" s="159" t="s">
        <v>131</v>
      </c>
      <c r="D2786" s="160" t="s">
        <v>16288</v>
      </c>
    </row>
    <row r="2787" spans="1:4">
      <c r="A2787" s="159">
        <v>39298</v>
      </c>
      <c r="B2787" s="159" t="s">
        <v>27258</v>
      </c>
      <c r="C2787" s="159" t="s">
        <v>131</v>
      </c>
      <c r="D2787" s="160" t="s">
        <v>27259</v>
      </c>
    </row>
    <row r="2788" spans="1:4">
      <c r="A2788" s="159">
        <v>39299</v>
      </c>
      <c r="B2788" s="159" t="s">
        <v>27260</v>
      </c>
      <c r="C2788" s="159" t="s">
        <v>131</v>
      </c>
      <c r="D2788" s="160" t="s">
        <v>11507</v>
      </c>
    </row>
    <row r="2789" spans="1:4">
      <c r="A2789" s="159">
        <v>39308</v>
      </c>
      <c r="B2789" s="159" t="s">
        <v>27269</v>
      </c>
      <c r="C2789" s="159" t="s">
        <v>131</v>
      </c>
      <c r="D2789" s="160" t="s">
        <v>18237</v>
      </c>
    </row>
    <row r="2790" spans="1:4">
      <c r="A2790" s="159">
        <v>39309</v>
      </c>
      <c r="B2790" s="159" t="s">
        <v>27270</v>
      </c>
      <c r="C2790" s="159" t="s">
        <v>131</v>
      </c>
      <c r="D2790" s="160" t="s">
        <v>22634</v>
      </c>
    </row>
    <row r="2791" spans="1:4">
      <c r="A2791" s="159">
        <v>39310</v>
      </c>
      <c r="B2791" s="159" t="s">
        <v>27271</v>
      </c>
      <c r="C2791" s="159" t="s">
        <v>131</v>
      </c>
      <c r="D2791" s="160" t="s">
        <v>10876</v>
      </c>
    </row>
    <row r="2792" spans="1:4">
      <c r="A2792" s="159">
        <v>39311</v>
      </c>
      <c r="B2792" s="159" t="s">
        <v>27272</v>
      </c>
      <c r="C2792" s="159" t="s">
        <v>131</v>
      </c>
      <c r="D2792" s="160" t="s">
        <v>16980</v>
      </c>
    </row>
    <row r="2793" spans="1:4">
      <c r="A2793" s="159">
        <v>37427</v>
      </c>
      <c r="B2793" s="159" t="s">
        <v>26375</v>
      </c>
      <c r="C2793" s="159" t="s">
        <v>131</v>
      </c>
      <c r="D2793" s="160" t="s">
        <v>26376</v>
      </c>
    </row>
    <row r="2794" spans="1:4">
      <c r="A2794" s="159">
        <v>37424</v>
      </c>
      <c r="B2794" s="159" t="s">
        <v>26371</v>
      </c>
      <c r="C2794" s="159" t="s">
        <v>131</v>
      </c>
      <c r="D2794" s="160" t="s">
        <v>26372</v>
      </c>
    </row>
    <row r="2795" spans="1:4">
      <c r="A2795" s="159">
        <v>37428</v>
      </c>
      <c r="B2795" s="159" t="s">
        <v>26377</v>
      </c>
      <c r="C2795" s="159" t="s">
        <v>131</v>
      </c>
      <c r="D2795" s="160" t="s">
        <v>26378</v>
      </c>
    </row>
    <row r="2796" spans="1:4">
      <c r="A2796" s="159">
        <v>37425</v>
      </c>
      <c r="B2796" s="159" t="s">
        <v>26373</v>
      </c>
      <c r="C2796" s="159" t="s">
        <v>131</v>
      </c>
      <c r="D2796" s="160" t="s">
        <v>10397</v>
      </c>
    </row>
    <row r="2797" spans="1:4">
      <c r="A2797" s="159">
        <v>37429</v>
      </c>
      <c r="B2797" s="159" t="s">
        <v>26379</v>
      </c>
      <c r="C2797" s="159" t="s">
        <v>131</v>
      </c>
      <c r="D2797" s="160" t="s">
        <v>26380</v>
      </c>
    </row>
    <row r="2798" spans="1:4">
      <c r="A2798" s="159">
        <v>37426</v>
      </c>
      <c r="B2798" s="159" t="s">
        <v>26374</v>
      </c>
      <c r="C2798" s="159" t="s">
        <v>131</v>
      </c>
      <c r="D2798" s="160" t="s">
        <v>11424</v>
      </c>
    </row>
    <row r="2799" spans="1:4">
      <c r="A2799" s="159">
        <v>11519</v>
      </c>
      <c r="B2799" s="159" t="s">
        <v>24926</v>
      </c>
      <c r="C2799" s="159" t="s">
        <v>149</v>
      </c>
      <c r="D2799" s="160" t="s">
        <v>10974</v>
      </c>
    </row>
    <row r="2800" spans="1:4">
      <c r="A2800" s="159">
        <v>11520</v>
      </c>
      <c r="B2800" s="159" t="s">
        <v>24927</v>
      </c>
      <c r="C2800" s="159" t="s">
        <v>149</v>
      </c>
      <c r="D2800" s="160" t="s">
        <v>12553</v>
      </c>
    </row>
    <row r="2801" spans="1:4">
      <c r="A2801" s="159">
        <v>11518</v>
      </c>
      <c r="B2801" s="159" t="s">
        <v>24924</v>
      </c>
      <c r="C2801" s="159" t="s">
        <v>149</v>
      </c>
      <c r="D2801" s="160" t="s">
        <v>24925</v>
      </c>
    </row>
    <row r="2802" spans="1:4">
      <c r="A2802" s="159">
        <v>38473</v>
      </c>
      <c r="B2802" s="159" t="s">
        <v>26922</v>
      </c>
      <c r="C2802" s="159" t="s">
        <v>131</v>
      </c>
      <c r="D2802" s="160" t="s">
        <v>11363</v>
      </c>
    </row>
    <row r="2803" spans="1:4">
      <c r="A2803" s="159">
        <v>4244</v>
      </c>
      <c r="B2803" s="159" t="s">
        <v>23723</v>
      </c>
      <c r="C2803" s="159" t="s">
        <v>127</v>
      </c>
      <c r="D2803" s="160" t="s">
        <v>10694</v>
      </c>
    </row>
    <row r="2804" spans="1:4">
      <c r="A2804" s="159">
        <v>40977</v>
      </c>
      <c r="B2804" s="159" t="s">
        <v>28122</v>
      </c>
      <c r="C2804" s="159" t="s">
        <v>125</v>
      </c>
      <c r="D2804" s="160" t="s">
        <v>31558</v>
      </c>
    </row>
    <row r="2805" spans="1:4">
      <c r="A2805" s="159">
        <v>4115</v>
      </c>
      <c r="B2805" s="159" t="s">
        <v>23668</v>
      </c>
      <c r="C2805" s="159" t="s">
        <v>132</v>
      </c>
      <c r="D2805" s="160" t="s">
        <v>23669</v>
      </c>
    </row>
    <row r="2806" spans="1:4">
      <c r="A2806" s="159">
        <v>4119</v>
      </c>
      <c r="B2806" s="159" t="s">
        <v>23670</v>
      </c>
      <c r="C2806" s="159" t="s">
        <v>132</v>
      </c>
      <c r="D2806" s="160" t="s">
        <v>23671</v>
      </c>
    </row>
    <row r="2807" spans="1:4">
      <c r="A2807" s="159">
        <v>2794</v>
      </c>
      <c r="B2807" s="159" t="s">
        <v>23211</v>
      </c>
      <c r="C2807" s="159" t="s">
        <v>132</v>
      </c>
      <c r="D2807" s="160" t="s">
        <v>23212</v>
      </c>
    </row>
    <row r="2808" spans="1:4">
      <c r="A2808" s="159">
        <v>2788</v>
      </c>
      <c r="B2808" s="159" t="s">
        <v>23209</v>
      </c>
      <c r="C2808" s="159" t="s">
        <v>132</v>
      </c>
      <c r="D2808" s="160" t="s">
        <v>23210</v>
      </c>
    </row>
    <row r="2809" spans="1:4">
      <c r="A2809" s="159">
        <v>4006</v>
      </c>
      <c r="B2809" s="159" t="s">
        <v>23622</v>
      </c>
      <c r="C2809" s="159" t="s">
        <v>141</v>
      </c>
      <c r="D2809" s="160" t="s">
        <v>23623</v>
      </c>
    </row>
    <row r="2810" spans="1:4">
      <c r="A2810" s="159">
        <v>36151</v>
      </c>
      <c r="B2810" s="159" t="s">
        <v>26142</v>
      </c>
      <c r="C2810" s="159" t="s">
        <v>131</v>
      </c>
      <c r="D2810" s="160" t="s">
        <v>15687</v>
      </c>
    </row>
    <row r="2811" spans="1:4">
      <c r="A2811" s="159">
        <v>37457</v>
      </c>
      <c r="B2811" s="159" t="s">
        <v>26425</v>
      </c>
      <c r="C2811" s="159" t="s">
        <v>132</v>
      </c>
      <c r="D2811" s="160" t="s">
        <v>12204</v>
      </c>
    </row>
    <row r="2812" spans="1:4">
      <c r="A2812" s="159">
        <v>37456</v>
      </c>
      <c r="B2812" s="159" t="s">
        <v>26424</v>
      </c>
      <c r="C2812" s="159" t="s">
        <v>132</v>
      </c>
      <c r="D2812" s="160" t="s">
        <v>10529</v>
      </c>
    </row>
    <row r="2813" spans="1:4">
      <c r="A2813" s="159">
        <v>37461</v>
      </c>
      <c r="B2813" s="159" t="s">
        <v>26429</v>
      </c>
      <c r="C2813" s="159" t="s">
        <v>132</v>
      </c>
      <c r="D2813" s="160" t="s">
        <v>17000</v>
      </c>
    </row>
    <row r="2814" spans="1:4">
      <c r="A2814" s="159">
        <v>37460</v>
      </c>
      <c r="B2814" s="159" t="s">
        <v>26428</v>
      </c>
      <c r="C2814" s="159" t="s">
        <v>132</v>
      </c>
      <c r="D2814" s="160" t="s">
        <v>15467</v>
      </c>
    </row>
    <row r="2815" spans="1:4">
      <c r="A2815" s="159">
        <v>37458</v>
      </c>
      <c r="B2815" s="159" t="s">
        <v>26426</v>
      </c>
      <c r="C2815" s="159" t="s">
        <v>132</v>
      </c>
      <c r="D2815" s="160" t="s">
        <v>10445</v>
      </c>
    </row>
    <row r="2816" spans="1:4">
      <c r="A2816" s="159">
        <v>37454</v>
      </c>
      <c r="B2816" s="159" t="s">
        <v>26422</v>
      </c>
      <c r="C2816" s="159" t="s">
        <v>132</v>
      </c>
      <c r="D2816" s="160" t="s">
        <v>20637</v>
      </c>
    </row>
    <row r="2817" spans="1:4">
      <c r="A2817" s="159">
        <v>37455</v>
      </c>
      <c r="B2817" s="159" t="s">
        <v>26423</v>
      </c>
      <c r="C2817" s="159" t="s">
        <v>132</v>
      </c>
      <c r="D2817" s="160" t="s">
        <v>23185</v>
      </c>
    </row>
    <row r="2818" spans="1:4">
      <c r="A2818" s="159">
        <v>37459</v>
      </c>
      <c r="B2818" s="159" t="s">
        <v>26427</v>
      </c>
      <c r="C2818" s="159" t="s">
        <v>132</v>
      </c>
      <c r="D2818" s="160" t="s">
        <v>12976</v>
      </c>
    </row>
    <row r="2819" spans="1:4">
      <c r="A2819" s="159">
        <v>21029</v>
      </c>
      <c r="B2819" s="159" t="s">
        <v>25784</v>
      </c>
      <c r="C2819" s="159" t="s">
        <v>131</v>
      </c>
      <c r="D2819" s="160" t="s">
        <v>11088</v>
      </c>
    </row>
    <row r="2820" spans="1:4">
      <c r="A2820" s="159">
        <v>21030</v>
      </c>
      <c r="B2820" s="159" t="s">
        <v>25785</v>
      </c>
      <c r="C2820" s="159" t="s">
        <v>131</v>
      </c>
      <c r="D2820" s="160" t="s">
        <v>11089</v>
      </c>
    </row>
    <row r="2821" spans="1:4">
      <c r="A2821" s="159">
        <v>21031</v>
      </c>
      <c r="B2821" s="159" t="s">
        <v>25786</v>
      </c>
      <c r="C2821" s="159" t="s">
        <v>131</v>
      </c>
      <c r="D2821" s="160" t="s">
        <v>11090</v>
      </c>
    </row>
    <row r="2822" spans="1:4">
      <c r="A2822" s="159">
        <v>21032</v>
      </c>
      <c r="B2822" s="159" t="s">
        <v>25787</v>
      </c>
      <c r="C2822" s="159" t="s">
        <v>131</v>
      </c>
      <c r="D2822" s="160" t="s">
        <v>11091</v>
      </c>
    </row>
    <row r="2823" spans="1:4">
      <c r="A2823" s="159">
        <v>37527</v>
      </c>
      <c r="B2823" s="159" t="s">
        <v>26455</v>
      </c>
      <c r="C2823" s="159" t="s">
        <v>131</v>
      </c>
      <c r="D2823" s="160" t="s">
        <v>11242</v>
      </c>
    </row>
    <row r="2824" spans="1:4">
      <c r="A2824" s="159">
        <v>37528</v>
      </c>
      <c r="B2824" s="159" t="s">
        <v>26456</v>
      </c>
      <c r="C2824" s="159" t="s">
        <v>131</v>
      </c>
      <c r="D2824" s="160" t="s">
        <v>11243</v>
      </c>
    </row>
    <row r="2825" spans="1:4">
      <c r="A2825" s="159">
        <v>37529</v>
      </c>
      <c r="B2825" s="159" t="s">
        <v>26457</v>
      </c>
      <c r="C2825" s="159" t="s">
        <v>131</v>
      </c>
      <c r="D2825" s="160" t="s">
        <v>11244</v>
      </c>
    </row>
    <row r="2826" spans="1:4">
      <c r="A2826" s="159">
        <v>37530</v>
      </c>
      <c r="B2826" s="159" t="s">
        <v>26458</v>
      </c>
      <c r="C2826" s="159" t="s">
        <v>131</v>
      </c>
      <c r="D2826" s="160" t="s">
        <v>11245</v>
      </c>
    </row>
    <row r="2827" spans="1:4">
      <c r="A2827" s="159">
        <v>21034</v>
      </c>
      <c r="B2827" s="159" t="s">
        <v>25788</v>
      </c>
      <c r="C2827" s="159" t="s">
        <v>131</v>
      </c>
      <c r="D2827" s="160" t="s">
        <v>11092</v>
      </c>
    </row>
    <row r="2828" spans="1:4">
      <c r="A2828" s="159">
        <v>37531</v>
      </c>
      <c r="B2828" s="159" t="s">
        <v>26459</v>
      </c>
      <c r="C2828" s="159" t="s">
        <v>131</v>
      </c>
      <c r="D2828" s="160" t="s">
        <v>11246</v>
      </c>
    </row>
    <row r="2829" spans="1:4">
      <c r="A2829" s="159">
        <v>21036</v>
      </c>
      <c r="B2829" s="159" t="s">
        <v>25789</v>
      </c>
      <c r="C2829" s="159" t="s">
        <v>131</v>
      </c>
      <c r="D2829" s="160" t="s">
        <v>11093</v>
      </c>
    </row>
    <row r="2830" spans="1:4">
      <c r="A2830" s="159">
        <v>21037</v>
      </c>
      <c r="B2830" s="159" t="s">
        <v>25790</v>
      </c>
      <c r="C2830" s="159" t="s">
        <v>131</v>
      </c>
      <c r="D2830" s="160" t="s">
        <v>11094</v>
      </c>
    </row>
    <row r="2831" spans="1:4">
      <c r="A2831" s="159">
        <v>20185</v>
      </c>
      <c r="B2831" s="159" t="s">
        <v>25692</v>
      </c>
      <c r="C2831" s="159" t="s">
        <v>132</v>
      </c>
      <c r="D2831" s="160" t="s">
        <v>20485</v>
      </c>
    </row>
    <row r="2832" spans="1:4">
      <c r="A2832" s="159">
        <v>20260</v>
      </c>
      <c r="B2832" s="159" t="s">
        <v>25723</v>
      </c>
      <c r="C2832" s="159" t="s">
        <v>131</v>
      </c>
      <c r="D2832" s="160" t="s">
        <v>17293</v>
      </c>
    </row>
    <row r="2833" spans="1:4">
      <c r="A2833" s="159">
        <v>37523</v>
      </c>
      <c r="B2833" s="159" t="s">
        <v>26451</v>
      </c>
      <c r="C2833" s="159" t="s">
        <v>131</v>
      </c>
      <c r="D2833" s="160" t="s">
        <v>11239</v>
      </c>
    </row>
    <row r="2834" spans="1:4">
      <c r="A2834" s="159">
        <v>37515</v>
      </c>
      <c r="B2834" s="159" t="s">
        <v>26440</v>
      </c>
      <c r="C2834" s="159" t="s">
        <v>131</v>
      </c>
      <c r="D2834" s="160" t="s">
        <v>11238</v>
      </c>
    </row>
    <row r="2835" spans="1:4">
      <c r="A2835" s="159">
        <v>12899</v>
      </c>
      <c r="B2835" s="159" t="s">
        <v>25433</v>
      </c>
      <c r="C2835" s="159" t="s">
        <v>131</v>
      </c>
      <c r="D2835" s="160" t="s">
        <v>13957</v>
      </c>
    </row>
    <row r="2836" spans="1:4">
      <c r="A2836" s="159">
        <v>12898</v>
      </c>
      <c r="B2836" s="159" t="s">
        <v>25431</v>
      </c>
      <c r="C2836" s="159" t="s">
        <v>131</v>
      </c>
      <c r="D2836" s="160" t="s">
        <v>25432</v>
      </c>
    </row>
    <row r="2837" spans="1:4">
      <c r="A2837" s="159">
        <v>39699</v>
      </c>
      <c r="B2837" s="159" t="s">
        <v>27665</v>
      </c>
      <c r="C2837" s="159" t="s">
        <v>145</v>
      </c>
      <c r="D2837" s="160" t="s">
        <v>10354</v>
      </c>
    </row>
    <row r="2838" spans="1:4">
      <c r="A2838" s="159">
        <v>42528</v>
      </c>
      <c r="B2838" s="159" t="s">
        <v>28416</v>
      </c>
      <c r="C2838" s="159" t="s">
        <v>145</v>
      </c>
      <c r="D2838" s="160" t="s">
        <v>18383</v>
      </c>
    </row>
    <row r="2839" spans="1:4">
      <c r="A2839" s="159">
        <v>39696</v>
      </c>
      <c r="B2839" s="159" t="s">
        <v>27664</v>
      </c>
      <c r="C2839" s="159" t="s">
        <v>145</v>
      </c>
      <c r="D2839" s="160" t="s">
        <v>10163</v>
      </c>
    </row>
    <row r="2840" spans="1:4">
      <c r="A2840" s="159">
        <v>39700</v>
      </c>
      <c r="B2840" s="159" t="s">
        <v>27666</v>
      </c>
      <c r="C2840" s="159" t="s">
        <v>145</v>
      </c>
      <c r="D2840" s="160" t="s">
        <v>12185</v>
      </c>
    </row>
    <row r="2841" spans="1:4">
      <c r="A2841" s="159">
        <v>11621</v>
      </c>
      <c r="B2841" s="159" t="s">
        <v>24964</v>
      </c>
      <c r="C2841" s="159" t="s">
        <v>145</v>
      </c>
      <c r="D2841" s="160" t="s">
        <v>11837</v>
      </c>
    </row>
    <row r="2842" spans="1:4">
      <c r="A2842" s="159">
        <v>4014</v>
      </c>
      <c r="B2842" s="159" t="s">
        <v>23627</v>
      </c>
      <c r="C2842" s="159" t="s">
        <v>145</v>
      </c>
      <c r="D2842" s="160" t="s">
        <v>19531</v>
      </c>
    </row>
    <row r="2843" spans="1:4">
      <c r="A2843" s="159">
        <v>4015</v>
      </c>
      <c r="B2843" s="159" t="s">
        <v>23628</v>
      </c>
      <c r="C2843" s="159" t="s">
        <v>145</v>
      </c>
      <c r="D2843" s="160" t="s">
        <v>10357</v>
      </c>
    </row>
    <row r="2844" spans="1:4">
      <c r="A2844" s="159">
        <v>4017</v>
      </c>
      <c r="B2844" s="159" t="s">
        <v>23631</v>
      </c>
      <c r="C2844" s="159" t="s">
        <v>145</v>
      </c>
      <c r="D2844" s="160" t="s">
        <v>23632</v>
      </c>
    </row>
    <row r="2845" spans="1:4">
      <c r="A2845" s="159">
        <v>4016</v>
      </c>
      <c r="B2845" s="159" t="s">
        <v>23629</v>
      </c>
      <c r="C2845" s="159" t="s">
        <v>145</v>
      </c>
      <c r="D2845" s="160" t="s">
        <v>23630</v>
      </c>
    </row>
    <row r="2846" spans="1:4">
      <c r="A2846" s="159">
        <v>38544</v>
      </c>
      <c r="B2846" s="159" t="s">
        <v>26941</v>
      </c>
      <c r="C2846" s="159" t="s">
        <v>145</v>
      </c>
      <c r="D2846" s="160" t="s">
        <v>10472</v>
      </c>
    </row>
    <row r="2847" spans="1:4">
      <c r="A2847" s="159">
        <v>38545</v>
      </c>
      <c r="B2847" s="159" t="s">
        <v>26942</v>
      </c>
      <c r="C2847" s="159" t="s">
        <v>145</v>
      </c>
      <c r="D2847" s="160" t="s">
        <v>11441</v>
      </c>
    </row>
    <row r="2848" spans="1:4">
      <c r="A2848" s="159">
        <v>42527</v>
      </c>
      <c r="B2848" s="159" t="s">
        <v>28415</v>
      </c>
      <c r="C2848" s="159" t="s">
        <v>145</v>
      </c>
      <c r="D2848" s="160" t="s">
        <v>10588</v>
      </c>
    </row>
    <row r="2849" spans="1:4">
      <c r="A2849" s="159">
        <v>39323</v>
      </c>
      <c r="B2849" s="159" t="s">
        <v>27284</v>
      </c>
      <c r="C2849" s="159" t="s">
        <v>145</v>
      </c>
      <c r="D2849" s="160" t="s">
        <v>22113</v>
      </c>
    </row>
    <row r="2850" spans="1:4">
      <c r="A2850" s="159">
        <v>626</v>
      </c>
      <c r="B2850" s="159" t="s">
        <v>22365</v>
      </c>
      <c r="C2850" s="159" t="s">
        <v>140</v>
      </c>
      <c r="D2850" s="160" t="s">
        <v>10572</v>
      </c>
    </row>
    <row r="2851" spans="1:4">
      <c r="A2851" s="159">
        <v>44504</v>
      </c>
      <c r="B2851" s="159" t="s">
        <v>28883</v>
      </c>
      <c r="C2851" s="159" t="s">
        <v>145</v>
      </c>
      <c r="D2851" s="160" t="s">
        <v>28884</v>
      </c>
    </row>
    <row r="2852" spans="1:4">
      <c r="A2852" s="159">
        <v>44505</v>
      </c>
      <c r="B2852" s="159" t="s">
        <v>28885</v>
      </c>
      <c r="C2852" s="159" t="s">
        <v>145</v>
      </c>
      <c r="D2852" s="160" t="s">
        <v>10662</v>
      </c>
    </row>
    <row r="2853" spans="1:4">
      <c r="A2853" s="159">
        <v>44506</v>
      </c>
      <c r="B2853" s="159" t="s">
        <v>28886</v>
      </c>
      <c r="C2853" s="159" t="s">
        <v>145</v>
      </c>
      <c r="D2853" s="160" t="s">
        <v>19039</v>
      </c>
    </row>
    <row r="2854" spans="1:4">
      <c r="A2854" s="159">
        <v>44507</v>
      </c>
      <c r="B2854" s="159" t="s">
        <v>28887</v>
      </c>
      <c r="C2854" s="159" t="s">
        <v>145</v>
      </c>
      <c r="D2854" s="160" t="s">
        <v>16412</v>
      </c>
    </row>
    <row r="2855" spans="1:4">
      <c r="A2855" s="159">
        <v>44508</v>
      </c>
      <c r="B2855" s="159" t="s">
        <v>28888</v>
      </c>
      <c r="C2855" s="159" t="s">
        <v>145</v>
      </c>
      <c r="D2855" s="160" t="s">
        <v>16379</v>
      </c>
    </row>
    <row r="2856" spans="1:4">
      <c r="A2856" s="159">
        <v>44509</v>
      </c>
      <c r="B2856" s="159" t="s">
        <v>28889</v>
      </c>
      <c r="C2856" s="159" t="s">
        <v>145</v>
      </c>
      <c r="D2856" s="160" t="s">
        <v>12564</v>
      </c>
    </row>
    <row r="2857" spans="1:4">
      <c r="A2857" s="159">
        <v>44510</v>
      </c>
      <c r="B2857" s="159" t="s">
        <v>28890</v>
      </c>
      <c r="C2857" s="159" t="s">
        <v>145</v>
      </c>
      <c r="D2857" s="160" t="s">
        <v>28891</v>
      </c>
    </row>
    <row r="2858" spans="1:4">
      <c r="A2858" s="159">
        <v>44512</v>
      </c>
      <c r="B2858" s="159" t="s">
        <v>28893</v>
      </c>
      <c r="C2858" s="159" t="s">
        <v>145</v>
      </c>
      <c r="D2858" s="160" t="s">
        <v>16510</v>
      </c>
    </row>
    <row r="2859" spans="1:4">
      <c r="A2859" s="159">
        <v>44513</v>
      </c>
      <c r="B2859" s="159" t="s">
        <v>28894</v>
      </c>
      <c r="C2859" s="159" t="s">
        <v>145</v>
      </c>
      <c r="D2859" s="160" t="s">
        <v>10408</v>
      </c>
    </row>
    <row r="2860" spans="1:4">
      <c r="A2860" s="159">
        <v>44514</v>
      </c>
      <c r="B2860" s="159" t="s">
        <v>28895</v>
      </c>
      <c r="C2860" s="159" t="s">
        <v>145</v>
      </c>
      <c r="D2860" s="160" t="s">
        <v>17019</v>
      </c>
    </row>
    <row r="2861" spans="1:4">
      <c r="A2861" s="159">
        <v>44515</v>
      </c>
      <c r="B2861" s="159" t="s">
        <v>28896</v>
      </c>
      <c r="C2861" s="159" t="s">
        <v>145</v>
      </c>
      <c r="D2861" s="160" t="s">
        <v>28897</v>
      </c>
    </row>
    <row r="2862" spans="1:4">
      <c r="A2862" s="159">
        <v>44511</v>
      </c>
      <c r="B2862" s="159" t="s">
        <v>28892</v>
      </c>
      <c r="C2862" s="159" t="s">
        <v>145</v>
      </c>
      <c r="D2862" s="160" t="s">
        <v>19498</v>
      </c>
    </row>
    <row r="2863" spans="1:4">
      <c r="A2863" s="159">
        <v>44516</v>
      </c>
      <c r="B2863" s="159" t="s">
        <v>28898</v>
      </c>
      <c r="C2863" s="159" t="s">
        <v>145</v>
      </c>
      <c r="D2863" s="160" t="s">
        <v>28899</v>
      </c>
    </row>
    <row r="2864" spans="1:4">
      <c r="A2864" s="159">
        <v>44517</v>
      </c>
      <c r="B2864" s="159" t="s">
        <v>28900</v>
      </c>
      <c r="C2864" s="159" t="s">
        <v>145</v>
      </c>
      <c r="D2864" s="160" t="s">
        <v>28901</v>
      </c>
    </row>
    <row r="2865" spans="1:4">
      <c r="A2865" s="159">
        <v>11479</v>
      </c>
      <c r="B2865" s="159" t="s">
        <v>24914</v>
      </c>
      <c r="C2865" s="159" t="s">
        <v>131</v>
      </c>
      <c r="D2865" s="160" t="s">
        <v>24915</v>
      </c>
    </row>
    <row r="2866" spans="1:4">
      <c r="A2866" s="159">
        <v>11481</v>
      </c>
      <c r="B2866" s="159" t="s">
        <v>24918</v>
      </c>
      <c r="C2866" s="159" t="s">
        <v>131</v>
      </c>
      <c r="D2866" s="160" t="s">
        <v>11061</v>
      </c>
    </row>
    <row r="2867" spans="1:4">
      <c r="A2867" s="159">
        <v>43609</v>
      </c>
      <c r="B2867" s="159" t="s">
        <v>28682</v>
      </c>
      <c r="C2867" s="159" t="s">
        <v>131</v>
      </c>
      <c r="D2867" s="160" t="s">
        <v>11061</v>
      </c>
    </row>
    <row r="2868" spans="1:4">
      <c r="A2868" s="159">
        <v>11478</v>
      </c>
      <c r="B2868" s="159" t="s">
        <v>24912</v>
      </c>
      <c r="C2868" s="159" t="s">
        <v>131</v>
      </c>
      <c r="D2868" s="160" t="s">
        <v>24913</v>
      </c>
    </row>
    <row r="2869" spans="1:4">
      <c r="A2869" s="159">
        <v>43608</v>
      </c>
      <c r="B2869" s="159" t="s">
        <v>28681</v>
      </c>
      <c r="C2869" s="159" t="s">
        <v>131</v>
      </c>
      <c r="D2869" s="160" t="s">
        <v>11483</v>
      </c>
    </row>
    <row r="2870" spans="1:4">
      <c r="A2870" s="159">
        <v>11476</v>
      </c>
      <c r="B2870" s="159" t="s">
        <v>24911</v>
      </c>
      <c r="C2870" s="159" t="s">
        <v>131</v>
      </c>
      <c r="D2870" s="160" t="s">
        <v>11483</v>
      </c>
    </row>
    <row r="2871" spans="1:4">
      <c r="A2871" s="159">
        <v>40637</v>
      </c>
      <c r="B2871" s="159" t="s">
        <v>28031</v>
      </c>
      <c r="C2871" s="159" t="s">
        <v>131</v>
      </c>
      <c r="D2871" s="160" t="s">
        <v>11596</v>
      </c>
    </row>
    <row r="2872" spans="1:4">
      <c r="A2872" s="159">
        <v>13836</v>
      </c>
      <c r="B2872" s="159" t="s">
        <v>25510</v>
      </c>
      <c r="C2872" s="159" t="s">
        <v>131</v>
      </c>
      <c r="D2872" s="160" t="s">
        <v>25511</v>
      </c>
    </row>
    <row r="2873" spans="1:4">
      <c r="A2873" s="159">
        <v>14534</v>
      </c>
      <c r="B2873" s="159" t="s">
        <v>25590</v>
      </c>
      <c r="C2873" s="159" t="s">
        <v>131</v>
      </c>
      <c r="D2873" s="160" t="s">
        <v>25591</v>
      </c>
    </row>
    <row r="2874" spans="1:4">
      <c r="A2874" s="159">
        <v>14619</v>
      </c>
      <c r="B2874" s="159" t="s">
        <v>25604</v>
      </c>
      <c r="C2874" s="159" t="s">
        <v>131</v>
      </c>
      <c r="D2874" s="160" t="s">
        <v>25605</v>
      </c>
    </row>
    <row r="2875" spans="1:4">
      <c r="A2875" s="159">
        <v>14535</v>
      </c>
      <c r="B2875" s="159" t="s">
        <v>25592</v>
      </c>
      <c r="C2875" s="159" t="s">
        <v>131</v>
      </c>
      <c r="D2875" s="160" t="s">
        <v>25593</v>
      </c>
    </row>
    <row r="2876" spans="1:4">
      <c r="A2876" s="159">
        <v>39813</v>
      </c>
      <c r="B2876" s="159" t="s">
        <v>27793</v>
      </c>
      <c r="C2876" s="159" t="s">
        <v>131</v>
      </c>
      <c r="D2876" s="160" t="s">
        <v>27794</v>
      </c>
    </row>
    <row r="2877" spans="1:4">
      <c r="A2877" s="159">
        <v>40403</v>
      </c>
      <c r="B2877" s="159" t="s">
        <v>27958</v>
      </c>
      <c r="C2877" s="159" t="s">
        <v>131</v>
      </c>
      <c r="D2877" s="160" t="s">
        <v>11585</v>
      </c>
    </row>
    <row r="2878" spans="1:4">
      <c r="A2878" s="159">
        <v>12868</v>
      </c>
      <c r="B2878" s="159" t="s">
        <v>25420</v>
      </c>
      <c r="C2878" s="159" t="s">
        <v>127</v>
      </c>
      <c r="D2878" s="160" t="s">
        <v>10609</v>
      </c>
    </row>
    <row r="2879" spans="1:4">
      <c r="A2879" s="159">
        <v>40916</v>
      </c>
      <c r="B2879" s="159" t="s">
        <v>28102</v>
      </c>
      <c r="C2879" s="159" t="s">
        <v>125</v>
      </c>
      <c r="D2879" s="160" t="s">
        <v>31559</v>
      </c>
    </row>
    <row r="2880" spans="1:4">
      <c r="A2880" s="159">
        <v>4755</v>
      </c>
      <c r="B2880" s="159" t="s">
        <v>23847</v>
      </c>
      <c r="C2880" s="159" t="s">
        <v>127</v>
      </c>
      <c r="D2880" s="160" t="s">
        <v>12609</v>
      </c>
    </row>
    <row r="2881" spans="1:4">
      <c r="A2881" s="159">
        <v>41067</v>
      </c>
      <c r="B2881" s="159" t="s">
        <v>28148</v>
      </c>
      <c r="C2881" s="159" t="s">
        <v>125</v>
      </c>
      <c r="D2881" s="160" t="s">
        <v>31560</v>
      </c>
    </row>
    <row r="2882" spans="1:4">
      <c r="A2882" s="159">
        <v>38463</v>
      </c>
      <c r="B2882" s="159" t="s">
        <v>26913</v>
      </c>
      <c r="C2882" s="159" t="s">
        <v>131</v>
      </c>
      <c r="D2882" s="160" t="s">
        <v>11357</v>
      </c>
    </row>
    <row r="2883" spans="1:4">
      <c r="A2883" s="159">
        <v>40703</v>
      </c>
      <c r="B2883" s="159" t="s">
        <v>28057</v>
      </c>
      <c r="C2883" s="159" t="s">
        <v>131</v>
      </c>
      <c r="D2883" s="160" t="s">
        <v>28058</v>
      </c>
    </row>
    <row r="2884" spans="1:4">
      <c r="A2884" s="159">
        <v>14531</v>
      </c>
      <c r="B2884" s="159" t="s">
        <v>25588</v>
      </c>
      <c r="C2884" s="159" t="s">
        <v>131</v>
      </c>
      <c r="D2884" s="160" t="s">
        <v>25589</v>
      </c>
    </row>
    <row r="2885" spans="1:4">
      <c r="A2885" s="159">
        <v>36533</v>
      </c>
      <c r="B2885" s="159" t="s">
        <v>26289</v>
      </c>
      <c r="C2885" s="159" t="s">
        <v>131</v>
      </c>
      <c r="D2885" s="160" t="s">
        <v>26290</v>
      </c>
    </row>
    <row r="2886" spans="1:4">
      <c r="A2886" s="159">
        <v>11616</v>
      </c>
      <c r="B2886" s="159" t="s">
        <v>24962</v>
      </c>
      <c r="C2886" s="159" t="s">
        <v>131</v>
      </c>
      <c r="D2886" s="160" t="s">
        <v>24963</v>
      </c>
    </row>
    <row r="2887" spans="1:4">
      <c r="A2887" s="159">
        <v>41898</v>
      </c>
      <c r="B2887" s="159" t="s">
        <v>28329</v>
      </c>
      <c r="C2887" s="159" t="s">
        <v>131</v>
      </c>
      <c r="D2887" s="160" t="s">
        <v>28330</v>
      </c>
    </row>
    <row r="2888" spans="1:4">
      <c r="A2888" s="159">
        <v>13447</v>
      </c>
      <c r="B2888" s="159" t="s">
        <v>25485</v>
      </c>
      <c r="C2888" s="159" t="s">
        <v>131</v>
      </c>
      <c r="D2888" s="160" t="s">
        <v>25486</v>
      </c>
    </row>
    <row r="2889" spans="1:4">
      <c r="A2889" s="159">
        <v>14529</v>
      </c>
      <c r="B2889" s="159" t="s">
        <v>25586</v>
      </c>
      <c r="C2889" s="159" t="s">
        <v>131</v>
      </c>
      <c r="D2889" s="160" t="s">
        <v>25587</v>
      </c>
    </row>
    <row r="2890" spans="1:4">
      <c r="A2890" s="159">
        <v>10747</v>
      </c>
      <c r="B2890" s="159" t="s">
        <v>24710</v>
      </c>
      <c r="C2890" s="159" t="s">
        <v>131</v>
      </c>
      <c r="D2890" s="160" t="s">
        <v>24711</v>
      </c>
    </row>
    <row r="2891" spans="1:4">
      <c r="A2891" s="159">
        <v>36141</v>
      </c>
      <c r="B2891" s="159" t="s">
        <v>26130</v>
      </c>
      <c r="C2891" s="159" t="s">
        <v>131</v>
      </c>
      <c r="D2891" s="160" t="s">
        <v>16121</v>
      </c>
    </row>
    <row r="2892" spans="1:4">
      <c r="A2892" s="159">
        <v>43651</v>
      </c>
      <c r="B2892" s="159" t="s">
        <v>28706</v>
      </c>
      <c r="C2892" s="159" t="s">
        <v>140</v>
      </c>
      <c r="D2892" s="160" t="s">
        <v>18657</v>
      </c>
    </row>
    <row r="2893" spans="1:4">
      <c r="A2893" s="159">
        <v>43626</v>
      </c>
      <c r="B2893" s="159" t="s">
        <v>28697</v>
      </c>
      <c r="C2893" s="159" t="s">
        <v>140</v>
      </c>
      <c r="D2893" s="160" t="s">
        <v>12204</v>
      </c>
    </row>
    <row r="2894" spans="1:4">
      <c r="A2894" s="159">
        <v>39434</v>
      </c>
      <c r="B2894" s="159" t="s">
        <v>27396</v>
      </c>
      <c r="C2894" s="159" t="s">
        <v>140</v>
      </c>
      <c r="D2894" s="160" t="s">
        <v>10261</v>
      </c>
    </row>
    <row r="2895" spans="1:4">
      <c r="A2895" s="159">
        <v>39433</v>
      </c>
      <c r="B2895" s="159" t="s">
        <v>27395</v>
      </c>
      <c r="C2895" s="159" t="s">
        <v>140</v>
      </c>
      <c r="D2895" s="160" t="s">
        <v>11146</v>
      </c>
    </row>
    <row r="2896" spans="1:4">
      <c r="A2896" s="159">
        <v>4049</v>
      </c>
      <c r="B2896" s="159" t="s">
        <v>23642</v>
      </c>
      <c r="C2896" s="159" t="s">
        <v>142</v>
      </c>
      <c r="D2896" s="160" t="s">
        <v>18804</v>
      </c>
    </row>
    <row r="2897" spans="1:4">
      <c r="A2897" s="159">
        <v>38120</v>
      </c>
      <c r="B2897" s="159" t="s">
        <v>26770</v>
      </c>
      <c r="C2897" s="159" t="s">
        <v>140</v>
      </c>
      <c r="D2897" s="160" t="s">
        <v>26771</v>
      </c>
    </row>
    <row r="2898" spans="1:4">
      <c r="A2898" s="159">
        <v>43652</v>
      </c>
      <c r="B2898" s="159" t="s">
        <v>28707</v>
      </c>
      <c r="C2898" s="159" t="s">
        <v>140</v>
      </c>
      <c r="D2898" s="160" t="s">
        <v>14913</v>
      </c>
    </row>
    <row r="2899" spans="1:4">
      <c r="A2899" s="159">
        <v>10498</v>
      </c>
      <c r="B2899" s="159" t="s">
        <v>24599</v>
      </c>
      <c r="C2899" s="159" t="s">
        <v>140</v>
      </c>
      <c r="D2899" s="160" t="s">
        <v>24600</v>
      </c>
    </row>
    <row r="2900" spans="1:4">
      <c r="A2900" s="159">
        <v>4823</v>
      </c>
      <c r="B2900" s="159" t="s">
        <v>23883</v>
      </c>
      <c r="C2900" s="159" t="s">
        <v>140</v>
      </c>
      <c r="D2900" s="160" t="s">
        <v>10362</v>
      </c>
    </row>
    <row r="2901" spans="1:4">
      <c r="A2901" s="159">
        <v>38877</v>
      </c>
      <c r="B2901" s="159" t="s">
        <v>27026</v>
      </c>
      <c r="C2901" s="159" t="s">
        <v>140</v>
      </c>
      <c r="D2901" s="160" t="s">
        <v>10574</v>
      </c>
    </row>
    <row r="2902" spans="1:4">
      <c r="A2902" s="159">
        <v>34546</v>
      </c>
      <c r="B2902" s="159" t="s">
        <v>25957</v>
      </c>
      <c r="C2902" s="159" t="s">
        <v>140</v>
      </c>
      <c r="D2902" s="160" t="s">
        <v>13007</v>
      </c>
    </row>
    <row r="2903" spans="1:4">
      <c r="A2903" s="159">
        <v>41387</v>
      </c>
      <c r="B2903" s="159" t="s">
        <v>28231</v>
      </c>
      <c r="C2903" s="159" t="s">
        <v>132</v>
      </c>
      <c r="D2903" s="160" t="s">
        <v>11158</v>
      </c>
    </row>
    <row r="2904" spans="1:4">
      <c r="A2904" s="159">
        <v>41388</v>
      </c>
      <c r="B2904" s="159" t="s">
        <v>28232</v>
      </c>
      <c r="C2904" s="159" t="s">
        <v>132</v>
      </c>
      <c r="D2904" s="160" t="s">
        <v>28233</v>
      </c>
    </row>
    <row r="2905" spans="1:4">
      <c r="A2905" s="159">
        <v>41380</v>
      </c>
      <c r="B2905" s="159" t="s">
        <v>28221</v>
      </c>
      <c r="C2905" s="159" t="s">
        <v>131</v>
      </c>
      <c r="D2905" s="160" t="s">
        <v>28222</v>
      </c>
    </row>
    <row r="2906" spans="1:4">
      <c r="A2906" s="159">
        <v>41381</v>
      </c>
      <c r="B2906" s="159" t="s">
        <v>28223</v>
      </c>
      <c r="C2906" s="159" t="s">
        <v>131</v>
      </c>
      <c r="D2906" s="160" t="s">
        <v>28224</v>
      </c>
    </row>
    <row r="2907" spans="1:4">
      <c r="A2907" s="159">
        <v>41382</v>
      </c>
      <c r="B2907" s="159" t="s">
        <v>28225</v>
      </c>
      <c r="C2907" s="159" t="s">
        <v>131</v>
      </c>
      <c r="D2907" s="160" t="s">
        <v>28226</v>
      </c>
    </row>
    <row r="2908" spans="1:4">
      <c r="A2908" s="159">
        <v>41383</v>
      </c>
      <c r="B2908" s="159" t="s">
        <v>28227</v>
      </c>
      <c r="C2908" s="159" t="s">
        <v>131</v>
      </c>
      <c r="D2908" s="160" t="s">
        <v>28228</v>
      </c>
    </row>
    <row r="2909" spans="1:4">
      <c r="A2909" s="159">
        <v>41385</v>
      </c>
      <c r="B2909" s="159" t="s">
        <v>28229</v>
      </c>
      <c r="C2909" s="159" t="s">
        <v>131</v>
      </c>
      <c r="D2909" s="160" t="s">
        <v>28230</v>
      </c>
    </row>
    <row r="2910" spans="1:4">
      <c r="A2910" s="159">
        <v>4058</v>
      </c>
      <c r="B2910" s="159" t="s">
        <v>23643</v>
      </c>
      <c r="C2910" s="159" t="s">
        <v>127</v>
      </c>
      <c r="D2910" s="160" t="s">
        <v>25025</v>
      </c>
    </row>
    <row r="2911" spans="1:4">
      <c r="A2911" s="159">
        <v>40974</v>
      </c>
      <c r="B2911" s="159" t="s">
        <v>28119</v>
      </c>
      <c r="C2911" s="159" t="s">
        <v>125</v>
      </c>
      <c r="D2911" s="160" t="s">
        <v>31561</v>
      </c>
    </row>
    <row r="2912" spans="1:4">
      <c r="A2912" s="159">
        <v>34794</v>
      </c>
      <c r="B2912" s="159" t="s">
        <v>26105</v>
      </c>
      <c r="C2912" s="159" t="s">
        <v>127</v>
      </c>
      <c r="D2912" s="160" t="s">
        <v>31562</v>
      </c>
    </row>
    <row r="2913" spans="1:4">
      <c r="A2913" s="159">
        <v>40925</v>
      </c>
      <c r="B2913" s="159" t="s">
        <v>28109</v>
      </c>
      <c r="C2913" s="159" t="s">
        <v>125</v>
      </c>
      <c r="D2913" s="160" t="s">
        <v>31563</v>
      </c>
    </row>
    <row r="2914" spans="1:4">
      <c r="A2914" s="159">
        <v>13741</v>
      </c>
      <c r="B2914" s="159" t="s">
        <v>25505</v>
      </c>
      <c r="C2914" s="159" t="s">
        <v>131</v>
      </c>
      <c r="D2914" s="160" t="s">
        <v>25506</v>
      </c>
    </row>
    <row r="2915" spans="1:4">
      <c r="A2915" s="159">
        <v>3288</v>
      </c>
      <c r="B2915" s="159" t="s">
        <v>23278</v>
      </c>
      <c r="C2915" s="159" t="s">
        <v>132</v>
      </c>
      <c r="D2915" s="160" t="s">
        <v>10224</v>
      </c>
    </row>
    <row r="2916" spans="1:4">
      <c r="A2916" s="159">
        <v>13587</v>
      </c>
      <c r="B2916" s="159" t="s">
        <v>25496</v>
      </c>
      <c r="C2916" s="159" t="s">
        <v>132</v>
      </c>
      <c r="D2916" s="160" t="s">
        <v>23187</v>
      </c>
    </row>
    <row r="2917" spans="1:4">
      <c r="A2917" s="159">
        <v>38598</v>
      </c>
      <c r="B2917" s="159" t="s">
        <v>26958</v>
      </c>
      <c r="C2917" s="159" t="s">
        <v>131</v>
      </c>
      <c r="D2917" s="160" t="s">
        <v>10166</v>
      </c>
    </row>
    <row r="2918" spans="1:4">
      <c r="A2918" s="159">
        <v>38595</v>
      </c>
      <c r="B2918" s="159" t="s">
        <v>26955</v>
      </c>
      <c r="C2918" s="159" t="s">
        <v>131</v>
      </c>
      <c r="D2918" s="160" t="s">
        <v>11175</v>
      </c>
    </row>
    <row r="2919" spans="1:4">
      <c r="A2919" s="159">
        <v>38592</v>
      </c>
      <c r="B2919" s="159" t="s">
        <v>26952</v>
      </c>
      <c r="C2919" s="159" t="s">
        <v>131</v>
      </c>
      <c r="D2919" s="160" t="s">
        <v>10217</v>
      </c>
    </row>
    <row r="2920" spans="1:4">
      <c r="A2920" s="159">
        <v>38588</v>
      </c>
      <c r="B2920" s="159" t="s">
        <v>26947</v>
      </c>
      <c r="C2920" s="159" t="s">
        <v>131</v>
      </c>
      <c r="D2920" s="160" t="s">
        <v>10314</v>
      </c>
    </row>
    <row r="2921" spans="1:4">
      <c r="A2921" s="159">
        <v>38593</v>
      </c>
      <c r="B2921" s="159" t="s">
        <v>26953</v>
      </c>
      <c r="C2921" s="159" t="s">
        <v>131</v>
      </c>
      <c r="D2921" s="160" t="s">
        <v>26034</v>
      </c>
    </row>
    <row r="2922" spans="1:4">
      <c r="A2922" s="159">
        <v>38589</v>
      </c>
      <c r="B2922" s="159" t="s">
        <v>26948</v>
      </c>
      <c r="C2922" s="159" t="s">
        <v>131</v>
      </c>
      <c r="D2922" s="160" t="s">
        <v>11240</v>
      </c>
    </row>
    <row r="2923" spans="1:4">
      <c r="A2923" s="159">
        <v>38594</v>
      </c>
      <c r="B2923" s="159" t="s">
        <v>26954</v>
      </c>
      <c r="C2923" s="159" t="s">
        <v>131</v>
      </c>
      <c r="D2923" s="160" t="s">
        <v>10537</v>
      </c>
    </row>
    <row r="2924" spans="1:4">
      <c r="A2924" s="159">
        <v>34773</v>
      </c>
      <c r="B2924" s="159" t="s">
        <v>26100</v>
      </c>
      <c r="C2924" s="159" t="s">
        <v>131</v>
      </c>
      <c r="D2924" s="160" t="s">
        <v>10415</v>
      </c>
    </row>
    <row r="2925" spans="1:4">
      <c r="A2925" s="159">
        <v>34769</v>
      </c>
      <c r="B2925" s="159" t="s">
        <v>26096</v>
      </c>
      <c r="C2925" s="159" t="s">
        <v>131</v>
      </c>
      <c r="D2925" s="160" t="s">
        <v>25855</v>
      </c>
    </row>
    <row r="2926" spans="1:4">
      <c r="A2926" s="159">
        <v>34763</v>
      </c>
      <c r="B2926" s="159" t="s">
        <v>26094</v>
      </c>
      <c r="C2926" s="159" t="s">
        <v>131</v>
      </c>
      <c r="D2926" s="160" t="s">
        <v>10290</v>
      </c>
    </row>
    <row r="2927" spans="1:4">
      <c r="A2927" s="159">
        <v>34774</v>
      </c>
      <c r="B2927" s="159" t="s">
        <v>26101</v>
      </c>
      <c r="C2927" s="159" t="s">
        <v>131</v>
      </c>
      <c r="D2927" s="160" t="s">
        <v>11367</v>
      </c>
    </row>
    <row r="2928" spans="1:4">
      <c r="A2928" s="159">
        <v>34771</v>
      </c>
      <c r="B2928" s="159" t="s">
        <v>26099</v>
      </c>
      <c r="C2928" s="159" t="s">
        <v>131</v>
      </c>
      <c r="D2928" s="160" t="s">
        <v>23824</v>
      </c>
    </row>
    <row r="2929" spans="1:4">
      <c r="A2929" s="159">
        <v>34764</v>
      </c>
      <c r="B2929" s="159" t="s">
        <v>26095</v>
      </c>
      <c r="C2929" s="159" t="s">
        <v>131</v>
      </c>
      <c r="D2929" s="160" t="s">
        <v>11434</v>
      </c>
    </row>
    <row r="2930" spans="1:4">
      <c r="A2930" s="159">
        <v>34788</v>
      </c>
      <c r="B2930" s="159" t="s">
        <v>26104</v>
      </c>
      <c r="C2930" s="159" t="s">
        <v>131</v>
      </c>
      <c r="D2930" s="160" t="s">
        <v>10379</v>
      </c>
    </row>
    <row r="2931" spans="1:4">
      <c r="A2931" s="159">
        <v>34781</v>
      </c>
      <c r="B2931" s="159" t="s">
        <v>26103</v>
      </c>
      <c r="C2931" s="159" t="s">
        <v>131</v>
      </c>
      <c r="D2931" s="160" t="s">
        <v>10200</v>
      </c>
    </row>
    <row r="2932" spans="1:4">
      <c r="A2932" s="159">
        <v>41682</v>
      </c>
      <c r="B2932" s="159" t="s">
        <v>28309</v>
      </c>
      <c r="C2932" s="159" t="s">
        <v>131</v>
      </c>
      <c r="D2932" s="160" t="s">
        <v>23646</v>
      </c>
    </row>
    <row r="2933" spans="1:4">
      <c r="A2933" s="159">
        <v>41683</v>
      </c>
      <c r="B2933" s="159" t="s">
        <v>28310</v>
      </c>
      <c r="C2933" s="159" t="s">
        <v>131</v>
      </c>
      <c r="D2933" s="160" t="s">
        <v>11154</v>
      </c>
    </row>
    <row r="2934" spans="1:4">
      <c r="A2934" s="159">
        <v>41680</v>
      </c>
      <c r="B2934" s="159" t="s">
        <v>28305</v>
      </c>
      <c r="C2934" s="159" t="s">
        <v>131</v>
      </c>
      <c r="D2934" s="160" t="s">
        <v>28306</v>
      </c>
    </row>
    <row r="2935" spans="1:4">
      <c r="A2935" s="159">
        <v>41679</v>
      </c>
      <c r="B2935" s="159" t="s">
        <v>28303</v>
      </c>
      <c r="C2935" s="159" t="s">
        <v>131</v>
      </c>
      <c r="D2935" s="160" t="s">
        <v>28304</v>
      </c>
    </row>
    <row r="2936" spans="1:4">
      <c r="A2936" s="159">
        <v>41681</v>
      </c>
      <c r="B2936" s="159" t="s">
        <v>28307</v>
      </c>
      <c r="C2936" s="159" t="s">
        <v>131</v>
      </c>
      <c r="D2936" s="160" t="s">
        <v>28308</v>
      </c>
    </row>
    <row r="2937" spans="1:4">
      <c r="A2937" s="159">
        <v>43386</v>
      </c>
      <c r="B2937" s="159" t="s">
        <v>28536</v>
      </c>
      <c r="C2937" s="159" t="s">
        <v>131</v>
      </c>
      <c r="D2937" s="160" t="s">
        <v>11445</v>
      </c>
    </row>
    <row r="2938" spans="1:4">
      <c r="A2938" s="159">
        <v>4059</v>
      </c>
      <c r="B2938" s="159" t="s">
        <v>23645</v>
      </c>
      <c r="C2938" s="159" t="s">
        <v>132</v>
      </c>
      <c r="D2938" s="160" t="s">
        <v>23646</v>
      </c>
    </row>
    <row r="2939" spans="1:4">
      <c r="A2939" s="159">
        <v>4062</v>
      </c>
      <c r="B2939" s="159" t="s">
        <v>23649</v>
      </c>
      <c r="C2939" s="159" t="s">
        <v>131</v>
      </c>
      <c r="D2939" s="160" t="s">
        <v>23646</v>
      </c>
    </row>
    <row r="2940" spans="1:4">
      <c r="A2940" s="159">
        <v>4061</v>
      </c>
      <c r="B2940" s="159" t="s">
        <v>23647</v>
      </c>
      <c r="C2940" s="159" t="s">
        <v>131</v>
      </c>
      <c r="D2940" s="160" t="s">
        <v>23648</v>
      </c>
    </row>
    <row r="2941" spans="1:4">
      <c r="A2941" s="159">
        <v>41315</v>
      </c>
      <c r="B2941" s="159" t="s">
        <v>28215</v>
      </c>
      <c r="C2941" s="159" t="s">
        <v>140</v>
      </c>
      <c r="D2941" s="160" t="s">
        <v>28216</v>
      </c>
    </row>
    <row r="2942" spans="1:4">
      <c r="A2942" s="159">
        <v>43148</v>
      </c>
      <c r="B2942" s="159" t="s">
        <v>28499</v>
      </c>
      <c r="C2942" s="159" t="s">
        <v>140</v>
      </c>
      <c r="D2942" s="160" t="s">
        <v>28500</v>
      </c>
    </row>
    <row r="2943" spans="1:4">
      <c r="A2943" s="159">
        <v>43147</v>
      </c>
      <c r="B2943" s="159" t="s">
        <v>28498</v>
      </c>
      <c r="C2943" s="159" t="s">
        <v>140</v>
      </c>
      <c r="D2943" s="160" t="s">
        <v>25720</v>
      </c>
    </row>
    <row r="2944" spans="1:4">
      <c r="A2944" s="159">
        <v>10608</v>
      </c>
      <c r="B2944" s="159" t="s">
        <v>24669</v>
      </c>
      <c r="C2944" s="159" t="s">
        <v>131</v>
      </c>
      <c r="D2944" s="160" t="s">
        <v>24670</v>
      </c>
    </row>
    <row r="2945" spans="1:4">
      <c r="A2945" s="159">
        <v>4069</v>
      </c>
      <c r="B2945" s="159" t="s">
        <v>23650</v>
      </c>
      <c r="C2945" s="159" t="s">
        <v>127</v>
      </c>
      <c r="D2945" s="160" t="s">
        <v>19341</v>
      </c>
    </row>
    <row r="2946" spans="1:4">
      <c r="A2946" s="159">
        <v>40819</v>
      </c>
      <c r="B2946" s="159" t="s">
        <v>28084</v>
      </c>
      <c r="C2946" s="159" t="s">
        <v>125</v>
      </c>
      <c r="D2946" s="160" t="s">
        <v>31564</v>
      </c>
    </row>
    <row r="2947" spans="1:4">
      <c r="A2947" s="159">
        <v>34361</v>
      </c>
      <c r="B2947" s="159" t="s">
        <v>25881</v>
      </c>
      <c r="C2947" s="159" t="s">
        <v>140</v>
      </c>
      <c r="D2947" s="160" t="s">
        <v>11062</v>
      </c>
    </row>
    <row r="2948" spans="1:4">
      <c r="A2948" s="159">
        <v>36512</v>
      </c>
      <c r="B2948" s="159" t="s">
        <v>26251</v>
      </c>
      <c r="C2948" s="159" t="s">
        <v>131</v>
      </c>
      <c r="D2948" s="160" t="s">
        <v>26252</v>
      </c>
    </row>
    <row r="2949" spans="1:4">
      <c r="A2949" s="159">
        <v>44478</v>
      </c>
      <c r="B2949" s="159" t="s">
        <v>28857</v>
      </c>
      <c r="C2949" s="159" t="s">
        <v>140</v>
      </c>
      <c r="D2949" s="160" t="s">
        <v>28856</v>
      </c>
    </row>
    <row r="2950" spans="1:4">
      <c r="A2950" s="159">
        <v>44477</v>
      </c>
      <c r="B2950" s="159" t="s">
        <v>28855</v>
      </c>
      <c r="C2950" s="159" t="s">
        <v>140</v>
      </c>
      <c r="D2950" s="160" t="s">
        <v>28856</v>
      </c>
    </row>
    <row r="2951" spans="1:4">
      <c r="A2951" s="159">
        <v>11697</v>
      </c>
      <c r="B2951" s="159" t="s">
        <v>25018</v>
      </c>
      <c r="C2951" s="159" t="s">
        <v>131</v>
      </c>
      <c r="D2951" s="160" t="s">
        <v>25019</v>
      </c>
    </row>
    <row r="2952" spans="1:4">
      <c r="A2952" s="159">
        <v>11698</v>
      </c>
      <c r="B2952" s="159" t="s">
        <v>25020</v>
      </c>
      <c r="C2952" s="159" t="s">
        <v>131</v>
      </c>
      <c r="D2952" s="160" t="s">
        <v>25021</v>
      </c>
    </row>
    <row r="2953" spans="1:4">
      <c r="A2953" s="159">
        <v>11699</v>
      </c>
      <c r="B2953" s="159" t="s">
        <v>25022</v>
      </c>
      <c r="C2953" s="159" t="s">
        <v>131</v>
      </c>
      <c r="D2953" s="160" t="s">
        <v>25023</v>
      </c>
    </row>
    <row r="2954" spans="1:4">
      <c r="A2954" s="159">
        <v>10432</v>
      </c>
      <c r="B2954" s="159" t="s">
        <v>24578</v>
      </c>
      <c r="C2954" s="159" t="s">
        <v>131</v>
      </c>
      <c r="D2954" s="160" t="s">
        <v>24579</v>
      </c>
    </row>
    <row r="2955" spans="1:4">
      <c r="A2955" s="159">
        <v>44020</v>
      </c>
      <c r="B2955" s="159" t="s">
        <v>28758</v>
      </c>
      <c r="C2955" s="159" t="s">
        <v>131</v>
      </c>
      <c r="D2955" s="160" t="s">
        <v>28759</v>
      </c>
    </row>
    <row r="2956" spans="1:4">
      <c r="A2956" s="159">
        <v>41420</v>
      </c>
      <c r="B2956" s="159" t="s">
        <v>28244</v>
      </c>
      <c r="C2956" s="159" t="s">
        <v>131</v>
      </c>
      <c r="D2956" s="160" t="s">
        <v>10649</v>
      </c>
    </row>
    <row r="2957" spans="1:4">
      <c r="A2957" s="159">
        <v>41422</v>
      </c>
      <c r="B2957" s="159" t="s">
        <v>28246</v>
      </c>
      <c r="C2957" s="159" t="s">
        <v>131</v>
      </c>
      <c r="D2957" s="160" t="s">
        <v>23593</v>
      </c>
    </row>
    <row r="2958" spans="1:4">
      <c r="A2958" s="159">
        <v>41425</v>
      </c>
      <c r="B2958" s="159" t="s">
        <v>28247</v>
      </c>
      <c r="C2958" s="159" t="s">
        <v>131</v>
      </c>
      <c r="D2958" s="160" t="s">
        <v>10793</v>
      </c>
    </row>
    <row r="2959" spans="1:4">
      <c r="A2959" s="159">
        <v>41426</v>
      </c>
      <c r="B2959" s="159" t="s">
        <v>28248</v>
      </c>
      <c r="C2959" s="159" t="s">
        <v>131</v>
      </c>
      <c r="D2959" s="160" t="s">
        <v>13123</v>
      </c>
    </row>
    <row r="2960" spans="1:4">
      <c r="A2960" s="159">
        <v>41419</v>
      </c>
      <c r="B2960" s="159" t="s">
        <v>28243</v>
      </c>
      <c r="C2960" s="159" t="s">
        <v>131</v>
      </c>
      <c r="D2960" s="160" t="s">
        <v>10224</v>
      </c>
    </row>
    <row r="2961" spans="1:4">
      <c r="A2961" s="159">
        <v>41421</v>
      </c>
      <c r="B2961" s="159" t="s">
        <v>28245</v>
      </c>
      <c r="C2961" s="159" t="s">
        <v>131</v>
      </c>
      <c r="D2961" s="160" t="s">
        <v>10590</v>
      </c>
    </row>
    <row r="2962" spans="1:4">
      <c r="A2962" s="159">
        <v>41414</v>
      </c>
      <c r="B2962" s="159" t="s">
        <v>28240</v>
      </c>
      <c r="C2962" s="159" t="s">
        <v>131</v>
      </c>
      <c r="D2962" s="160" t="s">
        <v>28241</v>
      </c>
    </row>
    <row r="2963" spans="1:4">
      <c r="A2963" s="159">
        <v>41415</v>
      </c>
      <c r="B2963" s="159" t="s">
        <v>28242</v>
      </c>
      <c r="C2963" s="159" t="s">
        <v>131</v>
      </c>
      <c r="D2963" s="160" t="s">
        <v>27214</v>
      </c>
    </row>
    <row r="2964" spans="1:4">
      <c r="A2964" s="159">
        <v>37514</v>
      </c>
      <c r="B2964" s="159" t="s">
        <v>26438</v>
      </c>
      <c r="C2964" s="159" t="s">
        <v>131</v>
      </c>
      <c r="D2964" s="160" t="s">
        <v>26439</v>
      </c>
    </row>
    <row r="2965" spans="1:4">
      <c r="A2965" s="159">
        <v>37519</v>
      </c>
      <c r="B2965" s="159" t="s">
        <v>26443</v>
      </c>
      <c r="C2965" s="159" t="s">
        <v>131</v>
      </c>
      <c r="D2965" s="160" t="s">
        <v>26444</v>
      </c>
    </row>
    <row r="2966" spans="1:4">
      <c r="A2966" s="159">
        <v>37520</v>
      </c>
      <c r="B2966" s="159" t="s">
        <v>26445</v>
      </c>
      <c r="C2966" s="159" t="s">
        <v>131</v>
      </c>
      <c r="D2966" s="160" t="s">
        <v>26446</v>
      </c>
    </row>
    <row r="2967" spans="1:4">
      <c r="A2967" s="159">
        <v>37521</v>
      </c>
      <c r="B2967" s="159" t="s">
        <v>26447</v>
      </c>
      <c r="C2967" s="159" t="s">
        <v>131</v>
      </c>
      <c r="D2967" s="160" t="s">
        <v>26448</v>
      </c>
    </row>
    <row r="2968" spans="1:4">
      <c r="A2968" s="159">
        <v>37522</v>
      </c>
      <c r="B2968" s="159" t="s">
        <v>26449</v>
      </c>
      <c r="C2968" s="159" t="s">
        <v>131</v>
      </c>
      <c r="D2968" s="160" t="s">
        <v>26450</v>
      </c>
    </row>
    <row r="2969" spans="1:4">
      <c r="A2969" s="159">
        <v>37546</v>
      </c>
      <c r="B2969" s="159" t="s">
        <v>26470</v>
      </c>
      <c r="C2969" s="159" t="s">
        <v>131</v>
      </c>
      <c r="D2969" s="160" t="s">
        <v>11250</v>
      </c>
    </row>
    <row r="2970" spans="1:4">
      <c r="A2970" s="159">
        <v>37544</v>
      </c>
      <c r="B2970" s="159" t="s">
        <v>26468</v>
      </c>
      <c r="C2970" s="159" t="s">
        <v>131</v>
      </c>
      <c r="D2970" s="160" t="s">
        <v>11248</v>
      </c>
    </row>
    <row r="2971" spans="1:4">
      <c r="A2971" s="159">
        <v>37545</v>
      </c>
      <c r="B2971" s="159" t="s">
        <v>26469</v>
      </c>
      <c r="C2971" s="159" t="s">
        <v>131</v>
      </c>
      <c r="D2971" s="160" t="s">
        <v>11249</v>
      </c>
    </row>
    <row r="2972" spans="1:4">
      <c r="A2972" s="159">
        <v>36793</v>
      </c>
      <c r="B2972" s="159" t="s">
        <v>26300</v>
      </c>
      <c r="C2972" s="159" t="s">
        <v>131</v>
      </c>
      <c r="D2972" s="160" t="s">
        <v>11213</v>
      </c>
    </row>
    <row r="2973" spans="1:4">
      <c r="A2973" s="159">
        <v>11769</v>
      </c>
      <c r="B2973" s="159" t="s">
        <v>25070</v>
      </c>
      <c r="C2973" s="159" t="s">
        <v>131</v>
      </c>
      <c r="D2973" s="160" t="s">
        <v>10945</v>
      </c>
    </row>
    <row r="2974" spans="1:4">
      <c r="A2974" s="159">
        <v>11771</v>
      </c>
      <c r="B2974" s="159" t="s">
        <v>25071</v>
      </c>
      <c r="C2974" s="159" t="s">
        <v>131</v>
      </c>
      <c r="D2974" s="160" t="s">
        <v>10946</v>
      </c>
    </row>
    <row r="2975" spans="1:4">
      <c r="A2975" s="159">
        <v>39919</v>
      </c>
      <c r="B2975" s="159" t="s">
        <v>27874</v>
      </c>
      <c r="C2975" s="159" t="s">
        <v>131</v>
      </c>
      <c r="D2975" s="160" t="s">
        <v>11545</v>
      </c>
    </row>
    <row r="2976" spans="1:4">
      <c r="A2976" s="159">
        <v>38385</v>
      </c>
      <c r="B2976" s="159" t="s">
        <v>26845</v>
      </c>
      <c r="C2976" s="159" t="s">
        <v>131</v>
      </c>
      <c r="D2976" s="160" t="s">
        <v>26846</v>
      </c>
    </row>
    <row r="2977" spans="1:4">
      <c r="A2977" s="159">
        <v>36800</v>
      </c>
      <c r="B2977" s="159" t="s">
        <v>26309</v>
      </c>
      <c r="C2977" s="159" t="s">
        <v>131</v>
      </c>
      <c r="D2977" s="160" t="s">
        <v>11216</v>
      </c>
    </row>
    <row r="2978" spans="1:4">
      <c r="A2978" s="159">
        <v>37587</v>
      </c>
      <c r="B2978" s="159" t="s">
        <v>26491</v>
      </c>
      <c r="C2978" s="159" t="s">
        <v>131</v>
      </c>
      <c r="D2978" s="160" t="s">
        <v>11257</v>
      </c>
    </row>
    <row r="2979" spans="1:4">
      <c r="A2979" s="159">
        <v>11561</v>
      </c>
      <c r="B2979" s="159" t="s">
        <v>24935</v>
      </c>
      <c r="C2979" s="159" t="s">
        <v>131</v>
      </c>
      <c r="D2979" s="160" t="s">
        <v>24936</v>
      </c>
    </row>
    <row r="2980" spans="1:4">
      <c r="A2980" s="159">
        <v>43604</v>
      </c>
      <c r="B2980" s="159" t="s">
        <v>28673</v>
      </c>
      <c r="C2980" s="159" t="s">
        <v>131</v>
      </c>
      <c r="D2980" s="160" t="s">
        <v>28674</v>
      </c>
    </row>
    <row r="2981" spans="1:4">
      <c r="A2981" s="159">
        <v>11560</v>
      </c>
      <c r="B2981" s="159" t="s">
        <v>24933</v>
      </c>
      <c r="C2981" s="159" t="s">
        <v>131</v>
      </c>
      <c r="D2981" s="160" t="s">
        <v>24934</v>
      </c>
    </row>
    <row r="2982" spans="1:4">
      <c r="A2982" s="159">
        <v>11499</v>
      </c>
      <c r="B2982" s="159" t="s">
        <v>24922</v>
      </c>
      <c r="C2982" s="159" t="s">
        <v>131</v>
      </c>
      <c r="D2982" s="160" t="s">
        <v>24923</v>
      </c>
    </row>
    <row r="2983" spans="1:4">
      <c r="A2983" s="159">
        <v>34761</v>
      </c>
      <c r="B2983" s="159" t="s">
        <v>26093</v>
      </c>
      <c r="C2983" s="159" t="s">
        <v>127</v>
      </c>
      <c r="D2983" s="160" t="s">
        <v>26364</v>
      </c>
    </row>
    <row r="2984" spans="1:4">
      <c r="A2984" s="159">
        <v>40924</v>
      </c>
      <c r="B2984" s="159" t="s">
        <v>28108</v>
      </c>
      <c r="C2984" s="159" t="s">
        <v>125</v>
      </c>
      <c r="D2984" s="160" t="s">
        <v>31565</v>
      </c>
    </row>
    <row r="2985" spans="1:4">
      <c r="A2985" s="159">
        <v>40983</v>
      </c>
      <c r="B2985" s="159" t="s">
        <v>28128</v>
      </c>
      <c r="C2985" s="159" t="s">
        <v>125</v>
      </c>
      <c r="D2985" s="160" t="s">
        <v>31566</v>
      </c>
    </row>
    <row r="2986" spans="1:4">
      <c r="A2986" s="159">
        <v>44497</v>
      </c>
      <c r="B2986" s="159" t="s">
        <v>28876</v>
      </c>
      <c r="C2986" s="159" t="s">
        <v>127</v>
      </c>
      <c r="D2986" s="160" t="s">
        <v>22836</v>
      </c>
    </row>
    <row r="2987" spans="1:4">
      <c r="A2987" s="159">
        <v>2437</v>
      </c>
      <c r="B2987" s="159" t="s">
        <v>23030</v>
      </c>
      <c r="C2987" s="159" t="s">
        <v>127</v>
      </c>
      <c r="D2987" s="160" t="s">
        <v>30824</v>
      </c>
    </row>
    <row r="2988" spans="1:4">
      <c r="A2988" s="159">
        <v>40921</v>
      </c>
      <c r="B2988" s="159" t="s">
        <v>28106</v>
      </c>
      <c r="C2988" s="159" t="s">
        <v>125</v>
      </c>
      <c r="D2988" s="160" t="s">
        <v>31567</v>
      </c>
    </row>
    <row r="2989" spans="1:4">
      <c r="A2989" s="159">
        <v>14252</v>
      </c>
      <c r="B2989" s="159" t="s">
        <v>25572</v>
      </c>
      <c r="C2989" s="159" t="s">
        <v>131</v>
      </c>
      <c r="D2989" s="160" t="s">
        <v>25573</v>
      </c>
    </row>
    <row r="2990" spans="1:4">
      <c r="A2990" s="159">
        <v>730</v>
      </c>
      <c r="B2990" s="159" t="s">
        <v>22402</v>
      </c>
      <c r="C2990" s="159" t="s">
        <v>131</v>
      </c>
      <c r="D2990" s="160" t="s">
        <v>22403</v>
      </c>
    </row>
    <row r="2991" spans="1:4">
      <c r="A2991" s="159">
        <v>723</v>
      </c>
      <c r="B2991" s="159" t="s">
        <v>22398</v>
      </c>
      <c r="C2991" s="159" t="s">
        <v>131</v>
      </c>
      <c r="D2991" s="160" t="s">
        <v>22399</v>
      </c>
    </row>
    <row r="2992" spans="1:4">
      <c r="A2992" s="159">
        <v>36502</v>
      </c>
      <c r="B2992" s="159" t="s">
        <v>26239</v>
      </c>
      <c r="C2992" s="159" t="s">
        <v>131</v>
      </c>
      <c r="D2992" s="160" t="s">
        <v>26240</v>
      </c>
    </row>
    <row r="2993" spans="1:4">
      <c r="A2993" s="159">
        <v>36503</v>
      </c>
      <c r="B2993" s="159" t="s">
        <v>26241</v>
      </c>
      <c r="C2993" s="159" t="s">
        <v>131</v>
      </c>
      <c r="D2993" s="160" t="s">
        <v>26242</v>
      </c>
    </row>
    <row r="2994" spans="1:4">
      <c r="A2994" s="159">
        <v>4090</v>
      </c>
      <c r="B2994" s="159" t="s">
        <v>23654</v>
      </c>
      <c r="C2994" s="159" t="s">
        <v>131</v>
      </c>
      <c r="D2994" s="160" t="s">
        <v>23655</v>
      </c>
    </row>
    <row r="2995" spans="1:4">
      <c r="A2995" s="159">
        <v>13227</v>
      </c>
      <c r="B2995" s="159" t="s">
        <v>25456</v>
      </c>
      <c r="C2995" s="159" t="s">
        <v>131</v>
      </c>
      <c r="D2995" s="160" t="s">
        <v>25457</v>
      </c>
    </row>
    <row r="2996" spans="1:4">
      <c r="A2996" s="159">
        <v>10597</v>
      </c>
      <c r="B2996" s="159" t="s">
        <v>24661</v>
      </c>
      <c r="C2996" s="159" t="s">
        <v>131</v>
      </c>
      <c r="D2996" s="160" t="s">
        <v>24662</v>
      </c>
    </row>
    <row r="2997" spans="1:4">
      <c r="A2997" s="159">
        <v>39628</v>
      </c>
      <c r="B2997" s="159" t="s">
        <v>27625</v>
      </c>
      <c r="C2997" s="159" t="s">
        <v>131</v>
      </c>
      <c r="D2997" s="160" t="s">
        <v>27626</v>
      </c>
    </row>
    <row r="2998" spans="1:4">
      <c r="A2998" s="159">
        <v>39404</v>
      </c>
      <c r="B2998" s="159" t="s">
        <v>27371</v>
      </c>
      <c r="C2998" s="159" t="s">
        <v>131</v>
      </c>
      <c r="D2998" s="160" t="s">
        <v>27372</v>
      </c>
    </row>
    <row r="2999" spans="1:4">
      <c r="A2999" s="159">
        <v>39402</v>
      </c>
      <c r="B2999" s="159" t="s">
        <v>27367</v>
      </c>
      <c r="C2999" s="159" t="s">
        <v>131</v>
      </c>
      <c r="D2999" s="160" t="s">
        <v>27368</v>
      </c>
    </row>
    <row r="3000" spans="1:4">
      <c r="A3000" s="159">
        <v>39403</v>
      </c>
      <c r="B3000" s="159" t="s">
        <v>27369</v>
      </c>
      <c r="C3000" s="159" t="s">
        <v>131</v>
      </c>
      <c r="D3000" s="160" t="s">
        <v>27370</v>
      </c>
    </row>
    <row r="3001" spans="1:4">
      <c r="A3001" s="159">
        <v>4093</v>
      </c>
      <c r="B3001" s="159" t="s">
        <v>23656</v>
      </c>
      <c r="C3001" s="159" t="s">
        <v>127</v>
      </c>
      <c r="D3001" s="160" t="s">
        <v>31568</v>
      </c>
    </row>
    <row r="3002" spans="1:4">
      <c r="A3002" s="159">
        <v>10512</v>
      </c>
      <c r="B3002" s="159" t="s">
        <v>24618</v>
      </c>
      <c r="C3002" s="159" t="s">
        <v>125</v>
      </c>
      <c r="D3002" s="160" t="s">
        <v>31569</v>
      </c>
    </row>
    <row r="3003" spans="1:4">
      <c r="A3003" s="159">
        <v>4243</v>
      </c>
      <c r="B3003" s="159" t="s">
        <v>23722</v>
      </c>
      <c r="C3003" s="159" t="s">
        <v>127</v>
      </c>
      <c r="D3003" s="160" t="s">
        <v>20748</v>
      </c>
    </row>
    <row r="3004" spans="1:4">
      <c r="A3004" s="159">
        <v>20020</v>
      </c>
      <c r="B3004" s="159" t="s">
        <v>25612</v>
      </c>
      <c r="C3004" s="159" t="s">
        <v>127</v>
      </c>
      <c r="D3004" s="160" t="s">
        <v>31570</v>
      </c>
    </row>
    <row r="3005" spans="1:4">
      <c r="A3005" s="159">
        <v>41038</v>
      </c>
      <c r="B3005" s="159" t="s">
        <v>28143</v>
      </c>
      <c r="C3005" s="159" t="s">
        <v>125</v>
      </c>
      <c r="D3005" s="160" t="s">
        <v>31571</v>
      </c>
    </row>
    <row r="3006" spans="1:4">
      <c r="A3006" s="159">
        <v>4094</v>
      </c>
      <c r="B3006" s="159" t="s">
        <v>23657</v>
      </c>
      <c r="C3006" s="159" t="s">
        <v>127</v>
      </c>
      <c r="D3006" s="160" t="s">
        <v>10343</v>
      </c>
    </row>
    <row r="3007" spans="1:4">
      <c r="A3007" s="159">
        <v>40988</v>
      </c>
      <c r="B3007" s="159" t="s">
        <v>28132</v>
      </c>
      <c r="C3007" s="159" t="s">
        <v>125</v>
      </c>
      <c r="D3007" s="160" t="s">
        <v>31572</v>
      </c>
    </row>
    <row r="3008" spans="1:4">
      <c r="A3008" s="159">
        <v>4095</v>
      </c>
      <c r="B3008" s="159" t="s">
        <v>23658</v>
      </c>
      <c r="C3008" s="159" t="s">
        <v>127</v>
      </c>
      <c r="D3008" s="160" t="s">
        <v>31573</v>
      </c>
    </row>
    <row r="3009" spans="1:4">
      <c r="A3009" s="159">
        <v>40990</v>
      </c>
      <c r="B3009" s="159" t="s">
        <v>28133</v>
      </c>
      <c r="C3009" s="159" t="s">
        <v>125</v>
      </c>
      <c r="D3009" s="160" t="s">
        <v>31574</v>
      </c>
    </row>
    <row r="3010" spans="1:4">
      <c r="A3010" s="159">
        <v>4096</v>
      </c>
      <c r="B3010" s="159" t="s">
        <v>23660</v>
      </c>
      <c r="C3010" s="159" t="s">
        <v>127</v>
      </c>
      <c r="D3010" s="160" t="s">
        <v>10303</v>
      </c>
    </row>
    <row r="3011" spans="1:4">
      <c r="A3011" s="159">
        <v>40992</v>
      </c>
      <c r="B3011" s="159" t="s">
        <v>28134</v>
      </c>
      <c r="C3011" s="159" t="s">
        <v>125</v>
      </c>
      <c r="D3011" s="160" t="s">
        <v>31575</v>
      </c>
    </row>
    <row r="3012" spans="1:4">
      <c r="A3012" s="159">
        <v>4114</v>
      </c>
      <c r="B3012" s="159" t="s">
        <v>23666</v>
      </c>
      <c r="C3012" s="159" t="s">
        <v>131</v>
      </c>
      <c r="D3012" s="160" t="s">
        <v>23667</v>
      </c>
    </row>
    <row r="3013" spans="1:4">
      <c r="A3013" s="159">
        <v>36797</v>
      </c>
      <c r="B3013" s="159" t="s">
        <v>26305</v>
      </c>
      <c r="C3013" s="159" t="s">
        <v>131</v>
      </c>
      <c r="D3013" s="160" t="s">
        <v>26306</v>
      </c>
    </row>
    <row r="3014" spans="1:4">
      <c r="A3014" s="159">
        <v>4107</v>
      </c>
      <c r="B3014" s="159" t="s">
        <v>23663</v>
      </c>
      <c r="C3014" s="159" t="s">
        <v>131</v>
      </c>
      <c r="D3014" s="160" t="s">
        <v>23664</v>
      </c>
    </row>
    <row r="3015" spans="1:4">
      <c r="A3015" s="159">
        <v>4102</v>
      </c>
      <c r="B3015" s="159" t="s">
        <v>23661</v>
      </c>
      <c r="C3015" s="159" t="s">
        <v>131</v>
      </c>
      <c r="D3015" s="160" t="s">
        <v>23662</v>
      </c>
    </row>
    <row r="3016" spans="1:4">
      <c r="A3016" s="159">
        <v>36799</v>
      </c>
      <c r="B3016" s="159" t="s">
        <v>26307</v>
      </c>
      <c r="C3016" s="159" t="s">
        <v>131</v>
      </c>
      <c r="D3016" s="160" t="s">
        <v>26308</v>
      </c>
    </row>
    <row r="3017" spans="1:4">
      <c r="A3017" s="159">
        <v>2747</v>
      </c>
      <c r="B3017" s="159" t="s">
        <v>23205</v>
      </c>
      <c r="C3017" s="159" t="s">
        <v>132</v>
      </c>
      <c r="D3017" s="160" t="s">
        <v>23206</v>
      </c>
    </row>
    <row r="3018" spans="1:4">
      <c r="A3018" s="159">
        <v>21138</v>
      </c>
      <c r="B3018" s="159" t="s">
        <v>25832</v>
      </c>
      <c r="C3018" s="159" t="s">
        <v>132</v>
      </c>
      <c r="D3018" s="160" t="s">
        <v>25833</v>
      </c>
    </row>
    <row r="3019" spans="1:4">
      <c r="A3019" s="159">
        <v>10826</v>
      </c>
      <c r="B3019" s="159" t="s">
        <v>24723</v>
      </c>
      <c r="C3019" s="159" t="s">
        <v>131</v>
      </c>
      <c r="D3019" s="160" t="s">
        <v>24724</v>
      </c>
    </row>
    <row r="3020" spans="1:4">
      <c r="A3020" s="159">
        <v>365</v>
      </c>
      <c r="B3020" s="159" t="s">
        <v>22258</v>
      </c>
      <c r="C3020" s="159" t="s">
        <v>131</v>
      </c>
      <c r="D3020" s="160" t="s">
        <v>22259</v>
      </c>
    </row>
    <row r="3021" spans="1:4">
      <c r="A3021" s="159">
        <v>38639</v>
      </c>
      <c r="B3021" s="159" t="s">
        <v>26973</v>
      </c>
      <c r="C3021" s="159" t="s">
        <v>131</v>
      </c>
      <c r="D3021" s="160" t="s">
        <v>26974</v>
      </c>
    </row>
    <row r="3022" spans="1:4">
      <c r="A3022" s="159">
        <v>38640</v>
      </c>
      <c r="B3022" s="159" t="s">
        <v>26975</v>
      </c>
      <c r="C3022" s="159" t="s">
        <v>131</v>
      </c>
      <c r="D3022" s="160" t="s">
        <v>22569</v>
      </c>
    </row>
    <row r="3023" spans="1:4">
      <c r="A3023" s="159">
        <v>358</v>
      </c>
      <c r="B3023" s="159" t="s">
        <v>22253</v>
      </c>
      <c r="C3023" s="159" t="s">
        <v>131</v>
      </c>
      <c r="D3023" s="160" t="s">
        <v>22254</v>
      </c>
    </row>
    <row r="3024" spans="1:4">
      <c r="A3024" s="159">
        <v>359</v>
      </c>
      <c r="B3024" s="159" t="s">
        <v>22255</v>
      </c>
      <c r="C3024" s="159" t="s">
        <v>131</v>
      </c>
      <c r="D3024" s="160" t="s">
        <v>22256</v>
      </c>
    </row>
    <row r="3025" spans="1:4">
      <c r="A3025" s="159">
        <v>38641</v>
      </c>
      <c r="B3025" s="159" t="s">
        <v>26976</v>
      </c>
      <c r="C3025" s="159" t="s">
        <v>131</v>
      </c>
      <c r="D3025" s="160" t="s">
        <v>26977</v>
      </c>
    </row>
    <row r="3026" spans="1:4">
      <c r="A3026" s="159">
        <v>360</v>
      </c>
      <c r="B3026" s="159" t="s">
        <v>22257</v>
      </c>
      <c r="C3026" s="159" t="s">
        <v>131</v>
      </c>
      <c r="D3026" s="160" t="s">
        <v>10569</v>
      </c>
    </row>
    <row r="3027" spans="1:4">
      <c r="A3027" s="159">
        <v>42430</v>
      </c>
      <c r="B3027" s="159" t="s">
        <v>28404</v>
      </c>
      <c r="C3027" s="159" t="s">
        <v>131</v>
      </c>
      <c r="D3027" s="160" t="s">
        <v>11672</v>
      </c>
    </row>
    <row r="3028" spans="1:4">
      <c r="A3028" s="159">
        <v>4209</v>
      </c>
      <c r="B3028" s="159" t="s">
        <v>23705</v>
      </c>
      <c r="C3028" s="159" t="s">
        <v>131</v>
      </c>
      <c r="D3028" s="160" t="s">
        <v>10585</v>
      </c>
    </row>
    <row r="3029" spans="1:4">
      <c r="A3029" s="159">
        <v>4180</v>
      </c>
      <c r="B3029" s="159" t="s">
        <v>23675</v>
      </c>
      <c r="C3029" s="159" t="s">
        <v>131</v>
      </c>
      <c r="D3029" s="160" t="s">
        <v>11056</v>
      </c>
    </row>
    <row r="3030" spans="1:4">
      <c r="A3030" s="159">
        <v>4177</v>
      </c>
      <c r="B3030" s="159" t="s">
        <v>23672</v>
      </c>
      <c r="C3030" s="159" t="s">
        <v>131</v>
      </c>
      <c r="D3030" s="160" t="s">
        <v>10911</v>
      </c>
    </row>
    <row r="3031" spans="1:4">
      <c r="A3031" s="159">
        <v>4179</v>
      </c>
      <c r="B3031" s="159" t="s">
        <v>23674</v>
      </c>
      <c r="C3031" s="159" t="s">
        <v>131</v>
      </c>
      <c r="D3031" s="160" t="s">
        <v>10334</v>
      </c>
    </row>
    <row r="3032" spans="1:4">
      <c r="A3032" s="159">
        <v>4208</v>
      </c>
      <c r="B3032" s="159" t="s">
        <v>23704</v>
      </c>
      <c r="C3032" s="159" t="s">
        <v>131</v>
      </c>
      <c r="D3032" s="160" t="s">
        <v>16060</v>
      </c>
    </row>
    <row r="3033" spans="1:4">
      <c r="A3033" s="159">
        <v>4181</v>
      </c>
      <c r="B3033" s="159" t="s">
        <v>23676</v>
      </c>
      <c r="C3033" s="159" t="s">
        <v>131</v>
      </c>
      <c r="D3033" s="160" t="s">
        <v>20722</v>
      </c>
    </row>
    <row r="3034" spans="1:4">
      <c r="A3034" s="159">
        <v>4178</v>
      </c>
      <c r="B3034" s="159" t="s">
        <v>23673</v>
      </c>
      <c r="C3034" s="159" t="s">
        <v>131</v>
      </c>
      <c r="D3034" s="160" t="s">
        <v>23249</v>
      </c>
    </row>
    <row r="3035" spans="1:4">
      <c r="A3035" s="159">
        <v>4182</v>
      </c>
      <c r="B3035" s="159" t="s">
        <v>23677</v>
      </c>
      <c r="C3035" s="159" t="s">
        <v>131</v>
      </c>
      <c r="D3035" s="160" t="s">
        <v>23678</v>
      </c>
    </row>
    <row r="3036" spans="1:4">
      <c r="A3036" s="159">
        <v>4183</v>
      </c>
      <c r="B3036" s="159" t="s">
        <v>23679</v>
      </c>
      <c r="C3036" s="159" t="s">
        <v>131</v>
      </c>
      <c r="D3036" s="160" t="s">
        <v>23680</v>
      </c>
    </row>
    <row r="3037" spans="1:4">
      <c r="A3037" s="159">
        <v>4184</v>
      </c>
      <c r="B3037" s="159" t="s">
        <v>23681</v>
      </c>
      <c r="C3037" s="159" t="s">
        <v>131</v>
      </c>
      <c r="D3037" s="160" t="s">
        <v>23682</v>
      </c>
    </row>
    <row r="3038" spans="1:4">
      <c r="A3038" s="159">
        <v>4185</v>
      </c>
      <c r="B3038" s="159" t="s">
        <v>23683</v>
      </c>
      <c r="C3038" s="159" t="s">
        <v>131</v>
      </c>
      <c r="D3038" s="160" t="s">
        <v>23684</v>
      </c>
    </row>
    <row r="3039" spans="1:4">
      <c r="A3039" s="159">
        <v>4205</v>
      </c>
      <c r="B3039" s="159" t="s">
        <v>23701</v>
      </c>
      <c r="C3039" s="159" t="s">
        <v>131</v>
      </c>
      <c r="D3039" s="160" t="s">
        <v>13281</v>
      </c>
    </row>
    <row r="3040" spans="1:4">
      <c r="A3040" s="159">
        <v>4192</v>
      </c>
      <c r="B3040" s="159" t="s">
        <v>23692</v>
      </c>
      <c r="C3040" s="159" t="s">
        <v>131</v>
      </c>
      <c r="D3040" s="160" t="s">
        <v>13281</v>
      </c>
    </row>
    <row r="3041" spans="1:4">
      <c r="A3041" s="159">
        <v>4191</v>
      </c>
      <c r="B3041" s="159" t="s">
        <v>23691</v>
      </c>
      <c r="C3041" s="159" t="s">
        <v>131</v>
      </c>
      <c r="D3041" s="160" t="s">
        <v>13281</v>
      </c>
    </row>
    <row r="3042" spans="1:4">
      <c r="A3042" s="159">
        <v>4207</v>
      </c>
      <c r="B3042" s="159" t="s">
        <v>23703</v>
      </c>
      <c r="C3042" s="159" t="s">
        <v>131</v>
      </c>
      <c r="D3042" s="160" t="s">
        <v>20524</v>
      </c>
    </row>
    <row r="3043" spans="1:4">
      <c r="A3043" s="159">
        <v>4206</v>
      </c>
      <c r="B3043" s="159" t="s">
        <v>23702</v>
      </c>
      <c r="C3043" s="159" t="s">
        <v>131</v>
      </c>
      <c r="D3043" s="160" t="s">
        <v>23690</v>
      </c>
    </row>
    <row r="3044" spans="1:4">
      <c r="A3044" s="159">
        <v>4190</v>
      </c>
      <c r="B3044" s="159" t="s">
        <v>23689</v>
      </c>
      <c r="C3044" s="159" t="s">
        <v>131</v>
      </c>
      <c r="D3044" s="160" t="s">
        <v>23690</v>
      </c>
    </row>
    <row r="3045" spans="1:4">
      <c r="A3045" s="159">
        <v>4186</v>
      </c>
      <c r="B3045" s="159" t="s">
        <v>23685</v>
      </c>
      <c r="C3045" s="159" t="s">
        <v>131</v>
      </c>
      <c r="D3045" s="160" t="s">
        <v>10341</v>
      </c>
    </row>
    <row r="3046" spans="1:4">
      <c r="A3046" s="159">
        <v>4188</v>
      </c>
      <c r="B3046" s="159" t="s">
        <v>23687</v>
      </c>
      <c r="C3046" s="159" t="s">
        <v>131</v>
      </c>
      <c r="D3046" s="160" t="s">
        <v>11755</v>
      </c>
    </row>
    <row r="3047" spans="1:4">
      <c r="A3047" s="159">
        <v>4189</v>
      </c>
      <c r="B3047" s="159" t="s">
        <v>23688</v>
      </c>
      <c r="C3047" s="159" t="s">
        <v>131</v>
      </c>
      <c r="D3047" s="160" t="s">
        <v>11755</v>
      </c>
    </row>
    <row r="3048" spans="1:4">
      <c r="A3048" s="159">
        <v>4197</v>
      </c>
      <c r="B3048" s="159" t="s">
        <v>23695</v>
      </c>
      <c r="C3048" s="159" t="s">
        <v>131</v>
      </c>
      <c r="D3048" s="160" t="s">
        <v>16099</v>
      </c>
    </row>
    <row r="3049" spans="1:4">
      <c r="A3049" s="159">
        <v>4194</v>
      </c>
      <c r="B3049" s="159" t="s">
        <v>23694</v>
      </c>
      <c r="C3049" s="159" t="s">
        <v>131</v>
      </c>
      <c r="D3049" s="160" t="s">
        <v>18959</v>
      </c>
    </row>
    <row r="3050" spans="1:4">
      <c r="A3050" s="159">
        <v>4193</v>
      </c>
      <c r="B3050" s="159" t="s">
        <v>23693</v>
      </c>
      <c r="C3050" s="159" t="s">
        <v>131</v>
      </c>
      <c r="D3050" s="160" t="s">
        <v>18959</v>
      </c>
    </row>
    <row r="3051" spans="1:4">
      <c r="A3051" s="159">
        <v>4204</v>
      </c>
      <c r="B3051" s="159" t="s">
        <v>23700</v>
      </c>
      <c r="C3051" s="159" t="s">
        <v>131</v>
      </c>
      <c r="D3051" s="160" t="s">
        <v>18959</v>
      </c>
    </row>
    <row r="3052" spans="1:4">
      <c r="A3052" s="159">
        <v>4187</v>
      </c>
      <c r="B3052" s="159" t="s">
        <v>23686</v>
      </c>
      <c r="C3052" s="159" t="s">
        <v>131</v>
      </c>
      <c r="D3052" s="160" t="s">
        <v>11385</v>
      </c>
    </row>
    <row r="3053" spans="1:4">
      <c r="A3053" s="159">
        <v>4202</v>
      </c>
      <c r="B3053" s="159" t="s">
        <v>23696</v>
      </c>
      <c r="C3053" s="159" t="s">
        <v>131</v>
      </c>
      <c r="D3053" s="160" t="s">
        <v>23697</v>
      </c>
    </row>
    <row r="3054" spans="1:4">
      <c r="A3054" s="159">
        <v>4203</v>
      </c>
      <c r="B3054" s="159" t="s">
        <v>23698</v>
      </c>
      <c r="C3054" s="159" t="s">
        <v>131</v>
      </c>
      <c r="D3054" s="160" t="s">
        <v>23699</v>
      </c>
    </row>
    <row r="3055" spans="1:4">
      <c r="A3055" s="159">
        <v>40368</v>
      </c>
      <c r="B3055" s="159" t="s">
        <v>27925</v>
      </c>
      <c r="C3055" s="159" t="s">
        <v>131</v>
      </c>
      <c r="D3055" s="160" t="s">
        <v>11560</v>
      </c>
    </row>
    <row r="3056" spans="1:4">
      <c r="A3056" s="159">
        <v>40365</v>
      </c>
      <c r="B3056" s="159" t="s">
        <v>27922</v>
      </c>
      <c r="C3056" s="159" t="s">
        <v>131</v>
      </c>
      <c r="D3056" s="160" t="s">
        <v>11557</v>
      </c>
    </row>
    <row r="3057" spans="1:4">
      <c r="A3057" s="159">
        <v>40356</v>
      </c>
      <c r="B3057" s="159" t="s">
        <v>27913</v>
      </c>
      <c r="C3057" s="159" t="s">
        <v>131</v>
      </c>
      <c r="D3057" s="160" t="s">
        <v>10661</v>
      </c>
    </row>
    <row r="3058" spans="1:4">
      <c r="A3058" s="159">
        <v>40362</v>
      </c>
      <c r="B3058" s="159" t="s">
        <v>27919</v>
      </c>
      <c r="C3058" s="159" t="s">
        <v>131</v>
      </c>
      <c r="D3058" s="160" t="s">
        <v>11556</v>
      </c>
    </row>
    <row r="3059" spans="1:4">
      <c r="A3059" s="159">
        <v>40374</v>
      </c>
      <c r="B3059" s="159" t="s">
        <v>27931</v>
      </c>
      <c r="C3059" s="159" t="s">
        <v>131</v>
      </c>
      <c r="D3059" s="160" t="s">
        <v>11566</v>
      </c>
    </row>
    <row r="3060" spans="1:4">
      <c r="A3060" s="159">
        <v>40371</v>
      </c>
      <c r="B3060" s="159" t="s">
        <v>27928</v>
      </c>
      <c r="C3060" s="159" t="s">
        <v>131</v>
      </c>
      <c r="D3060" s="160" t="s">
        <v>11563</v>
      </c>
    </row>
    <row r="3061" spans="1:4">
      <c r="A3061" s="159">
        <v>40359</v>
      </c>
      <c r="B3061" s="159" t="s">
        <v>27916</v>
      </c>
      <c r="C3061" s="159" t="s">
        <v>131</v>
      </c>
      <c r="D3061" s="160" t="s">
        <v>10739</v>
      </c>
    </row>
    <row r="3062" spans="1:4">
      <c r="A3062" s="159">
        <v>7595</v>
      </c>
      <c r="B3062" s="159" t="s">
        <v>24272</v>
      </c>
      <c r="C3062" s="159" t="s">
        <v>127</v>
      </c>
      <c r="D3062" s="160" t="s">
        <v>14314</v>
      </c>
    </row>
    <row r="3063" spans="1:4">
      <c r="A3063" s="159">
        <v>41094</v>
      </c>
      <c r="B3063" s="159" t="s">
        <v>28172</v>
      </c>
      <c r="C3063" s="159" t="s">
        <v>125</v>
      </c>
      <c r="D3063" s="160" t="s">
        <v>31518</v>
      </c>
    </row>
    <row r="3064" spans="1:4">
      <c r="A3064" s="159">
        <v>39609</v>
      </c>
      <c r="B3064" s="159" t="s">
        <v>27606</v>
      </c>
      <c r="C3064" s="159" t="s">
        <v>131</v>
      </c>
      <c r="D3064" s="160" t="s">
        <v>11509</v>
      </c>
    </row>
    <row r="3065" spans="1:4">
      <c r="A3065" s="159">
        <v>39610</v>
      </c>
      <c r="B3065" s="159" t="s">
        <v>27607</v>
      </c>
      <c r="C3065" s="159" t="s">
        <v>131</v>
      </c>
      <c r="D3065" s="160" t="s">
        <v>11510</v>
      </c>
    </row>
    <row r="3066" spans="1:4">
      <c r="A3066" s="159">
        <v>39611</v>
      </c>
      <c r="B3066" s="159" t="s">
        <v>27608</v>
      </c>
      <c r="C3066" s="159" t="s">
        <v>131</v>
      </c>
      <c r="D3066" s="160" t="s">
        <v>11511</v>
      </c>
    </row>
    <row r="3067" spans="1:4">
      <c r="A3067" s="159">
        <v>39612</v>
      </c>
      <c r="B3067" s="159" t="s">
        <v>27609</v>
      </c>
      <c r="C3067" s="159" t="s">
        <v>131</v>
      </c>
      <c r="D3067" s="160" t="s">
        <v>11512</v>
      </c>
    </row>
    <row r="3068" spans="1:4">
      <c r="A3068" s="159">
        <v>39608</v>
      </c>
      <c r="B3068" s="159" t="s">
        <v>27605</v>
      </c>
      <c r="C3068" s="159" t="s">
        <v>131</v>
      </c>
      <c r="D3068" s="160" t="s">
        <v>11508</v>
      </c>
    </row>
    <row r="3069" spans="1:4">
      <c r="A3069" s="159">
        <v>38175</v>
      </c>
      <c r="B3069" s="159" t="s">
        <v>26799</v>
      </c>
      <c r="C3069" s="159" t="s">
        <v>131</v>
      </c>
      <c r="D3069" s="160" t="s">
        <v>11476</v>
      </c>
    </row>
    <row r="3070" spans="1:4">
      <c r="A3070" s="159">
        <v>38176</v>
      </c>
      <c r="B3070" s="159" t="s">
        <v>26800</v>
      </c>
      <c r="C3070" s="159" t="s">
        <v>131</v>
      </c>
      <c r="D3070" s="160" t="s">
        <v>26801</v>
      </c>
    </row>
    <row r="3071" spans="1:4">
      <c r="A3071" s="159">
        <v>36152</v>
      </c>
      <c r="B3071" s="159" t="s">
        <v>26143</v>
      </c>
      <c r="C3071" s="159" t="s">
        <v>131</v>
      </c>
      <c r="D3071" s="160" t="s">
        <v>11389</v>
      </c>
    </row>
    <row r="3072" spans="1:4">
      <c r="A3072" s="159">
        <v>4221</v>
      </c>
      <c r="B3072" s="159" t="s">
        <v>23706</v>
      </c>
      <c r="C3072" s="159" t="s">
        <v>142</v>
      </c>
      <c r="D3072" s="160" t="s">
        <v>11466</v>
      </c>
    </row>
    <row r="3073" spans="1:4">
      <c r="A3073" s="159">
        <v>4227</v>
      </c>
      <c r="B3073" s="159" t="s">
        <v>23711</v>
      </c>
      <c r="C3073" s="159" t="s">
        <v>142</v>
      </c>
      <c r="D3073" s="160" t="s">
        <v>10826</v>
      </c>
    </row>
    <row r="3074" spans="1:4">
      <c r="A3074" s="159">
        <v>38170</v>
      </c>
      <c r="B3074" s="159" t="s">
        <v>26797</v>
      </c>
      <c r="C3074" s="159" t="s">
        <v>131</v>
      </c>
      <c r="D3074" s="160" t="s">
        <v>26798</v>
      </c>
    </row>
    <row r="3075" spans="1:4">
      <c r="A3075" s="159">
        <v>4252</v>
      </c>
      <c r="B3075" s="159" t="s">
        <v>23727</v>
      </c>
      <c r="C3075" s="159" t="s">
        <v>127</v>
      </c>
      <c r="D3075" s="160" t="s">
        <v>31576</v>
      </c>
    </row>
    <row r="3076" spans="1:4">
      <c r="A3076" s="159">
        <v>40980</v>
      </c>
      <c r="B3076" s="159" t="s">
        <v>28125</v>
      </c>
      <c r="C3076" s="159" t="s">
        <v>125</v>
      </c>
      <c r="D3076" s="160" t="s">
        <v>31577</v>
      </c>
    </row>
    <row r="3077" spans="1:4">
      <c r="A3077" s="159">
        <v>41031</v>
      </c>
      <c r="B3077" s="159" t="s">
        <v>28140</v>
      </c>
      <c r="C3077" s="159" t="s">
        <v>125</v>
      </c>
      <c r="D3077" s="160" t="s">
        <v>31578</v>
      </c>
    </row>
    <row r="3078" spans="1:4">
      <c r="A3078" s="159">
        <v>37666</v>
      </c>
      <c r="B3078" s="159" t="s">
        <v>26512</v>
      </c>
      <c r="C3078" s="159" t="s">
        <v>127</v>
      </c>
      <c r="D3078" s="160" t="s">
        <v>16624</v>
      </c>
    </row>
    <row r="3079" spans="1:4">
      <c r="A3079" s="159">
        <v>40986</v>
      </c>
      <c r="B3079" s="159" t="s">
        <v>28130</v>
      </c>
      <c r="C3079" s="159" t="s">
        <v>125</v>
      </c>
      <c r="D3079" s="160" t="s">
        <v>31579</v>
      </c>
    </row>
    <row r="3080" spans="1:4">
      <c r="A3080" s="159">
        <v>4250</v>
      </c>
      <c r="B3080" s="159" t="s">
        <v>23725</v>
      </c>
      <c r="C3080" s="159" t="s">
        <v>127</v>
      </c>
      <c r="D3080" s="160" t="s">
        <v>31580</v>
      </c>
    </row>
    <row r="3081" spans="1:4">
      <c r="A3081" s="159">
        <v>40978</v>
      </c>
      <c r="B3081" s="159" t="s">
        <v>28123</v>
      </c>
      <c r="C3081" s="159" t="s">
        <v>125</v>
      </c>
      <c r="D3081" s="160" t="s">
        <v>31581</v>
      </c>
    </row>
    <row r="3082" spans="1:4">
      <c r="A3082" s="159">
        <v>44501</v>
      </c>
      <c r="B3082" s="159" t="s">
        <v>28880</v>
      </c>
      <c r="C3082" s="159" t="s">
        <v>127</v>
      </c>
      <c r="D3082" s="160" t="s">
        <v>20748</v>
      </c>
    </row>
    <row r="3083" spans="1:4">
      <c r="A3083" s="159">
        <v>41043</v>
      </c>
      <c r="B3083" s="159" t="s">
        <v>28145</v>
      </c>
      <c r="C3083" s="159" t="s">
        <v>125</v>
      </c>
      <c r="D3083" s="160" t="s">
        <v>31578</v>
      </c>
    </row>
    <row r="3084" spans="1:4">
      <c r="A3084" s="159">
        <v>4234</v>
      </c>
      <c r="B3084" s="159" t="s">
        <v>23716</v>
      </c>
      <c r="C3084" s="159" t="s">
        <v>127</v>
      </c>
      <c r="D3084" s="160" t="s">
        <v>31582</v>
      </c>
    </row>
    <row r="3085" spans="1:4">
      <c r="A3085" s="159">
        <v>40987</v>
      </c>
      <c r="B3085" s="159" t="s">
        <v>28131</v>
      </c>
      <c r="C3085" s="159" t="s">
        <v>125</v>
      </c>
      <c r="D3085" s="160" t="s">
        <v>31583</v>
      </c>
    </row>
    <row r="3086" spans="1:4">
      <c r="A3086" s="159">
        <v>4253</v>
      </c>
      <c r="B3086" s="159" t="s">
        <v>23728</v>
      </c>
      <c r="C3086" s="159" t="s">
        <v>127</v>
      </c>
      <c r="D3086" s="160" t="s">
        <v>16624</v>
      </c>
    </row>
    <row r="3087" spans="1:4">
      <c r="A3087" s="159">
        <v>40981</v>
      </c>
      <c r="B3087" s="159" t="s">
        <v>28126</v>
      </c>
      <c r="C3087" s="159" t="s">
        <v>125</v>
      </c>
      <c r="D3087" s="160" t="s">
        <v>31579</v>
      </c>
    </row>
    <row r="3088" spans="1:4">
      <c r="A3088" s="159">
        <v>4254</v>
      </c>
      <c r="B3088" s="159" t="s">
        <v>23729</v>
      </c>
      <c r="C3088" s="159" t="s">
        <v>127</v>
      </c>
      <c r="D3088" s="160" t="s">
        <v>30910</v>
      </c>
    </row>
    <row r="3089" spans="1:4">
      <c r="A3089" s="159">
        <v>41036</v>
      </c>
      <c r="B3089" s="159" t="s">
        <v>28142</v>
      </c>
      <c r="C3089" s="159" t="s">
        <v>125</v>
      </c>
      <c r="D3089" s="160" t="s">
        <v>31584</v>
      </c>
    </row>
    <row r="3090" spans="1:4">
      <c r="A3090" s="159">
        <v>4251</v>
      </c>
      <c r="B3090" s="159" t="s">
        <v>23726</v>
      </c>
      <c r="C3090" s="159" t="s">
        <v>127</v>
      </c>
      <c r="D3090" s="160" t="s">
        <v>31585</v>
      </c>
    </row>
    <row r="3091" spans="1:4">
      <c r="A3091" s="159">
        <v>40979</v>
      </c>
      <c r="B3091" s="159" t="s">
        <v>28124</v>
      </c>
      <c r="C3091" s="159" t="s">
        <v>125</v>
      </c>
      <c r="D3091" s="160" t="s">
        <v>31586</v>
      </c>
    </row>
    <row r="3092" spans="1:4">
      <c r="A3092" s="159">
        <v>4230</v>
      </c>
      <c r="B3092" s="159" t="s">
        <v>23714</v>
      </c>
      <c r="C3092" s="159" t="s">
        <v>127</v>
      </c>
      <c r="D3092" s="160" t="s">
        <v>23294</v>
      </c>
    </row>
    <row r="3093" spans="1:4">
      <c r="A3093" s="159">
        <v>40998</v>
      </c>
      <c r="B3093" s="159" t="s">
        <v>28135</v>
      </c>
      <c r="C3093" s="159" t="s">
        <v>125</v>
      </c>
      <c r="D3093" s="160" t="s">
        <v>31587</v>
      </c>
    </row>
    <row r="3094" spans="1:4">
      <c r="A3094" s="159">
        <v>4257</v>
      </c>
      <c r="B3094" s="159" t="s">
        <v>23730</v>
      </c>
      <c r="C3094" s="159" t="s">
        <v>127</v>
      </c>
      <c r="D3094" s="160" t="s">
        <v>31588</v>
      </c>
    </row>
    <row r="3095" spans="1:4">
      <c r="A3095" s="159">
        <v>40982</v>
      </c>
      <c r="B3095" s="159" t="s">
        <v>28127</v>
      </c>
      <c r="C3095" s="159" t="s">
        <v>125</v>
      </c>
      <c r="D3095" s="160" t="s">
        <v>31589</v>
      </c>
    </row>
    <row r="3096" spans="1:4">
      <c r="A3096" s="159">
        <v>4240</v>
      </c>
      <c r="B3096" s="159" t="s">
        <v>23721</v>
      </c>
      <c r="C3096" s="159" t="s">
        <v>127</v>
      </c>
      <c r="D3096" s="160" t="s">
        <v>31590</v>
      </c>
    </row>
    <row r="3097" spans="1:4">
      <c r="A3097" s="159">
        <v>41026</v>
      </c>
      <c r="B3097" s="159" t="s">
        <v>28139</v>
      </c>
      <c r="C3097" s="159" t="s">
        <v>125</v>
      </c>
      <c r="D3097" s="160" t="s">
        <v>31591</v>
      </c>
    </row>
    <row r="3098" spans="1:4">
      <c r="A3098" s="159">
        <v>4239</v>
      </c>
      <c r="B3098" s="159" t="s">
        <v>23720</v>
      </c>
      <c r="C3098" s="159" t="s">
        <v>127</v>
      </c>
      <c r="D3098" s="160" t="s">
        <v>31590</v>
      </c>
    </row>
    <row r="3099" spans="1:4">
      <c r="A3099" s="159">
        <v>41024</v>
      </c>
      <c r="B3099" s="159" t="s">
        <v>28138</v>
      </c>
      <c r="C3099" s="159" t="s">
        <v>125</v>
      </c>
      <c r="D3099" s="160" t="s">
        <v>31591</v>
      </c>
    </row>
    <row r="3100" spans="1:4">
      <c r="A3100" s="159">
        <v>4248</v>
      </c>
      <c r="B3100" s="159" t="s">
        <v>23724</v>
      </c>
      <c r="C3100" s="159" t="s">
        <v>127</v>
      </c>
      <c r="D3100" s="160" t="s">
        <v>20748</v>
      </c>
    </row>
    <row r="3101" spans="1:4">
      <c r="A3101" s="159">
        <v>41033</v>
      </c>
      <c r="B3101" s="159" t="s">
        <v>28141</v>
      </c>
      <c r="C3101" s="159" t="s">
        <v>125</v>
      </c>
      <c r="D3101" s="160" t="s">
        <v>31578</v>
      </c>
    </row>
    <row r="3102" spans="1:4">
      <c r="A3102" s="159">
        <v>44500</v>
      </c>
      <c r="B3102" s="159" t="s">
        <v>28879</v>
      </c>
      <c r="C3102" s="159" t="s">
        <v>127</v>
      </c>
      <c r="D3102" s="160" t="s">
        <v>20748</v>
      </c>
    </row>
    <row r="3103" spans="1:4">
      <c r="A3103" s="159">
        <v>41040</v>
      </c>
      <c r="B3103" s="159" t="s">
        <v>28144</v>
      </c>
      <c r="C3103" s="159" t="s">
        <v>125</v>
      </c>
      <c r="D3103" s="160" t="s">
        <v>31578</v>
      </c>
    </row>
    <row r="3104" spans="1:4">
      <c r="A3104" s="159">
        <v>4238</v>
      </c>
      <c r="B3104" s="159" t="s">
        <v>23719</v>
      </c>
      <c r="C3104" s="159" t="s">
        <v>127</v>
      </c>
      <c r="D3104" s="160" t="s">
        <v>18115</v>
      </c>
    </row>
    <row r="3105" spans="1:4">
      <c r="A3105" s="159">
        <v>41012</v>
      </c>
      <c r="B3105" s="159" t="s">
        <v>28137</v>
      </c>
      <c r="C3105" s="159" t="s">
        <v>125</v>
      </c>
      <c r="D3105" s="160" t="s">
        <v>31592</v>
      </c>
    </row>
    <row r="3106" spans="1:4">
      <c r="A3106" s="159">
        <v>4233</v>
      </c>
      <c r="B3106" s="159" t="s">
        <v>23715</v>
      </c>
      <c r="C3106" s="159" t="s">
        <v>127</v>
      </c>
      <c r="D3106" s="160" t="s">
        <v>31590</v>
      </c>
    </row>
    <row r="3107" spans="1:4">
      <c r="A3107" s="159">
        <v>41001</v>
      </c>
      <c r="B3107" s="159" t="s">
        <v>28136</v>
      </c>
      <c r="C3107" s="159" t="s">
        <v>125</v>
      </c>
      <c r="D3107" s="160" t="s">
        <v>31591</v>
      </c>
    </row>
    <row r="3108" spans="1:4">
      <c r="A3108" s="159">
        <v>2</v>
      </c>
      <c r="B3108" s="159" t="s">
        <v>22111</v>
      </c>
      <c r="C3108" s="159" t="s">
        <v>141</v>
      </c>
      <c r="D3108" s="160" t="s">
        <v>11480</v>
      </c>
    </row>
    <row r="3109" spans="1:4">
      <c r="A3109" s="159">
        <v>36517</v>
      </c>
      <c r="B3109" s="159" t="s">
        <v>26261</v>
      </c>
      <c r="C3109" s="159" t="s">
        <v>131</v>
      </c>
      <c r="D3109" s="160" t="s">
        <v>26262</v>
      </c>
    </row>
    <row r="3110" spans="1:4">
      <c r="A3110" s="159">
        <v>4262</v>
      </c>
      <c r="B3110" s="159" t="s">
        <v>23731</v>
      </c>
      <c r="C3110" s="159" t="s">
        <v>131</v>
      </c>
      <c r="D3110" s="160" t="s">
        <v>23732</v>
      </c>
    </row>
    <row r="3111" spans="1:4">
      <c r="A3111" s="159">
        <v>4263</v>
      </c>
      <c r="B3111" s="159" t="s">
        <v>23733</v>
      </c>
      <c r="C3111" s="159" t="s">
        <v>131</v>
      </c>
      <c r="D3111" s="160" t="s">
        <v>23734</v>
      </c>
    </row>
    <row r="3112" spans="1:4">
      <c r="A3112" s="159">
        <v>36518</v>
      </c>
      <c r="B3112" s="159" t="s">
        <v>26263</v>
      </c>
      <c r="C3112" s="159" t="s">
        <v>131</v>
      </c>
      <c r="D3112" s="160" t="s">
        <v>26264</v>
      </c>
    </row>
    <row r="3113" spans="1:4">
      <c r="A3113" s="159">
        <v>14221</v>
      </c>
      <c r="B3113" s="159" t="s">
        <v>25569</v>
      </c>
      <c r="C3113" s="159" t="s">
        <v>131</v>
      </c>
      <c r="D3113" s="160" t="s">
        <v>25570</v>
      </c>
    </row>
    <row r="3114" spans="1:4">
      <c r="A3114" s="159">
        <v>38402</v>
      </c>
      <c r="B3114" s="159" t="s">
        <v>26859</v>
      </c>
      <c r="C3114" s="159" t="s">
        <v>131</v>
      </c>
      <c r="D3114" s="160" t="s">
        <v>18630</v>
      </c>
    </row>
    <row r="3115" spans="1:4">
      <c r="A3115" s="159">
        <v>3412</v>
      </c>
      <c r="B3115" s="159" t="s">
        <v>23331</v>
      </c>
      <c r="C3115" s="159" t="s">
        <v>145</v>
      </c>
      <c r="D3115" s="160" t="s">
        <v>23332</v>
      </c>
    </row>
    <row r="3116" spans="1:4">
      <c r="A3116" s="159">
        <v>3413</v>
      </c>
      <c r="B3116" s="159" t="s">
        <v>23333</v>
      </c>
      <c r="C3116" s="159" t="s">
        <v>145</v>
      </c>
      <c r="D3116" s="160" t="s">
        <v>11604</v>
      </c>
    </row>
    <row r="3117" spans="1:4">
      <c r="A3117" s="159">
        <v>39744</v>
      </c>
      <c r="B3117" s="159" t="s">
        <v>27714</v>
      </c>
      <c r="C3117" s="159" t="s">
        <v>145</v>
      </c>
      <c r="D3117" s="160" t="s">
        <v>20679</v>
      </c>
    </row>
    <row r="3118" spans="1:4">
      <c r="A3118" s="159">
        <v>39745</v>
      </c>
      <c r="B3118" s="159" t="s">
        <v>27715</v>
      </c>
      <c r="C3118" s="159" t="s">
        <v>145</v>
      </c>
      <c r="D3118" s="160" t="s">
        <v>27716</v>
      </c>
    </row>
    <row r="3119" spans="1:4">
      <c r="A3119" s="159">
        <v>39637</v>
      </c>
      <c r="B3119" s="159" t="s">
        <v>27630</v>
      </c>
      <c r="C3119" s="159" t="s">
        <v>145</v>
      </c>
      <c r="D3119" s="160" t="s">
        <v>11521</v>
      </c>
    </row>
    <row r="3120" spans="1:4">
      <c r="A3120" s="159">
        <v>39638</v>
      </c>
      <c r="B3120" s="159" t="s">
        <v>27631</v>
      </c>
      <c r="C3120" s="159" t="s">
        <v>145</v>
      </c>
      <c r="D3120" s="160" t="s">
        <v>11522</v>
      </c>
    </row>
    <row r="3121" spans="1:4">
      <c r="A3121" s="159">
        <v>39639</v>
      </c>
      <c r="B3121" s="159" t="s">
        <v>27632</v>
      </c>
      <c r="C3121" s="159" t="s">
        <v>145</v>
      </c>
      <c r="D3121" s="160" t="s">
        <v>11523</v>
      </c>
    </row>
    <row r="3122" spans="1:4">
      <c r="A3122" s="159">
        <v>39517</v>
      </c>
      <c r="B3122" s="159" t="s">
        <v>27528</v>
      </c>
      <c r="C3122" s="159" t="s">
        <v>145</v>
      </c>
      <c r="D3122" s="160" t="s">
        <v>13010</v>
      </c>
    </row>
    <row r="3123" spans="1:4">
      <c r="A3123" s="159">
        <v>39518</v>
      </c>
      <c r="B3123" s="159" t="s">
        <v>27529</v>
      </c>
      <c r="C3123" s="159" t="s">
        <v>145</v>
      </c>
      <c r="D3123" s="160" t="s">
        <v>17800</v>
      </c>
    </row>
    <row r="3124" spans="1:4">
      <c r="A3124" s="159">
        <v>38366</v>
      </c>
      <c r="B3124" s="159" t="s">
        <v>26828</v>
      </c>
      <c r="C3124" s="159" t="s">
        <v>145</v>
      </c>
      <c r="D3124" s="160" t="s">
        <v>11448</v>
      </c>
    </row>
    <row r="3125" spans="1:4">
      <c r="A3125" s="159">
        <v>11703</v>
      </c>
      <c r="B3125" s="159" t="s">
        <v>25024</v>
      </c>
      <c r="C3125" s="159" t="s">
        <v>131</v>
      </c>
      <c r="D3125" s="160" t="s">
        <v>25025</v>
      </c>
    </row>
    <row r="3126" spans="1:4">
      <c r="A3126" s="159">
        <v>37400</v>
      </c>
      <c r="B3126" s="159" t="s">
        <v>26347</v>
      </c>
      <c r="C3126" s="159" t="s">
        <v>131</v>
      </c>
      <c r="D3126" s="160" t="s">
        <v>15404</v>
      </c>
    </row>
    <row r="3127" spans="1:4">
      <c r="A3127" s="159">
        <v>25400</v>
      </c>
      <c r="B3127" s="159" t="s">
        <v>25860</v>
      </c>
      <c r="C3127" s="159" t="s">
        <v>131</v>
      </c>
      <c r="D3127" s="160" t="s">
        <v>25861</v>
      </c>
    </row>
    <row r="3128" spans="1:4">
      <c r="A3128" s="159">
        <v>4276</v>
      </c>
      <c r="B3128" s="159" t="s">
        <v>23739</v>
      </c>
      <c r="C3128" s="159" t="s">
        <v>131</v>
      </c>
      <c r="D3128" s="160" t="s">
        <v>23740</v>
      </c>
    </row>
    <row r="3129" spans="1:4">
      <c r="A3129" s="159">
        <v>4273</v>
      </c>
      <c r="B3129" s="159" t="s">
        <v>23735</v>
      </c>
      <c r="C3129" s="159" t="s">
        <v>131</v>
      </c>
      <c r="D3129" s="160" t="s">
        <v>23736</v>
      </c>
    </row>
    <row r="3130" spans="1:4">
      <c r="A3130" s="159">
        <v>4274</v>
      </c>
      <c r="B3130" s="159" t="s">
        <v>23737</v>
      </c>
      <c r="C3130" s="159" t="s">
        <v>131</v>
      </c>
      <c r="D3130" s="160" t="s">
        <v>23738</v>
      </c>
    </row>
    <row r="3131" spans="1:4">
      <c r="A3131" s="159">
        <v>39438</v>
      </c>
      <c r="B3131" s="159" t="s">
        <v>27400</v>
      </c>
      <c r="C3131" s="159" t="s">
        <v>131</v>
      </c>
      <c r="D3131" s="160" t="s">
        <v>10355</v>
      </c>
    </row>
    <row r="3132" spans="1:4">
      <c r="A3132" s="159">
        <v>4379</v>
      </c>
      <c r="B3132" s="159" t="s">
        <v>23787</v>
      </c>
      <c r="C3132" s="159" t="s">
        <v>131</v>
      </c>
      <c r="D3132" s="160" t="s">
        <v>10646</v>
      </c>
    </row>
    <row r="3133" spans="1:4">
      <c r="A3133" s="159">
        <v>4377</v>
      </c>
      <c r="B3133" s="159" t="s">
        <v>23786</v>
      </c>
      <c r="C3133" s="159" t="s">
        <v>131</v>
      </c>
      <c r="D3133" s="160" t="s">
        <v>10645</v>
      </c>
    </row>
    <row r="3134" spans="1:4">
      <c r="A3134" s="159">
        <v>4356</v>
      </c>
      <c r="B3134" s="159" t="s">
        <v>23781</v>
      </c>
      <c r="C3134" s="159" t="s">
        <v>131</v>
      </c>
      <c r="D3134" s="160" t="s">
        <v>10355</v>
      </c>
    </row>
    <row r="3135" spans="1:4">
      <c r="A3135" s="159">
        <v>13246</v>
      </c>
      <c r="B3135" s="159" t="s">
        <v>25461</v>
      </c>
      <c r="C3135" s="159" t="s">
        <v>131</v>
      </c>
      <c r="D3135" s="160" t="s">
        <v>10270</v>
      </c>
    </row>
    <row r="3136" spans="1:4">
      <c r="A3136" s="159">
        <v>13294</v>
      </c>
      <c r="B3136" s="159" t="s">
        <v>25466</v>
      </c>
      <c r="C3136" s="159" t="s">
        <v>131</v>
      </c>
      <c r="D3136" s="160" t="s">
        <v>10529</v>
      </c>
    </row>
    <row r="3137" spans="1:4">
      <c r="A3137" s="159">
        <v>11963</v>
      </c>
      <c r="B3137" s="159" t="s">
        <v>25163</v>
      </c>
      <c r="C3137" s="159" t="s">
        <v>131</v>
      </c>
      <c r="D3137" s="160" t="s">
        <v>10351</v>
      </c>
    </row>
    <row r="3138" spans="1:4">
      <c r="A3138" s="159">
        <v>11964</v>
      </c>
      <c r="B3138" s="159" t="s">
        <v>25164</v>
      </c>
      <c r="C3138" s="159" t="s">
        <v>131</v>
      </c>
      <c r="D3138" s="160" t="s">
        <v>10195</v>
      </c>
    </row>
    <row r="3139" spans="1:4">
      <c r="A3139" s="159">
        <v>4346</v>
      </c>
      <c r="B3139" s="159" t="s">
        <v>23777</v>
      </c>
      <c r="C3139" s="159" t="s">
        <v>131</v>
      </c>
      <c r="D3139" s="160" t="s">
        <v>10638</v>
      </c>
    </row>
    <row r="3140" spans="1:4">
      <c r="A3140" s="159">
        <v>11955</v>
      </c>
      <c r="B3140" s="159" t="s">
        <v>25160</v>
      </c>
      <c r="C3140" s="159" t="s">
        <v>131</v>
      </c>
      <c r="D3140" s="160" t="s">
        <v>10169</v>
      </c>
    </row>
    <row r="3141" spans="1:4">
      <c r="A3141" s="159">
        <v>11960</v>
      </c>
      <c r="B3141" s="159" t="s">
        <v>25161</v>
      </c>
      <c r="C3141" s="159" t="s">
        <v>131</v>
      </c>
      <c r="D3141" s="160" t="s">
        <v>10628</v>
      </c>
    </row>
    <row r="3142" spans="1:4">
      <c r="A3142" s="159">
        <v>4333</v>
      </c>
      <c r="B3142" s="159" t="s">
        <v>23766</v>
      </c>
      <c r="C3142" s="159" t="s">
        <v>131</v>
      </c>
      <c r="D3142" s="160" t="s">
        <v>10355</v>
      </c>
    </row>
    <row r="3143" spans="1:4">
      <c r="A3143" s="159">
        <v>4358</v>
      </c>
      <c r="B3143" s="159" t="s">
        <v>23782</v>
      </c>
      <c r="C3143" s="159" t="s">
        <v>131</v>
      </c>
      <c r="D3143" s="160" t="s">
        <v>10473</v>
      </c>
    </row>
    <row r="3144" spans="1:4">
      <c r="A3144" s="159">
        <v>39435</v>
      </c>
      <c r="B3144" s="159" t="s">
        <v>27397</v>
      </c>
      <c r="C3144" s="159" t="s">
        <v>131</v>
      </c>
      <c r="D3144" s="160" t="s">
        <v>10214</v>
      </c>
    </row>
    <row r="3145" spans="1:4">
      <c r="A3145" s="159">
        <v>39436</v>
      </c>
      <c r="B3145" s="159" t="s">
        <v>27398</v>
      </c>
      <c r="C3145" s="159" t="s">
        <v>131</v>
      </c>
      <c r="D3145" s="160" t="s">
        <v>11494</v>
      </c>
    </row>
    <row r="3146" spans="1:4">
      <c r="A3146" s="159">
        <v>39437</v>
      </c>
      <c r="B3146" s="159" t="s">
        <v>27399</v>
      </c>
      <c r="C3146" s="159" t="s">
        <v>131</v>
      </c>
      <c r="D3146" s="160" t="s">
        <v>11495</v>
      </c>
    </row>
    <row r="3147" spans="1:4">
      <c r="A3147" s="159">
        <v>39439</v>
      </c>
      <c r="B3147" s="159" t="s">
        <v>27401</v>
      </c>
      <c r="C3147" s="159" t="s">
        <v>131</v>
      </c>
      <c r="D3147" s="160" t="s">
        <v>10644</v>
      </c>
    </row>
    <row r="3148" spans="1:4">
      <c r="A3148" s="159">
        <v>39440</v>
      </c>
      <c r="B3148" s="159" t="s">
        <v>27402</v>
      </c>
      <c r="C3148" s="159" t="s">
        <v>131</v>
      </c>
      <c r="D3148" s="160" t="s">
        <v>11496</v>
      </c>
    </row>
    <row r="3149" spans="1:4">
      <c r="A3149" s="159">
        <v>39441</v>
      </c>
      <c r="B3149" s="159" t="s">
        <v>27403</v>
      </c>
      <c r="C3149" s="159" t="s">
        <v>131</v>
      </c>
      <c r="D3149" s="160" t="s">
        <v>10355</v>
      </c>
    </row>
    <row r="3150" spans="1:4">
      <c r="A3150" s="159">
        <v>39442</v>
      </c>
      <c r="B3150" s="159" t="s">
        <v>27404</v>
      </c>
      <c r="C3150" s="159" t="s">
        <v>131</v>
      </c>
      <c r="D3150" s="160" t="s">
        <v>10645</v>
      </c>
    </row>
    <row r="3151" spans="1:4">
      <c r="A3151" s="159">
        <v>39443</v>
      </c>
      <c r="B3151" s="159" t="s">
        <v>27405</v>
      </c>
      <c r="C3151" s="159" t="s">
        <v>131</v>
      </c>
      <c r="D3151" s="160" t="s">
        <v>11493</v>
      </c>
    </row>
    <row r="3152" spans="1:4">
      <c r="A3152" s="159">
        <v>4329</v>
      </c>
      <c r="B3152" s="159" t="s">
        <v>23762</v>
      </c>
      <c r="C3152" s="159" t="s">
        <v>131</v>
      </c>
      <c r="D3152" s="160" t="s">
        <v>10627</v>
      </c>
    </row>
    <row r="3153" spans="1:4">
      <c r="A3153" s="159">
        <v>4383</v>
      </c>
      <c r="B3153" s="159" t="s">
        <v>23790</v>
      </c>
      <c r="C3153" s="159" t="s">
        <v>131</v>
      </c>
      <c r="D3153" s="160" t="s">
        <v>10647</v>
      </c>
    </row>
    <row r="3154" spans="1:4">
      <c r="A3154" s="159">
        <v>4344</v>
      </c>
      <c r="B3154" s="159" t="s">
        <v>23776</v>
      </c>
      <c r="C3154" s="159" t="s">
        <v>131</v>
      </c>
      <c r="D3154" s="160" t="s">
        <v>10637</v>
      </c>
    </row>
    <row r="3155" spans="1:4">
      <c r="A3155" s="159">
        <v>436</v>
      </c>
      <c r="B3155" s="159" t="s">
        <v>22309</v>
      </c>
      <c r="C3155" s="159" t="s">
        <v>131</v>
      </c>
      <c r="D3155" s="160" t="s">
        <v>10523</v>
      </c>
    </row>
    <row r="3156" spans="1:4">
      <c r="A3156" s="159">
        <v>442</v>
      </c>
      <c r="B3156" s="159" t="s">
        <v>22314</v>
      </c>
      <c r="C3156" s="159" t="s">
        <v>131</v>
      </c>
      <c r="D3156" s="160" t="s">
        <v>19157</v>
      </c>
    </row>
    <row r="3157" spans="1:4">
      <c r="A3157" s="159">
        <v>4335</v>
      </c>
      <c r="B3157" s="159" t="s">
        <v>23768</v>
      </c>
      <c r="C3157" s="159" t="s">
        <v>131</v>
      </c>
      <c r="D3157" s="160" t="s">
        <v>10411</v>
      </c>
    </row>
    <row r="3158" spans="1:4">
      <c r="A3158" s="159">
        <v>4334</v>
      </c>
      <c r="B3158" s="159" t="s">
        <v>23767</v>
      </c>
      <c r="C3158" s="159" t="s">
        <v>131</v>
      </c>
      <c r="D3158" s="160" t="s">
        <v>10630</v>
      </c>
    </row>
    <row r="3159" spans="1:4">
      <c r="A3159" s="159">
        <v>11953</v>
      </c>
      <c r="B3159" s="159" t="s">
        <v>25159</v>
      </c>
      <c r="C3159" s="159" t="s">
        <v>131</v>
      </c>
      <c r="D3159" s="160" t="s">
        <v>10244</v>
      </c>
    </row>
    <row r="3160" spans="1:4">
      <c r="A3160" s="159">
        <v>4343</v>
      </c>
      <c r="B3160" s="159" t="s">
        <v>23775</v>
      </c>
      <c r="C3160" s="159" t="s">
        <v>131</v>
      </c>
      <c r="D3160" s="160" t="s">
        <v>10636</v>
      </c>
    </row>
    <row r="3161" spans="1:4">
      <c r="A3161" s="159">
        <v>430</v>
      </c>
      <c r="B3161" s="159" t="s">
        <v>22304</v>
      </c>
      <c r="C3161" s="159" t="s">
        <v>131</v>
      </c>
      <c r="D3161" s="160" t="s">
        <v>10745</v>
      </c>
    </row>
    <row r="3162" spans="1:4">
      <c r="A3162" s="159">
        <v>441</v>
      </c>
      <c r="B3162" s="159" t="s">
        <v>22313</v>
      </c>
      <c r="C3162" s="159" t="s">
        <v>131</v>
      </c>
      <c r="D3162" s="160" t="s">
        <v>14658</v>
      </c>
    </row>
    <row r="3163" spans="1:4">
      <c r="A3163" s="159">
        <v>431</v>
      </c>
      <c r="B3163" s="159" t="s">
        <v>22305</v>
      </c>
      <c r="C3163" s="159" t="s">
        <v>131</v>
      </c>
      <c r="D3163" s="160" t="s">
        <v>14872</v>
      </c>
    </row>
    <row r="3164" spans="1:4">
      <c r="A3164" s="159">
        <v>432</v>
      </c>
      <c r="B3164" s="159" t="s">
        <v>22306</v>
      </c>
      <c r="C3164" s="159" t="s">
        <v>131</v>
      </c>
      <c r="D3164" s="160" t="s">
        <v>22307</v>
      </c>
    </row>
    <row r="3165" spans="1:4">
      <c r="A3165" s="159">
        <v>429</v>
      </c>
      <c r="B3165" s="159" t="s">
        <v>22303</v>
      </c>
      <c r="C3165" s="159" t="s">
        <v>131</v>
      </c>
      <c r="D3165" s="160" t="s">
        <v>19226</v>
      </c>
    </row>
    <row r="3166" spans="1:4">
      <c r="A3166" s="159">
        <v>439</v>
      </c>
      <c r="B3166" s="159" t="s">
        <v>22311</v>
      </c>
      <c r="C3166" s="159" t="s">
        <v>131</v>
      </c>
      <c r="D3166" s="160" t="s">
        <v>22312</v>
      </c>
    </row>
    <row r="3167" spans="1:4">
      <c r="A3167" s="159">
        <v>433</v>
      </c>
      <c r="B3167" s="159" t="s">
        <v>22308</v>
      </c>
      <c r="C3167" s="159" t="s">
        <v>131</v>
      </c>
      <c r="D3167" s="160" t="s">
        <v>12367</v>
      </c>
    </row>
    <row r="3168" spans="1:4">
      <c r="A3168" s="159">
        <v>437</v>
      </c>
      <c r="B3168" s="159" t="s">
        <v>22310</v>
      </c>
      <c r="C3168" s="159" t="s">
        <v>131</v>
      </c>
      <c r="D3168" s="160" t="s">
        <v>11388</v>
      </c>
    </row>
    <row r="3169" spans="1:4">
      <c r="A3169" s="159">
        <v>11790</v>
      </c>
      <c r="B3169" s="159" t="s">
        <v>25081</v>
      </c>
      <c r="C3169" s="159" t="s">
        <v>131</v>
      </c>
      <c r="D3169" s="160" t="s">
        <v>11788</v>
      </c>
    </row>
    <row r="3170" spans="1:4">
      <c r="A3170" s="159">
        <v>428</v>
      </c>
      <c r="B3170" s="159" t="s">
        <v>22301</v>
      </c>
      <c r="C3170" s="159" t="s">
        <v>131</v>
      </c>
      <c r="D3170" s="160" t="s">
        <v>22302</v>
      </c>
    </row>
    <row r="3171" spans="1:4">
      <c r="A3171" s="159">
        <v>4384</v>
      </c>
      <c r="B3171" s="159" t="s">
        <v>23791</v>
      </c>
      <c r="C3171" s="159" t="s">
        <v>131</v>
      </c>
      <c r="D3171" s="160" t="s">
        <v>10186</v>
      </c>
    </row>
    <row r="3172" spans="1:4">
      <c r="A3172" s="159">
        <v>4351</v>
      </c>
      <c r="B3172" s="159" t="s">
        <v>23779</v>
      </c>
      <c r="C3172" s="159" t="s">
        <v>131</v>
      </c>
      <c r="D3172" s="160" t="s">
        <v>10640</v>
      </c>
    </row>
    <row r="3173" spans="1:4">
      <c r="A3173" s="159">
        <v>11054</v>
      </c>
      <c r="B3173" s="159" t="s">
        <v>24804</v>
      </c>
      <c r="C3173" s="159" t="s">
        <v>131</v>
      </c>
      <c r="D3173" s="160" t="s">
        <v>10878</v>
      </c>
    </row>
    <row r="3174" spans="1:4">
      <c r="A3174" s="159">
        <v>11055</v>
      </c>
      <c r="B3174" s="159" t="s">
        <v>24805</v>
      </c>
      <c r="C3174" s="159" t="s">
        <v>131</v>
      </c>
      <c r="D3174" s="160" t="s">
        <v>10879</v>
      </c>
    </row>
    <row r="3175" spans="1:4">
      <c r="A3175" s="159">
        <v>11056</v>
      </c>
      <c r="B3175" s="159" t="s">
        <v>24806</v>
      </c>
      <c r="C3175" s="159" t="s">
        <v>131</v>
      </c>
      <c r="D3175" s="160" t="s">
        <v>10643</v>
      </c>
    </row>
    <row r="3176" spans="1:4">
      <c r="A3176" s="159">
        <v>11057</v>
      </c>
      <c r="B3176" s="159" t="s">
        <v>24807</v>
      </c>
      <c r="C3176" s="159" t="s">
        <v>131</v>
      </c>
      <c r="D3176" s="160" t="s">
        <v>10880</v>
      </c>
    </row>
    <row r="3177" spans="1:4">
      <c r="A3177" s="159">
        <v>11059</v>
      </c>
      <c r="B3177" s="159" t="s">
        <v>24809</v>
      </c>
      <c r="C3177" s="159" t="s">
        <v>131</v>
      </c>
      <c r="D3177" s="160" t="s">
        <v>10882</v>
      </c>
    </row>
    <row r="3178" spans="1:4">
      <c r="A3178" s="159">
        <v>11058</v>
      </c>
      <c r="B3178" s="159" t="s">
        <v>24808</v>
      </c>
      <c r="C3178" s="159" t="s">
        <v>131</v>
      </c>
      <c r="D3178" s="160" t="s">
        <v>10881</v>
      </c>
    </row>
    <row r="3179" spans="1:4">
      <c r="A3179" s="159">
        <v>4380</v>
      </c>
      <c r="B3179" s="159" t="s">
        <v>23788</v>
      </c>
      <c r="C3179" s="159" t="s">
        <v>131</v>
      </c>
      <c r="D3179" s="160" t="s">
        <v>10447</v>
      </c>
    </row>
    <row r="3180" spans="1:4">
      <c r="A3180" s="159">
        <v>4299</v>
      </c>
      <c r="B3180" s="159" t="s">
        <v>23741</v>
      </c>
      <c r="C3180" s="159" t="s">
        <v>131</v>
      </c>
      <c r="D3180" s="160" t="s">
        <v>10615</v>
      </c>
    </row>
    <row r="3181" spans="1:4">
      <c r="A3181" s="159">
        <v>4304</v>
      </c>
      <c r="B3181" s="159" t="s">
        <v>23745</v>
      </c>
      <c r="C3181" s="159" t="s">
        <v>131</v>
      </c>
      <c r="D3181" s="160" t="s">
        <v>10530</v>
      </c>
    </row>
    <row r="3182" spans="1:4">
      <c r="A3182" s="159">
        <v>4305</v>
      </c>
      <c r="B3182" s="159" t="s">
        <v>23746</v>
      </c>
      <c r="C3182" s="159" t="s">
        <v>131</v>
      </c>
      <c r="D3182" s="160" t="s">
        <v>10619</v>
      </c>
    </row>
    <row r="3183" spans="1:4">
      <c r="A3183" s="159">
        <v>4306</v>
      </c>
      <c r="B3183" s="159" t="s">
        <v>23747</v>
      </c>
      <c r="C3183" s="159" t="s">
        <v>131</v>
      </c>
      <c r="D3183" s="160" t="s">
        <v>10181</v>
      </c>
    </row>
    <row r="3184" spans="1:4">
      <c r="A3184" s="159">
        <v>4308</v>
      </c>
      <c r="B3184" s="159" t="s">
        <v>23749</v>
      </c>
      <c r="C3184" s="159" t="s">
        <v>131</v>
      </c>
      <c r="D3184" s="160" t="s">
        <v>10409</v>
      </c>
    </row>
    <row r="3185" spans="1:4">
      <c r="A3185" s="159">
        <v>4302</v>
      </c>
      <c r="B3185" s="159" t="s">
        <v>23744</v>
      </c>
      <c r="C3185" s="159" t="s">
        <v>131</v>
      </c>
      <c r="D3185" s="160" t="s">
        <v>10618</v>
      </c>
    </row>
    <row r="3186" spans="1:4">
      <c r="A3186" s="159">
        <v>4300</v>
      </c>
      <c r="B3186" s="159" t="s">
        <v>23742</v>
      </c>
      <c r="C3186" s="159" t="s">
        <v>131</v>
      </c>
      <c r="D3186" s="160" t="s">
        <v>10616</v>
      </c>
    </row>
    <row r="3187" spans="1:4">
      <c r="A3187" s="159">
        <v>4301</v>
      </c>
      <c r="B3187" s="159" t="s">
        <v>23743</v>
      </c>
      <c r="C3187" s="159" t="s">
        <v>131</v>
      </c>
      <c r="D3187" s="160" t="s">
        <v>10617</v>
      </c>
    </row>
    <row r="3188" spans="1:4">
      <c r="A3188" s="159">
        <v>4320</v>
      </c>
      <c r="B3188" s="159" t="s">
        <v>23761</v>
      </c>
      <c r="C3188" s="159" t="s">
        <v>131</v>
      </c>
      <c r="D3188" s="160" t="s">
        <v>10626</v>
      </c>
    </row>
    <row r="3189" spans="1:4">
      <c r="A3189" s="159">
        <v>4318</v>
      </c>
      <c r="B3189" s="159" t="s">
        <v>23759</v>
      </c>
      <c r="C3189" s="159" t="s">
        <v>131</v>
      </c>
      <c r="D3189" s="160" t="s">
        <v>10187</v>
      </c>
    </row>
    <row r="3190" spans="1:4">
      <c r="A3190" s="159">
        <v>40547</v>
      </c>
      <c r="B3190" s="159" t="s">
        <v>28015</v>
      </c>
      <c r="C3190" s="159" t="s">
        <v>151</v>
      </c>
      <c r="D3190" s="160" t="s">
        <v>11107</v>
      </c>
    </row>
    <row r="3191" spans="1:4">
      <c r="A3191" s="159">
        <v>11962</v>
      </c>
      <c r="B3191" s="159" t="s">
        <v>25162</v>
      </c>
      <c r="C3191" s="159" t="s">
        <v>131</v>
      </c>
      <c r="D3191" s="160" t="s">
        <v>10635</v>
      </c>
    </row>
    <row r="3192" spans="1:4">
      <c r="A3192" s="159">
        <v>4332</v>
      </c>
      <c r="B3192" s="159" t="s">
        <v>23765</v>
      </c>
      <c r="C3192" s="159" t="s">
        <v>131</v>
      </c>
      <c r="D3192" s="160" t="s">
        <v>10424</v>
      </c>
    </row>
    <row r="3193" spans="1:4">
      <c r="A3193" s="159">
        <v>4331</v>
      </c>
      <c r="B3193" s="159" t="s">
        <v>23764</v>
      </c>
      <c r="C3193" s="159" t="s">
        <v>131</v>
      </c>
      <c r="D3193" s="160" t="s">
        <v>10629</v>
      </c>
    </row>
    <row r="3194" spans="1:4">
      <c r="A3194" s="159">
        <v>4336</v>
      </c>
      <c r="B3194" s="159" t="s">
        <v>23769</v>
      </c>
      <c r="C3194" s="159" t="s">
        <v>131</v>
      </c>
      <c r="D3194" s="160" t="s">
        <v>10631</v>
      </c>
    </row>
    <row r="3195" spans="1:4">
      <c r="A3195" s="159">
        <v>11948</v>
      </c>
      <c r="B3195" s="159" t="s">
        <v>25157</v>
      </c>
      <c r="C3195" s="159" t="s">
        <v>131</v>
      </c>
      <c r="D3195" s="160" t="s">
        <v>10151</v>
      </c>
    </row>
    <row r="3196" spans="1:4">
      <c r="A3196" s="159">
        <v>4382</v>
      </c>
      <c r="B3196" s="159" t="s">
        <v>23789</v>
      </c>
      <c r="C3196" s="159" t="s">
        <v>131</v>
      </c>
      <c r="D3196" s="160" t="s">
        <v>10425</v>
      </c>
    </row>
    <row r="3197" spans="1:4">
      <c r="A3197" s="159">
        <v>4354</v>
      </c>
      <c r="B3197" s="159" t="s">
        <v>23780</v>
      </c>
      <c r="C3197" s="159" t="s">
        <v>131</v>
      </c>
      <c r="D3197" s="160" t="s">
        <v>10641</v>
      </c>
    </row>
    <row r="3198" spans="1:4">
      <c r="A3198" s="159">
        <v>40839</v>
      </c>
      <c r="B3198" s="159" t="s">
        <v>28086</v>
      </c>
      <c r="C3198" s="159" t="s">
        <v>151</v>
      </c>
      <c r="D3198" s="160" t="s">
        <v>11606</v>
      </c>
    </row>
    <row r="3199" spans="1:4">
      <c r="A3199" s="159">
        <v>40552</v>
      </c>
      <c r="B3199" s="159" t="s">
        <v>28017</v>
      </c>
      <c r="C3199" s="159" t="s">
        <v>151</v>
      </c>
      <c r="D3199" s="160" t="s">
        <v>11594</v>
      </c>
    </row>
    <row r="3200" spans="1:4">
      <c r="A3200" s="159">
        <v>40549</v>
      </c>
      <c r="B3200" s="159" t="s">
        <v>28016</v>
      </c>
      <c r="C3200" s="159" t="s">
        <v>151</v>
      </c>
      <c r="D3200" s="160" t="s">
        <v>11593</v>
      </c>
    </row>
    <row r="3201" spans="1:4">
      <c r="A3201" s="159">
        <v>4385</v>
      </c>
      <c r="B3201" s="159" t="s">
        <v>23792</v>
      </c>
      <c r="C3201" s="159" t="s">
        <v>148</v>
      </c>
      <c r="D3201" s="160" t="s">
        <v>23793</v>
      </c>
    </row>
    <row r="3202" spans="1:4">
      <c r="A3202" s="159">
        <v>20078</v>
      </c>
      <c r="B3202" s="159" t="s">
        <v>25626</v>
      </c>
      <c r="C3202" s="159" t="s">
        <v>131</v>
      </c>
      <c r="D3202" s="160" t="s">
        <v>11697</v>
      </c>
    </row>
    <row r="3203" spans="1:4">
      <c r="A3203" s="159">
        <v>39897</v>
      </c>
      <c r="B3203" s="159" t="s">
        <v>27869</v>
      </c>
      <c r="C3203" s="159" t="s">
        <v>131</v>
      </c>
      <c r="D3203" s="160" t="s">
        <v>27870</v>
      </c>
    </row>
    <row r="3204" spans="1:4">
      <c r="A3204" s="159">
        <v>118</v>
      </c>
      <c r="B3204" s="159" t="s">
        <v>22175</v>
      </c>
      <c r="C3204" s="159" t="s">
        <v>131</v>
      </c>
      <c r="D3204" s="160" t="s">
        <v>22176</v>
      </c>
    </row>
    <row r="3205" spans="1:4">
      <c r="A3205" s="159">
        <v>4396</v>
      </c>
      <c r="B3205" s="159" t="s">
        <v>23794</v>
      </c>
      <c r="C3205" s="159" t="s">
        <v>145</v>
      </c>
      <c r="D3205" s="160" t="s">
        <v>14958</v>
      </c>
    </row>
    <row r="3206" spans="1:4">
      <c r="A3206" s="159">
        <v>36881</v>
      </c>
      <c r="B3206" s="159" t="s">
        <v>26313</v>
      </c>
      <c r="C3206" s="159" t="s">
        <v>145</v>
      </c>
      <c r="D3206" s="160" t="s">
        <v>26314</v>
      </c>
    </row>
    <row r="3207" spans="1:4">
      <c r="A3207" s="159">
        <v>4397</v>
      </c>
      <c r="B3207" s="159" t="s">
        <v>23795</v>
      </c>
      <c r="C3207" s="159" t="s">
        <v>145</v>
      </c>
      <c r="D3207" s="160" t="s">
        <v>23796</v>
      </c>
    </row>
    <row r="3208" spans="1:4">
      <c r="A3208" s="159">
        <v>36882</v>
      </c>
      <c r="B3208" s="159" t="s">
        <v>26315</v>
      </c>
      <c r="C3208" s="159" t="s">
        <v>145</v>
      </c>
      <c r="D3208" s="160" t="s">
        <v>26316</v>
      </c>
    </row>
    <row r="3209" spans="1:4">
      <c r="A3209" s="159">
        <v>4751</v>
      </c>
      <c r="B3209" s="159" t="s">
        <v>23845</v>
      </c>
      <c r="C3209" s="159" t="s">
        <v>127</v>
      </c>
      <c r="D3209" s="160" t="s">
        <v>11431</v>
      </c>
    </row>
    <row r="3210" spans="1:4">
      <c r="A3210" s="159">
        <v>41066</v>
      </c>
      <c r="B3210" s="159" t="s">
        <v>28147</v>
      </c>
      <c r="C3210" s="159" t="s">
        <v>125</v>
      </c>
      <c r="D3210" s="160" t="s">
        <v>31593</v>
      </c>
    </row>
    <row r="3211" spans="1:4">
      <c r="A3211" s="159">
        <v>39604</v>
      </c>
      <c r="B3211" s="159" t="s">
        <v>27601</v>
      </c>
      <c r="C3211" s="159" t="s">
        <v>131</v>
      </c>
      <c r="D3211" s="160" t="s">
        <v>26668</v>
      </c>
    </row>
    <row r="3212" spans="1:4">
      <c r="A3212" s="159">
        <v>39605</v>
      </c>
      <c r="B3212" s="159" t="s">
        <v>27602</v>
      </c>
      <c r="C3212" s="159" t="s">
        <v>131</v>
      </c>
      <c r="D3212" s="160" t="s">
        <v>19197</v>
      </c>
    </row>
    <row r="3213" spans="1:4">
      <c r="A3213" s="159">
        <v>39606</v>
      </c>
      <c r="B3213" s="159" t="s">
        <v>27603</v>
      </c>
      <c r="C3213" s="159" t="s">
        <v>131</v>
      </c>
      <c r="D3213" s="160" t="s">
        <v>19128</v>
      </c>
    </row>
    <row r="3214" spans="1:4">
      <c r="A3214" s="159">
        <v>39607</v>
      </c>
      <c r="B3214" s="159" t="s">
        <v>27604</v>
      </c>
      <c r="C3214" s="159" t="s">
        <v>131</v>
      </c>
      <c r="D3214" s="160" t="s">
        <v>13506</v>
      </c>
    </row>
    <row r="3215" spans="1:4">
      <c r="A3215" s="159">
        <v>39594</v>
      </c>
      <c r="B3215" s="159" t="s">
        <v>27587</v>
      </c>
      <c r="C3215" s="159" t="s">
        <v>131</v>
      </c>
      <c r="D3215" s="160" t="s">
        <v>27588</v>
      </c>
    </row>
    <row r="3216" spans="1:4">
      <c r="A3216" s="159">
        <v>39596</v>
      </c>
      <c r="B3216" s="159" t="s">
        <v>27591</v>
      </c>
      <c r="C3216" s="159" t="s">
        <v>131</v>
      </c>
      <c r="D3216" s="160" t="s">
        <v>27592</v>
      </c>
    </row>
    <row r="3217" spans="1:4">
      <c r="A3217" s="159">
        <v>39595</v>
      </c>
      <c r="B3217" s="159" t="s">
        <v>27589</v>
      </c>
      <c r="C3217" s="159" t="s">
        <v>131</v>
      </c>
      <c r="D3217" s="160" t="s">
        <v>27590</v>
      </c>
    </row>
    <row r="3218" spans="1:4">
      <c r="A3218" s="159">
        <v>39597</v>
      </c>
      <c r="B3218" s="159" t="s">
        <v>27593</v>
      </c>
      <c r="C3218" s="159" t="s">
        <v>131</v>
      </c>
      <c r="D3218" s="160" t="s">
        <v>27594</v>
      </c>
    </row>
    <row r="3219" spans="1:4">
      <c r="A3219" s="159">
        <v>10731</v>
      </c>
      <c r="B3219" s="159" t="s">
        <v>24698</v>
      </c>
      <c r="C3219" s="159" t="s">
        <v>145</v>
      </c>
      <c r="D3219" s="160" t="s">
        <v>24699</v>
      </c>
    </row>
    <row r="3220" spans="1:4">
      <c r="A3220" s="159">
        <v>4704</v>
      </c>
      <c r="B3220" s="159" t="s">
        <v>23825</v>
      </c>
      <c r="C3220" s="159" t="s">
        <v>145</v>
      </c>
      <c r="D3220" s="160" t="s">
        <v>11587</v>
      </c>
    </row>
    <row r="3221" spans="1:4">
      <c r="A3221" s="159">
        <v>10730</v>
      </c>
      <c r="B3221" s="159" t="s">
        <v>24696</v>
      </c>
      <c r="C3221" s="159" t="s">
        <v>145</v>
      </c>
      <c r="D3221" s="160" t="s">
        <v>24697</v>
      </c>
    </row>
    <row r="3222" spans="1:4">
      <c r="A3222" s="159">
        <v>4720</v>
      </c>
      <c r="B3222" s="159" t="s">
        <v>23834</v>
      </c>
      <c r="C3222" s="159" t="s">
        <v>141</v>
      </c>
      <c r="D3222" s="160" t="s">
        <v>23835</v>
      </c>
    </row>
    <row r="3223" spans="1:4">
      <c r="A3223" s="159">
        <v>4721</v>
      </c>
      <c r="B3223" s="159" t="s">
        <v>23836</v>
      </c>
      <c r="C3223" s="159" t="s">
        <v>141</v>
      </c>
      <c r="D3223" s="160" t="s">
        <v>23837</v>
      </c>
    </row>
    <row r="3224" spans="1:4">
      <c r="A3224" s="159">
        <v>4718</v>
      </c>
      <c r="B3224" s="159" t="s">
        <v>23832</v>
      </c>
      <c r="C3224" s="159" t="s">
        <v>141</v>
      </c>
      <c r="D3224" s="160" t="s">
        <v>23833</v>
      </c>
    </row>
    <row r="3225" spans="1:4">
      <c r="A3225" s="159">
        <v>4722</v>
      </c>
      <c r="B3225" s="159" t="s">
        <v>23838</v>
      </c>
      <c r="C3225" s="159" t="s">
        <v>141</v>
      </c>
      <c r="D3225" s="160" t="s">
        <v>10549</v>
      </c>
    </row>
    <row r="3226" spans="1:4">
      <c r="A3226" s="159">
        <v>4730</v>
      </c>
      <c r="B3226" s="159" t="s">
        <v>23839</v>
      </c>
      <c r="C3226" s="159" t="s">
        <v>141</v>
      </c>
      <c r="D3226" s="160" t="s">
        <v>23840</v>
      </c>
    </row>
    <row r="3227" spans="1:4">
      <c r="A3227" s="159">
        <v>13186</v>
      </c>
      <c r="B3227" s="159" t="s">
        <v>25451</v>
      </c>
      <c r="C3227" s="159" t="s">
        <v>141</v>
      </c>
      <c r="D3227" s="160" t="s">
        <v>11447</v>
      </c>
    </row>
    <row r="3228" spans="1:4">
      <c r="A3228" s="159">
        <v>10737</v>
      </c>
      <c r="B3228" s="159" t="s">
        <v>24702</v>
      </c>
      <c r="C3228" s="159" t="s">
        <v>145</v>
      </c>
      <c r="D3228" s="160" t="s">
        <v>24703</v>
      </c>
    </row>
    <row r="3229" spans="1:4">
      <c r="A3229" s="159">
        <v>10734</v>
      </c>
      <c r="B3229" s="159" t="s">
        <v>24700</v>
      </c>
      <c r="C3229" s="159" t="s">
        <v>145</v>
      </c>
      <c r="D3229" s="160" t="s">
        <v>24701</v>
      </c>
    </row>
    <row r="3230" spans="1:4">
      <c r="A3230" s="159">
        <v>4708</v>
      </c>
      <c r="B3230" s="159" t="s">
        <v>23826</v>
      </c>
      <c r="C3230" s="159" t="s">
        <v>145</v>
      </c>
      <c r="D3230" s="160" t="s">
        <v>23827</v>
      </c>
    </row>
    <row r="3231" spans="1:4">
      <c r="A3231" s="159">
        <v>4712</v>
      </c>
      <c r="B3231" s="159" t="s">
        <v>23830</v>
      </c>
      <c r="C3231" s="159" t="s">
        <v>145</v>
      </c>
      <c r="D3231" s="160" t="s">
        <v>23831</v>
      </c>
    </row>
    <row r="3232" spans="1:4">
      <c r="A3232" s="159">
        <v>4710</v>
      </c>
      <c r="B3232" s="159" t="s">
        <v>23828</v>
      </c>
      <c r="C3232" s="159" t="s">
        <v>145</v>
      </c>
      <c r="D3232" s="160" t="s">
        <v>23829</v>
      </c>
    </row>
    <row r="3233" spans="1:4">
      <c r="A3233" s="159">
        <v>4750</v>
      </c>
      <c r="B3233" s="159" t="s">
        <v>23844</v>
      </c>
      <c r="C3233" s="159" t="s">
        <v>127</v>
      </c>
      <c r="D3233" s="160" t="s">
        <v>11431</v>
      </c>
    </row>
    <row r="3234" spans="1:4">
      <c r="A3234" s="159">
        <v>41065</v>
      </c>
      <c r="B3234" s="159" t="s">
        <v>28146</v>
      </c>
      <c r="C3234" s="159" t="s">
        <v>125</v>
      </c>
      <c r="D3234" s="160" t="s">
        <v>31520</v>
      </c>
    </row>
    <row r="3235" spans="1:4">
      <c r="A3235" s="159">
        <v>34747</v>
      </c>
      <c r="B3235" s="159" t="s">
        <v>26090</v>
      </c>
      <c r="C3235" s="159" t="s">
        <v>132</v>
      </c>
      <c r="D3235" s="160" t="s">
        <v>26091</v>
      </c>
    </row>
    <row r="3236" spans="1:4">
      <c r="A3236" s="159">
        <v>4826</v>
      </c>
      <c r="B3236" s="159" t="s">
        <v>23886</v>
      </c>
      <c r="C3236" s="159" t="s">
        <v>132</v>
      </c>
      <c r="D3236" s="160" t="s">
        <v>23887</v>
      </c>
    </row>
    <row r="3237" spans="1:4">
      <c r="A3237" s="159">
        <v>41975</v>
      </c>
      <c r="B3237" s="159" t="s">
        <v>28351</v>
      </c>
      <c r="C3237" s="159" t="s">
        <v>145</v>
      </c>
      <c r="D3237" s="160" t="s">
        <v>28352</v>
      </c>
    </row>
    <row r="3238" spans="1:4">
      <c r="A3238" s="159">
        <v>4825</v>
      </c>
      <c r="B3238" s="159" t="s">
        <v>23885</v>
      </c>
      <c r="C3238" s="159" t="s">
        <v>132</v>
      </c>
      <c r="D3238" s="160" t="s">
        <v>22763</v>
      </c>
    </row>
    <row r="3239" spans="1:4">
      <c r="A3239" s="159">
        <v>34744</v>
      </c>
      <c r="B3239" s="159" t="s">
        <v>26086</v>
      </c>
      <c r="C3239" s="159" t="s">
        <v>145</v>
      </c>
      <c r="D3239" s="160" t="s">
        <v>11170</v>
      </c>
    </row>
    <row r="3240" spans="1:4">
      <c r="A3240" s="159">
        <v>39430</v>
      </c>
      <c r="B3240" s="159" t="s">
        <v>27392</v>
      </c>
      <c r="C3240" s="159" t="s">
        <v>131</v>
      </c>
      <c r="D3240" s="160" t="s">
        <v>11867</v>
      </c>
    </row>
    <row r="3241" spans="1:4">
      <c r="A3241" s="159">
        <v>39573</v>
      </c>
      <c r="B3241" s="159" t="s">
        <v>27561</v>
      </c>
      <c r="C3241" s="159" t="s">
        <v>131</v>
      </c>
      <c r="D3241" s="160" t="s">
        <v>10245</v>
      </c>
    </row>
    <row r="3242" spans="1:4">
      <c r="A3242" s="159">
        <v>38410</v>
      </c>
      <c r="B3242" s="159" t="s">
        <v>26871</v>
      </c>
      <c r="C3242" s="159" t="s">
        <v>131</v>
      </c>
      <c r="D3242" s="160" t="s">
        <v>11336</v>
      </c>
    </row>
    <row r="3243" spans="1:4">
      <c r="A3243" s="159">
        <v>43082</v>
      </c>
      <c r="B3243" s="159" t="s">
        <v>28446</v>
      </c>
      <c r="C3243" s="159" t="s">
        <v>140</v>
      </c>
      <c r="D3243" s="160" t="s">
        <v>17745</v>
      </c>
    </row>
    <row r="3244" spans="1:4">
      <c r="A3244" s="159">
        <v>43083</v>
      </c>
      <c r="B3244" s="159" t="s">
        <v>28447</v>
      </c>
      <c r="C3244" s="159" t="s">
        <v>140</v>
      </c>
      <c r="D3244" s="160" t="s">
        <v>24600</v>
      </c>
    </row>
    <row r="3245" spans="1:4">
      <c r="A3245" s="159">
        <v>40535</v>
      </c>
      <c r="B3245" s="159" t="s">
        <v>28014</v>
      </c>
      <c r="C3245" s="159" t="s">
        <v>140</v>
      </c>
      <c r="D3245" s="160" t="s">
        <v>24600</v>
      </c>
    </row>
    <row r="3246" spans="1:4">
      <c r="A3246" s="159">
        <v>40598</v>
      </c>
      <c r="B3246" s="159" t="s">
        <v>28021</v>
      </c>
      <c r="C3246" s="159" t="s">
        <v>140</v>
      </c>
      <c r="D3246" s="160" t="s">
        <v>10793</v>
      </c>
    </row>
    <row r="3247" spans="1:4">
      <c r="A3247" s="159">
        <v>43692</v>
      </c>
      <c r="B3247" s="159" t="s">
        <v>28723</v>
      </c>
      <c r="C3247" s="159" t="s">
        <v>140</v>
      </c>
      <c r="D3247" s="160" t="s">
        <v>14724</v>
      </c>
    </row>
    <row r="3248" spans="1:4">
      <c r="A3248" s="159">
        <v>43665</v>
      </c>
      <c r="B3248" s="159" t="s">
        <v>28710</v>
      </c>
      <c r="C3248" s="159" t="s">
        <v>140</v>
      </c>
      <c r="D3248" s="160" t="s">
        <v>10149</v>
      </c>
    </row>
    <row r="3249" spans="1:4">
      <c r="A3249" s="159">
        <v>10966</v>
      </c>
      <c r="B3249" s="159" t="s">
        <v>24786</v>
      </c>
      <c r="C3249" s="159" t="s">
        <v>140</v>
      </c>
      <c r="D3249" s="160" t="s">
        <v>14724</v>
      </c>
    </row>
    <row r="3250" spans="1:4">
      <c r="A3250" s="159">
        <v>39427</v>
      </c>
      <c r="B3250" s="159" t="s">
        <v>27389</v>
      </c>
      <c r="C3250" s="159" t="s">
        <v>132</v>
      </c>
      <c r="D3250" s="160" t="s">
        <v>20271</v>
      </c>
    </row>
    <row r="3251" spans="1:4">
      <c r="A3251" s="159">
        <v>39424</v>
      </c>
      <c r="B3251" s="159" t="s">
        <v>27386</v>
      </c>
      <c r="C3251" s="159" t="s">
        <v>132</v>
      </c>
      <c r="D3251" s="160" t="s">
        <v>10242</v>
      </c>
    </row>
    <row r="3252" spans="1:4">
      <c r="A3252" s="159">
        <v>39425</v>
      </c>
      <c r="B3252" s="159" t="s">
        <v>27387</v>
      </c>
      <c r="C3252" s="159" t="s">
        <v>132</v>
      </c>
      <c r="D3252" s="160" t="s">
        <v>20280</v>
      </c>
    </row>
    <row r="3253" spans="1:4">
      <c r="A3253" s="159">
        <v>40664</v>
      </c>
      <c r="B3253" s="159" t="s">
        <v>28051</v>
      </c>
      <c r="C3253" s="159" t="s">
        <v>140</v>
      </c>
      <c r="D3253" s="160" t="s">
        <v>14913</v>
      </c>
    </row>
    <row r="3254" spans="1:4">
      <c r="A3254" s="159">
        <v>34360</v>
      </c>
      <c r="B3254" s="159" t="s">
        <v>25879</v>
      </c>
      <c r="C3254" s="159" t="s">
        <v>140</v>
      </c>
      <c r="D3254" s="160" t="s">
        <v>25880</v>
      </c>
    </row>
    <row r="3255" spans="1:4">
      <c r="A3255" s="159">
        <v>20259</v>
      </c>
      <c r="B3255" s="159" t="s">
        <v>25722</v>
      </c>
      <c r="C3255" s="159" t="s">
        <v>132</v>
      </c>
      <c r="D3255" s="160" t="s">
        <v>11341</v>
      </c>
    </row>
    <row r="3256" spans="1:4">
      <c r="A3256" s="159">
        <v>14077</v>
      </c>
      <c r="B3256" s="159" t="s">
        <v>25537</v>
      </c>
      <c r="C3256" s="159" t="s">
        <v>132</v>
      </c>
      <c r="D3256" s="160" t="s">
        <v>25538</v>
      </c>
    </row>
    <row r="3257" spans="1:4">
      <c r="A3257" s="159">
        <v>3678</v>
      </c>
      <c r="B3257" s="159" t="s">
        <v>23474</v>
      </c>
      <c r="C3257" s="159" t="s">
        <v>132</v>
      </c>
      <c r="D3257" s="160" t="s">
        <v>23475</v>
      </c>
    </row>
    <row r="3258" spans="1:4">
      <c r="A3258" s="159">
        <v>11552</v>
      </c>
      <c r="B3258" s="159" t="s">
        <v>24929</v>
      </c>
      <c r="C3258" s="159" t="s">
        <v>132</v>
      </c>
      <c r="D3258" s="160" t="s">
        <v>10399</v>
      </c>
    </row>
    <row r="3259" spans="1:4">
      <c r="A3259" s="159">
        <v>585</v>
      </c>
      <c r="B3259" s="159" t="s">
        <v>22356</v>
      </c>
      <c r="C3259" s="159" t="s">
        <v>140</v>
      </c>
      <c r="D3259" s="160" t="s">
        <v>10998</v>
      </c>
    </row>
    <row r="3260" spans="1:4">
      <c r="A3260" s="159">
        <v>39418</v>
      </c>
      <c r="B3260" s="159" t="s">
        <v>27379</v>
      </c>
      <c r="C3260" s="159" t="s">
        <v>132</v>
      </c>
      <c r="D3260" s="160" t="s">
        <v>10557</v>
      </c>
    </row>
    <row r="3261" spans="1:4">
      <c r="A3261" s="159">
        <v>39419</v>
      </c>
      <c r="B3261" s="159" t="s">
        <v>27380</v>
      </c>
      <c r="C3261" s="159" t="s">
        <v>132</v>
      </c>
      <c r="D3261" s="160" t="s">
        <v>23576</v>
      </c>
    </row>
    <row r="3262" spans="1:4">
      <c r="A3262" s="159">
        <v>39420</v>
      </c>
      <c r="B3262" s="159" t="s">
        <v>27381</v>
      </c>
      <c r="C3262" s="159" t="s">
        <v>132</v>
      </c>
      <c r="D3262" s="160" t="s">
        <v>11518</v>
      </c>
    </row>
    <row r="3263" spans="1:4">
      <c r="A3263" s="159">
        <v>39571</v>
      </c>
      <c r="B3263" s="159" t="s">
        <v>27559</v>
      </c>
      <c r="C3263" s="159" t="s">
        <v>132</v>
      </c>
      <c r="D3263" s="160" t="s">
        <v>11285</v>
      </c>
    </row>
    <row r="3264" spans="1:4">
      <c r="A3264" s="159">
        <v>39421</v>
      </c>
      <c r="B3264" s="159" t="s">
        <v>27382</v>
      </c>
      <c r="C3264" s="159" t="s">
        <v>132</v>
      </c>
      <c r="D3264" s="160" t="s">
        <v>11138</v>
      </c>
    </row>
    <row r="3265" spans="1:4">
      <c r="A3265" s="159">
        <v>39422</v>
      </c>
      <c r="B3265" s="159" t="s">
        <v>27383</v>
      </c>
      <c r="C3265" s="159" t="s">
        <v>132</v>
      </c>
      <c r="D3265" s="160" t="s">
        <v>10648</v>
      </c>
    </row>
    <row r="3266" spans="1:4">
      <c r="A3266" s="159">
        <v>39423</v>
      </c>
      <c r="B3266" s="159" t="s">
        <v>27384</v>
      </c>
      <c r="C3266" s="159" t="s">
        <v>132</v>
      </c>
      <c r="D3266" s="160" t="s">
        <v>27385</v>
      </c>
    </row>
    <row r="3267" spans="1:4">
      <c r="A3267" s="159">
        <v>39426</v>
      </c>
      <c r="B3267" s="159" t="s">
        <v>27388</v>
      </c>
      <c r="C3267" s="159" t="s">
        <v>132</v>
      </c>
      <c r="D3267" s="160" t="s">
        <v>10957</v>
      </c>
    </row>
    <row r="3268" spans="1:4">
      <c r="A3268" s="159">
        <v>39429</v>
      </c>
      <c r="B3268" s="159" t="s">
        <v>27391</v>
      </c>
      <c r="C3268" s="159" t="s">
        <v>132</v>
      </c>
      <c r="D3268" s="160" t="s">
        <v>10163</v>
      </c>
    </row>
    <row r="3269" spans="1:4">
      <c r="A3269" s="159">
        <v>39428</v>
      </c>
      <c r="B3269" s="159" t="s">
        <v>27390</v>
      </c>
      <c r="C3269" s="159" t="s">
        <v>132</v>
      </c>
      <c r="D3269" s="160" t="s">
        <v>10626</v>
      </c>
    </row>
    <row r="3270" spans="1:4">
      <c r="A3270" s="159">
        <v>39572</v>
      </c>
      <c r="B3270" s="159" t="s">
        <v>27560</v>
      </c>
      <c r="C3270" s="159" t="s">
        <v>132</v>
      </c>
      <c r="D3270" s="160" t="s">
        <v>23539</v>
      </c>
    </row>
    <row r="3271" spans="1:4">
      <c r="A3271" s="159">
        <v>39570</v>
      </c>
      <c r="B3271" s="159" t="s">
        <v>27558</v>
      </c>
      <c r="C3271" s="159" t="s">
        <v>132</v>
      </c>
      <c r="D3271" s="160" t="s">
        <v>12594</v>
      </c>
    </row>
    <row r="3272" spans="1:4">
      <c r="A3272" s="159">
        <v>39569</v>
      </c>
      <c r="B3272" s="159" t="s">
        <v>27557</v>
      </c>
      <c r="C3272" s="159" t="s">
        <v>132</v>
      </c>
      <c r="D3272" s="160" t="s">
        <v>22734</v>
      </c>
    </row>
    <row r="3273" spans="1:4">
      <c r="A3273" s="159">
        <v>39029</v>
      </c>
      <c r="B3273" s="159" t="s">
        <v>27095</v>
      </c>
      <c r="C3273" s="159" t="s">
        <v>132</v>
      </c>
      <c r="D3273" s="160" t="s">
        <v>17641</v>
      </c>
    </row>
    <row r="3274" spans="1:4">
      <c r="A3274" s="159">
        <v>39028</v>
      </c>
      <c r="B3274" s="159" t="s">
        <v>27094</v>
      </c>
      <c r="C3274" s="159" t="s">
        <v>132</v>
      </c>
      <c r="D3274" s="160" t="s">
        <v>16995</v>
      </c>
    </row>
    <row r="3275" spans="1:4">
      <c r="A3275" s="159">
        <v>39328</v>
      </c>
      <c r="B3275" s="159" t="s">
        <v>27290</v>
      </c>
      <c r="C3275" s="159" t="s">
        <v>132</v>
      </c>
      <c r="D3275" s="160" t="s">
        <v>10414</v>
      </c>
    </row>
    <row r="3276" spans="1:4">
      <c r="A3276" s="159">
        <v>38541</v>
      </c>
      <c r="B3276" s="159" t="s">
        <v>26935</v>
      </c>
      <c r="C3276" s="159" t="s">
        <v>131</v>
      </c>
      <c r="D3276" s="160" t="s">
        <v>26936</v>
      </c>
    </row>
    <row r="3277" spans="1:4">
      <c r="A3277" s="159">
        <v>38542</v>
      </c>
      <c r="B3277" s="159" t="s">
        <v>26937</v>
      </c>
      <c r="C3277" s="159" t="s">
        <v>131</v>
      </c>
      <c r="D3277" s="160" t="s">
        <v>26938</v>
      </c>
    </row>
    <row r="3278" spans="1:4">
      <c r="A3278" s="159">
        <v>38543</v>
      </c>
      <c r="B3278" s="159" t="s">
        <v>26939</v>
      </c>
      <c r="C3278" s="159" t="s">
        <v>131</v>
      </c>
      <c r="D3278" s="160" t="s">
        <v>26940</v>
      </c>
    </row>
    <row r="3279" spans="1:4">
      <c r="A3279" s="159">
        <v>40406</v>
      </c>
      <c r="B3279" s="159" t="s">
        <v>27959</v>
      </c>
      <c r="C3279" s="159" t="s">
        <v>131</v>
      </c>
      <c r="D3279" s="160" t="s">
        <v>27960</v>
      </c>
    </row>
    <row r="3280" spans="1:4">
      <c r="A3280" s="159">
        <v>40789</v>
      </c>
      <c r="B3280" s="159" t="s">
        <v>28069</v>
      </c>
      <c r="C3280" s="159" t="s">
        <v>131</v>
      </c>
      <c r="D3280" s="160" t="s">
        <v>28070</v>
      </c>
    </row>
    <row r="3281" spans="1:4">
      <c r="A3281" s="159">
        <v>40791</v>
      </c>
      <c r="B3281" s="159" t="s">
        <v>28071</v>
      </c>
      <c r="C3281" s="159" t="s">
        <v>131</v>
      </c>
      <c r="D3281" s="160" t="s">
        <v>28072</v>
      </c>
    </row>
    <row r="3282" spans="1:4">
      <c r="A3282" s="159">
        <v>11651</v>
      </c>
      <c r="B3282" s="159" t="s">
        <v>24971</v>
      </c>
      <c r="C3282" s="159" t="s">
        <v>131</v>
      </c>
      <c r="D3282" s="160" t="s">
        <v>24972</v>
      </c>
    </row>
    <row r="3283" spans="1:4">
      <c r="A3283" s="159">
        <v>40435</v>
      </c>
      <c r="B3283" s="159" t="s">
        <v>27983</v>
      </c>
      <c r="C3283" s="159" t="s">
        <v>131</v>
      </c>
      <c r="D3283" s="160" t="s">
        <v>27984</v>
      </c>
    </row>
    <row r="3284" spans="1:4">
      <c r="A3284" s="159">
        <v>39012</v>
      </c>
      <c r="B3284" s="159" t="s">
        <v>27076</v>
      </c>
      <c r="C3284" s="159" t="s">
        <v>131</v>
      </c>
      <c r="D3284" s="160" t="s">
        <v>27077</v>
      </c>
    </row>
    <row r="3285" spans="1:4">
      <c r="A3285" s="159">
        <v>13617</v>
      </c>
      <c r="B3285" s="159" t="s">
        <v>25501</v>
      </c>
      <c r="C3285" s="159" t="s">
        <v>131</v>
      </c>
      <c r="D3285" s="160" t="s">
        <v>25502</v>
      </c>
    </row>
    <row r="3286" spans="1:4">
      <c r="A3286" s="159">
        <v>35274</v>
      </c>
      <c r="B3286" s="159" t="s">
        <v>26117</v>
      </c>
      <c r="C3286" s="159" t="s">
        <v>132</v>
      </c>
      <c r="D3286" s="160" t="s">
        <v>26118</v>
      </c>
    </row>
    <row r="3287" spans="1:4">
      <c r="A3287" s="159">
        <v>35275</v>
      </c>
      <c r="B3287" s="159" t="s">
        <v>26119</v>
      </c>
      <c r="C3287" s="159" t="s">
        <v>132</v>
      </c>
      <c r="D3287" s="160" t="s">
        <v>26120</v>
      </c>
    </row>
    <row r="3288" spans="1:4">
      <c r="A3288" s="159">
        <v>35276</v>
      </c>
      <c r="B3288" s="159" t="s">
        <v>26121</v>
      </c>
      <c r="C3288" s="159" t="s">
        <v>132</v>
      </c>
      <c r="D3288" s="160" t="s">
        <v>26122</v>
      </c>
    </row>
    <row r="3289" spans="1:4">
      <c r="A3289" s="159">
        <v>38386</v>
      </c>
      <c r="B3289" s="159" t="s">
        <v>26847</v>
      </c>
      <c r="C3289" s="159" t="s">
        <v>131</v>
      </c>
      <c r="D3289" s="160" t="s">
        <v>13296</v>
      </c>
    </row>
    <row r="3290" spans="1:4">
      <c r="A3290" s="159">
        <v>11091</v>
      </c>
      <c r="B3290" s="159" t="s">
        <v>24821</v>
      </c>
      <c r="C3290" s="159" t="s">
        <v>131</v>
      </c>
      <c r="D3290" s="160" t="s">
        <v>10886</v>
      </c>
    </row>
    <row r="3291" spans="1:4">
      <c r="A3291" s="159">
        <v>37586</v>
      </c>
      <c r="B3291" s="159" t="s">
        <v>26489</v>
      </c>
      <c r="C3291" s="159" t="s">
        <v>151</v>
      </c>
      <c r="D3291" s="160" t="s">
        <v>26490</v>
      </c>
    </row>
    <row r="3292" spans="1:4">
      <c r="A3292" s="159">
        <v>37395</v>
      </c>
      <c r="B3292" s="159" t="s">
        <v>26341</v>
      </c>
      <c r="C3292" s="159" t="s">
        <v>151</v>
      </c>
      <c r="D3292" s="160" t="s">
        <v>26342</v>
      </c>
    </row>
    <row r="3293" spans="1:4">
      <c r="A3293" s="159">
        <v>14147</v>
      </c>
      <c r="B3293" s="159" t="s">
        <v>25541</v>
      </c>
      <c r="C3293" s="159" t="s">
        <v>151</v>
      </c>
      <c r="D3293" s="160" t="s">
        <v>25542</v>
      </c>
    </row>
    <row r="3294" spans="1:4">
      <c r="A3294" s="159">
        <v>37396</v>
      </c>
      <c r="B3294" s="159" t="s">
        <v>26343</v>
      </c>
      <c r="C3294" s="159" t="s">
        <v>151</v>
      </c>
      <c r="D3294" s="160" t="s">
        <v>16948</v>
      </c>
    </row>
    <row r="3295" spans="1:4">
      <c r="A3295" s="159">
        <v>37397</v>
      </c>
      <c r="B3295" s="159" t="s">
        <v>26344</v>
      </c>
      <c r="C3295" s="159" t="s">
        <v>151</v>
      </c>
      <c r="D3295" s="160" t="s">
        <v>26345</v>
      </c>
    </row>
    <row r="3296" spans="1:4">
      <c r="A3296" s="159">
        <v>43606</v>
      </c>
      <c r="B3296" s="159" t="s">
        <v>28677</v>
      </c>
      <c r="C3296" s="159" t="s">
        <v>131</v>
      </c>
      <c r="D3296" s="160" t="s">
        <v>28678</v>
      </c>
    </row>
    <row r="3297" spans="1:4">
      <c r="A3297" s="159">
        <v>444</v>
      </c>
      <c r="B3297" s="159" t="s">
        <v>22315</v>
      </c>
      <c r="C3297" s="159" t="s">
        <v>131</v>
      </c>
      <c r="D3297" s="160" t="s">
        <v>10600</v>
      </c>
    </row>
    <row r="3298" spans="1:4">
      <c r="A3298" s="159">
        <v>445</v>
      </c>
      <c r="B3298" s="159" t="s">
        <v>22316</v>
      </c>
      <c r="C3298" s="159" t="s">
        <v>131</v>
      </c>
      <c r="D3298" s="160" t="s">
        <v>22317</v>
      </c>
    </row>
    <row r="3299" spans="1:4">
      <c r="A3299" s="159">
        <v>4783</v>
      </c>
      <c r="B3299" s="159" t="s">
        <v>23852</v>
      </c>
      <c r="C3299" s="159" t="s">
        <v>127</v>
      </c>
      <c r="D3299" s="160" t="s">
        <v>11431</v>
      </c>
    </row>
    <row r="3300" spans="1:4">
      <c r="A3300" s="159">
        <v>41079</v>
      </c>
      <c r="B3300" s="159" t="s">
        <v>28158</v>
      </c>
      <c r="C3300" s="159" t="s">
        <v>125</v>
      </c>
      <c r="D3300" s="160" t="s">
        <v>31520</v>
      </c>
    </row>
    <row r="3301" spans="1:4">
      <c r="A3301" s="159">
        <v>12874</v>
      </c>
      <c r="B3301" s="159" t="s">
        <v>25424</v>
      </c>
      <c r="C3301" s="159" t="s">
        <v>127</v>
      </c>
      <c r="D3301" s="160" t="s">
        <v>31594</v>
      </c>
    </row>
    <row r="3302" spans="1:4">
      <c r="A3302" s="159">
        <v>41082</v>
      </c>
      <c r="B3302" s="159" t="s">
        <v>28160</v>
      </c>
      <c r="C3302" s="159" t="s">
        <v>125</v>
      </c>
      <c r="D3302" s="160" t="s">
        <v>31595</v>
      </c>
    </row>
    <row r="3303" spans="1:4">
      <c r="A3303" s="159">
        <v>4785</v>
      </c>
      <c r="B3303" s="159" t="s">
        <v>23853</v>
      </c>
      <c r="C3303" s="159" t="s">
        <v>127</v>
      </c>
      <c r="D3303" s="160" t="s">
        <v>11431</v>
      </c>
    </row>
    <row r="3304" spans="1:4">
      <c r="A3304" s="159">
        <v>41081</v>
      </c>
      <c r="B3304" s="159" t="s">
        <v>28159</v>
      </c>
      <c r="C3304" s="159" t="s">
        <v>125</v>
      </c>
      <c r="D3304" s="160" t="s">
        <v>31520</v>
      </c>
    </row>
    <row r="3305" spans="1:4">
      <c r="A3305" s="159">
        <v>4801</v>
      </c>
      <c r="B3305" s="159" t="s">
        <v>23869</v>
      </c>
      <c r="C3305" s="159" t="s">
        <v>145</v>
      </c>
      <c r="D3305" s="160" t="s">
        <v>15348</v>
      </c>
    </row>
    <row r="3306" spans="1:4">
      <c r="A3306" s="159">
        <v>4794</v>
      </c>
      <c r="B3306" s="159" t="s">
        <v>23861</v>
      </c>
      <c r="C3306" s="159" t="s">
        <v>145</v>
      </c>
      <c r="D3306" s="160" t="s">
        <v>23862</v>
      </c>
    </row>
    <row r="3307" spans="1:4">
      <c r="A3307" s="159">
        <v>4796</v>
      </c>
      <c r="B3307" s="159" t="s">
        <v>23865</v>
      </c>
      <c r="C3307" s="159" t="s">
        <v>145</v>
      </c>
      <c r="D3307" s="160" t="s">
        <v>23866</v>
      </c>
    </row>
    <row r="3308" spans="1:4">
      <c r="A3308" s="159">
        <v>4800</v>
      </c>
      <c r="B3308" s="159" t="s">
        <v>23867</v>
      </c>
      <c r="C3308" s="159" t="s">
        <v>145</v>
      </c>
      <c r="D3308" s="160" t="s">
        <v>23868</v>
      </c>
    </row>
    <row r="3309" spans="1:4">
      <c r="A3309" s="159">
        <v>4795</v>
      </c>
      <c r="B3309" s="159" t="s">
        <v>23863</v>
      </c>
      <c r="C3309" s="159" t="s">
        <v>145</v>
      </c>
      <c r="D3309" s="160" t="s">
        <v>23864</v>
      </c>
    </row>
    <row r="3310" spans="1:4">
      <c r="A3310" s="159">
        <v>39694</v>
      </c>
      <c r="B3310" s="159" t="s">
        <v>27662</v>
      </c>
      <c r="C3310" s="159" t="s">
        <v>145</v>
      </c>
      <c r="D3310" s="160" t="s">
        <v>27663</v>
      </c>
    </row>
    <row r="3311" spans="1:4">
      <c r="A3311" s="159">
        <v>1292</v>
      </c>
      <c r="B3311" s="159" t="s">
        <v>22647</v>
      </c>
      <c r="C3311" s="159" t="s">
        <v>145</v>
      </c>
      <c r="D3311" s="160" t="s">
        <v>22648</v>
      </c>
    </row>
    <row r="3312" spans="1:4">
      <c r="A3312" s="159">
        <v>1287</v>
      </c>
      <c r="B3312" s="159" t="s">
        <v>22646</v>
      </c>
      <c r="C3312" s="159" t="s">
        <v>145</v>
      </c>
      <c r="D3312" s="160" t="s">
        <v>11716</v>
      </c>
    </row>
    <row r="3313" spans="1:4">
      <c r="A3313" s="159">
        <v>1297</v>
      </c>
      <c r="B3313" s="159" t="s">
        <v>22649</v>
      </c>
      <c r="C3313" s="159" t="s">
        <v>145</v>
      </c>
      <c r="D3313" s="160" t="s">
        <v>17399</v>
      </c>
    </row>
    <row r="3314" spans="1:4">
      <c r="A3314" s="159">
        <v>4786</v>
      </c>
      <c r="B3314" s="159" t="s">
        <v>23854</v>
      </c>
      <c r="C3314" s="159" t="s">
        <v>145</v>
      </c>
      <c r="D3314" s="160" t="s">
        <v>11522</v>
      </c>
    </row>
    <row r="3315" spans="1:4">
      <c r="A3315" s="159">
        <v>10840</v>
      </c>
      <c r="B3315" s="159" t="s">
        <v>24727</v>
      </c>
      <c r="C3315" s="159" t="s">
        <v>145</v>
      </c>
      <c r="D3315" s="160" t="s">
        <v>24728</v>
      </c>
    </row>
    <row r="3316" spans="1:4">
      <c r="A3316" s="159">
        <v>10841</v>
      </c>
      <c r="B3316" s="159" t="s">
        <v>24729</v>
      </c>
      <c r="C3316" s="159" t="s">
        <v>145</v>
      </c>
      <c r="D3316" s="160" t="s">
        <v>11933</v>
      </c>
    </row>
    <row r="3317" spans="1:4">
      <c r="A3317" s="159">
        <v>44540</v>
      </c>
      <c r="B3317" s="159" t="s">
        <v>28935</v>
      </c>
      <c r="C3317" s="159" t="s">
        <v>145</v>
      </c>
      <c r="D3317" s="160" t="s">
        <v>28936</v>
      </c>
    </row>
    <row r="3318" spans="1:4">
      <c r="A3318" s="159">
        <v>10842</v>
      </c>
      <c r="B3318" s="159" t="s">
        <v>24730</v>
      </c>
      <c r="C3318" s="159" t="s">
        <v>145</v>
      </c>
      <c r="D3318" s="160" t="s">
        <v>24731</v>
      </c>
    </row>
    <row r="3319" spans="1:4">
      <c r="A3319" s="159">
        <v>21108</v>
      </c>
      <c r="B3319" s="159" t="s">
        <v>25814</v>
      </c>
      <c r="C3319" s="159" t="s">
        <v>145</v>
      </c>
      <c r="D3319" s="160" t="s">
        <v>25815</v>
      </c>
    </row>
    <row r="3320" spans="1:4">
      <c r="A3320" s="159">
        <v>38195</v>
      </c>
      <c r="B3320" s="159" t="s">
        <v>26819</v>
      </c>
      <c r="C3320" s="159" t="s">
        <v>145</v>
      </c>
      <c r="D3320" s="160" t="s">
        <v>26820</v>
      </c>
    </row>
    <row r="3321" spans="1:4">
      <c r="A3321" s="159">
        <v>38180</v>
      </c>
      <c r="B3321" s="159" t="s">
        <v>26806</v>
      </c>
      <c r="C3321" s="159" t="s">
        <v>145</v>
      </c>
      <c r="D3321" s="160" t="s">
        <v>22821</v>
      </c>
    </row>
    <row r="3322" spans="1:4">
      <c r="A3322" s="159">
        <v>40648</v>
      </c>
      <c r="B3322" s="159" t="s">
        <v>28034</v>
      </c>
      <c r="C3322" s="159" t="s">
        <v>145</v>
      </c>
      <c r="D3322" s="160" t="s">
        <v>28035</v>
      </c>
    </row>
    <row r="3323" spans="1:4">
      <c r="A3323" s="159">
        <v>40649</v>
      </c>
      <c r="B3323" s="159" t="s">
        <v>28036</v>
      </c>
      <c r="C3323" s="159" t="s">
        <v>145</v>
      </c>
      <c r="D3323" s="160" t="s">
        <v>28037</v>
      </c>
    </row>
    <row r="3324" spans="1:4">
      <c r="A3324" s="159">
        <v>40650</v>
      </c>
      <c r="B3324" s="159" t="s">
        <v>28038</v>
      </c>
      <c r="C3324" s="159" t="s">
        <v>145</v>
      </c>
      <c r="D3324" s="160" t="s">
        <v>28039</v>
      </c>
    </row>
    <row r="3325" spans="1:4">
      <c r="A3325" s="159">
        <v>40651</v>
      </c>
      <c r="B3325" s="159" t="s">
        <v>28040</v>
      </c>
      <c r="C3325" s="159" t="s">
        <v>145</v>
      </c>
      <c r="D3325" s="160" t="s">
        <v>28041</v>
      </c>
    </row>
    <row r="3326" spans="1:4">
      <c r="A3326" s="159">
        <v>40652</v>
      </c>
      <c r="B3326" s="159" t="s">
        <v>28042</v>
      </c>
      <c r="C3326" s="159" t="s">
        <v>145</v>
      </c>
      <c r="D3326" s="160" t="s">
        <v>28043</v>
      </c>
    </row>
    <row r="3327" spans="1:4">
      <c r="A3327" s="159">
        <v>40647</v>
      </c>
      <c r="B3327" s="159" t="s">
        <v>28032</v>
      </c>
      <c r="C3327" s="159" t="s">
        <v>145</v>
      </c>
      <c r="D3327" s="160" t="s">
        <v>28033</v>
      </c>
    </row>
    <row r="3328" spans="1:4">
      <c r="A3328" s="159">
        <v>40653</v>
      </c>
      <c r="B3328" s="159" t="s">
        <v>28044</v>
      </c>
      <c r="C3328" s="159" t="s">
        <v>145</v>
      </c>
      <c r="D3328" s="160" t="s">
        <v>18806</v>
      </c>
    </row>
    <row r="3329" spans="1:4">
      <c r="A3329" s="159">
        <v>38135</v>
      </c>
      <c r="B3329" s="159" t="s">
        <v>26782</v>
      </c>
      <c r="C3329" s="159" t="s">
        <v>145</v>
      </c>
      <c r="D3329" s="160" t="s">
        <v>10820</v>
      </c>
    </row>
    <row r="3330" spans="1:4">
      <c r="A3330" s="159">
        <v>36178</v>
      </c>
      <c r="B3330" s="159" t="s">
        <v>26154</v>
      </c>
      <c r="C3330" s="159" t="s">
        <v>131</v>
      </c>
      <c r="D3330" s="160" t="s">
        <v>11400</v>
      </c>
    </row>
    <row r="3331" spans="1:4">
      <c r="A3331" s="159">
        <v>38181</v>
      </c>
      <c r="B3331" s="159" t="s">
        <v>26807</v>
      </c>
      <c r="C3331" s="159" t="s">
        <v>145</v>
      </c>
      <c r="D3331" s="160" t="s">
        <v>26808</v>
      </c>
    </row>
    <row r="3332" spans="1:4">
      <c r="A3332" s="159">
        <v>38182</v>
      </c>
      <c r="B3332" s="159" t="s">
        <v>26809</v>
      </c>
      <c r="C3332" s="159" t="s">
        <v>145</v>
      </c>
      <c r="D3332" s="160" t="s">
        <v>26810</v>
      </c>
    </row>
    <row r="3333" spans="1:4">
      <c r="A3333" s="159">
        <v>38186</v>
      </c>
      <c r="B3333" s="159" t="s">
        <v>26813</v>
      </c>
      <c r="C3333" s="159" t="s">
        <v>145</v>
      </c>
      <c r="D3333" s="160" t="s">
        <v>26814</v>
      </c>
    </row>
    <row r="3334" spans="1:4">
      <c r="A3334" s="159">
        <v>38185</v>
      </c>
      <c r="B3334" s="159" t="s">
        <v>26811</v>
      </c>
      <c r="C3334" s="159" t="s">
        <v>145</v>
      </c>
      <c r="D3334" s="160" t="s">
        <v>26812</v>
      </c>
    </row>
    <row r="3335" spans="1:4">
      <c r="A3335" s="159">
        <v>40654</v>
      </c>
      <c r="B3335" s="159" t="s">
        <v>28045</v>
      </c>
      <c r="C3335" s="159" t="s">
        <v>145</v>
      </c>
      <c r="D3335" s="160" t="s">
        <v>28046</v>
      </c>
    </row>
    <row r="3336" spans="1:4">
      <c r="A3336" s="159">
        <v>44541</v>
      </c>
      <c r="B3336" s="159" t="s">
        <v>28937</v>
      </c>
      <c r="C3336" s="159" t="s">
        <v>145</v>
      </c>
      <c r="D3336" s="160" t="s">
        <v>28938</v>
      </c>
    </row>
    <row r="3337" spans="1:4">
      <c r="A3337" s="159">
        <v>4822</v>
      </c>
      <c r="B3337" s="159" t="s">
        <v>23881</v>
      </c>
      <c r="C3337" s="159" t="s">
        <v>145</v>
      </c>
      <c r="D3337" s="160" t="s">
        <v>23882</v>
      </c>
    </row>
    <row r="3338" spans="1:4">
      <c r="A3338" s="159">
        <v>4818</v>
      </c>
      <c r="B3338" s="159" t="s">
        <v>23879</v>
      </c>
      <c r="C3338" s="159" t="s">
        <v>145</v>
      </c>
      <c r="D3338" s="160" t="s">
        <v>23880</v>
      </c>
    </row>
    <row r="3339" spans="1:4">
      <c r="A3339" s="159">
        <v>39567</v>
      </c>
      <c r="B3339" s="159" t="s">
        <v>27556</v>
      </c>
      <c r="C3339" s="159" t="s">
        <v>145</v>
      </c>
      <c r="D3339" s="160" t="s">
        <v>11502</v>
      </c>
    </row>
    <row r="3340" spans="1:4">
      <c r="A3340" s="159">
        <v>39566</v>
      </c>
      <c r="B3340" s="159" t="s">
        <v>27555</v>
      </c>
      <c r="C3340" s="159" t="s">
        <v>145</v>
      </c>
      <c r="D3340" s="160" t="s">
        <v>11501</v>
      </c>
    </row>
    <row r="3341" spans="1:4">
      <c r="A3341" s="159">
        <v>39416</v>
      </c>
      <c r="B3341" s="159" t="s">
        <v>27377</v>
      </c>
      <c r="C3341" s="159" t="s">
        <v>145</v>
      </c>
      <c r="D3341" s="160" t="s">
        <v>11487</v>
      </c>
    </row>
    <row r="3342" spans="1:4">
      <c r="A3342" s="159">
        <v>39417</v>
      </c>
      <c r="B3342" s="159" t="s">
        <v>27378</v>
      </c>
      <c r="C3342" s="159" t="s">
        <v>145</v>
      </c>
      <c r="D3342" s="160" t="s">
        <v>11488</v>
      </c>
    </row>
    <row r="3343" spans="1:4">
      <c r="A3343" s="159">
        <v>43742</v>
      </c>
      <c r="B3343" s="159" t="s">
        <v>28727</v>
      </c>
      <c r="C3343" s="159" t="s">
        <v>145</v>
      </c>
      <c r="D3343" s="160" t="s">
        <v>11720</v>
      </c>
    </row>
    <row r="3344" spans="1:4">
      <c r="A3344" s="159">
        <v>39414</v>
      </c>
      <c r="B3344" s="159" t="s">
        <v>27375</v>
      </c>
      <c r="C3344" s="159" t="s">
        <v>145</v>
      </c>
      <c r="D3344" s="160" t="s">
        <v>11095</v>
      </c>
    </row>
    <row r="3345" spans="1:4">
      <c r="A3345" s="159">
        <v>39415</v>
      </c>
      <c r="B3345" s="159" t="s">
        <v>27376</v>
      </c>
      <c r="C3345" s="159" t="s">
        <v>145</v>
      </c>
      <c r="D3345" s="160" t="s">
        <v>11152</v>
      </c>
    </row>
    <row r="3346" spans="1:4">
      <c r="A3346" s="159">
        <v>43740</v>
      </c>
      <c r="B3346" s="159" t="s">
        <v>28725</v>
      </c>
      <c r="C3346" s="159" t="s">
        <v>145</v>
      </c>
      <c r="D3346" s="160" t="s">
        <v>11718</v>
      </c>
    </row>
    <row r="3347" spans="1:4">
      <c r="A3347" s="159">
        <v>39412</v>
      </c>
      <c r="B3347" s="159" t="s">
        <v>27373</v>
      </c>
      <c r="C3347" s="159" t="s">
        <v>145</v>
      </c>
      <c r="D3347" s="160" t="s">
        <v>11485</v>
      </c>
    </row>
    <row r="3348" spans="1:4">
      <c r="A3348" s="159">
        <v>39413</v>
      </c>
      <c r="B3348" s="159" t="s">
        <v>27374</v>
      </c>
      <c r="C3348" s="159" t="s">
        <v>145</v>
      </c>
      <c r="D3348" s="160" t="s">
        <v>11486</v>
      </c>
    </row>
    <row r="3349" spans="1:4">
      <c r="A3349" s="159">
        <v>43741</v>
      </c>
      <c r="B3349" s="159" t="s">
        <v>28726</v>
      </c>
      <c r="C3349" s="159" t="s">
        <v>145</v>
      </c>
      <c r="D3349" s="160" t="s">
        <v>11719</v>
      </c>
    </row>
    <row r="3350" spans="1:4">
      <c r="A3350" s="159">
        <v>11062</v>
      </c>
      <c r="B3350" s="159" t="s">
        <v>24813</v>
      </c>
      <c r="C3350" s="159" t="s">
        <v>145</v>
      </c>
      <c r="D3350" s="160" t="s">
        <v>10885</v>
      </c>
    </row>
    <row r="3351" spans="1:4">
      <c r="A3351" s="159">
        <v>11063</v>
      </c>
      <c r="B3351" s="159" t="s">
        <v>24814</v>
      </c>
      <c r="C3351" s="159" t="s">
        <v>145</v>
      </c>
      <c r="D3351" s="160" t="s">
        <v>10690</v>
      </c>
    </row>
    <row r="3352" spans="1:4">
      <c r="A3352" s="159">
        <v>13521</v>
      </c>
      <c r="B3352" s="159" t="s">
        <v>25493</v>
      </c>
      <c r="C3352" s="159" t="s">
        <v>131</v>
      </c>
      <c r="D3352" s="160" t="s">
        <v>11026</v>
      </c>
    </row>
    <row r="3353" spans="1:4">
      <c r="A3353" s="159">
        <v>10851</v>
      </c>
      <c r="B3353" s="159" t="s">
        <v>24735</v>
      </c>
      <c r="C3353" s="159" t="s">
        <v>131</v>
      </c>
      <c r="D3353" s="160" t="s">
        <v>24736</v>
      </c>
    </row>
    <row r="3354" spans="1:4">
      <c r="A3354" s="159">
        <v>39515</v>
      </c>
      <c r="B3354" s="159" t="s">
        <v>27525</v>
      </c>
      <c r="C3354" s="159" t="s">
        <v>131</v>
      </c>
      <c r="D3354" s="160" t="s">
        <v>27526</v>
      </c>
    </row>
    <row r="3355" spans="1:4">
      <c r="A3355" s="159">
        <v>39516</v>
      </c>
      <c r="B3355" s="159" t="s">
        <v>27527</v>
      </c>
      <c r="C3355" s="159" t="s">
        <v>131</v>
      </c>
      <c r="D3355" s="160" t="s">
        <v>23569</v>
      </c>
    </row>
    <row r="3356" spans="1:4">
      <c r="A3356" s="159">
        <v>39514</v>
      </c>
      <c r="B3356" s="159" t="s">
        <v>27524</v>
      </c>
      <c r="C3356" s="159" t="s">
        <v>131</v>
      </c>
      <c r="D3356" s="160" t="s">
        <v>23717</v>
      </c>
    </row>
    <row r="3357" spans="1:4">
      <c r="A3357" s="159">
        <v>4812</v>
      </c>
      <c r="B3357" s="159" t="s">
        <v>23874</v>
      </c>
      <c r="C3357" s="159" t="s">
        <v>145</v>
      </c>
      <c r="D3357" s="160" t="s">
        <v>10667</v>
      </c>
    </row>
    <row r="3358" spans="1:4">
      <c r="A3358" s="159">
        <v>10849</v>
      </c>
      <c r="B3358" s="159" t="s">
        <v>24733</v>
      </c>
      <c r="C3358" s="159" t="s">
        <v>131</v>
      </c>
      <c r="D3358" s="160" t="s">
        <v>10855</v>
      </c>
    </row>
    <row r="3359" spans="1:4">
      <c r="A3359" s="159">
        <v>10848</v>
      </c>
      <c r="B3359" s="159" t="s">
        <v>24732</v>
      </c>
      <c r="C3359" s="159" t="s">
        <v>131</v>
      </c>
      <c r="D3359" s="160" t="s">
        <v>10854</v>
      </c>
    </row>
    <row r="3360" spans="1:4">
      <c r="A3360" s="159">
        <v>4813</v>
      </c>
      <c r="B3360" s="159" t="s">
        <v>23875</v>
      </c>
      <c r="C3360" s="159" t="s">
        <v>145</v>
      </c>
      <c r="D3360" s="160" t="s">
        <v>10668</v>
      </c>
    </row>
    <row r="3361" spans="1:4">
      <c r="A3361" s="159">
        <v>37560</v>
      </c>
      <c r="B3361" s="159" t="s">
        <v>26482</v>
      </c>
      <c r="C3361" s="159" t="s">
        <v>131</v>
      </c>
      <c r="D3361" s="160" t="s">
        <v>23815</v>
      </c>
    </row>
    <row r="3362" spans="1:4">
      <c r="A3362" s="159">
        <v>37557</v>
      </c>
      <c r="B3362" s="159" t="s">
        <v>26478</v>
      </c>
      <c r="C3362" s="159" t="s">
        <v>131</v>
      </c>
      <c r="D3362" s="160" t="s">
        <v>16526</v>
      </c>
    </row>
    <row r="3363" spans="1:4">
      <c r="A3363" s="159">
        <v>37556</v>
      </c>
      <c r="B3363" s="159" t="s">
        <v>26476</v>
      </c>
      <c r="C3363" s="159" t="s">
        <v>131</v>
      </c>
      <c r="D3363" s="160" t="s">
        <v>26477</v>
      </c>
    </row>
    <row r="3364" spans="1:4">
      <c r="A3364" s="159">
        <v>37559</v>
      </c>
      <c r="B3364" s="159" t="s">
        <v>26480</v>
      </c>
      <c r="C3364" s="159" t="s">
        <v>131</v>
      </c>
      <c r="D3364" s="160" t="s">
        <v>26481</v>
      </c>
    </row>
    <row r="3365" spans="1:4">
      <c r="A3365" s="159">
        <v>37539</v>
      </c>
      <c r="B3365" s="159" t="s">
        <v>26466</v>
      </c>
      <c r="C3365" s="159" t="s">
        <v>131</v>
      </c>
      <c r="D3365" s="160" t="s">
        <v>10806</v>
      </c>
    </row>
    <row r="3366" spans="1:4">
      <c r="A3366" s="159">
        <v>37558</v>
      </c>
      <c r="B3366" s="159" t="s">
        <v>26479</v>
      </c>
      <c r="C3366" s="159" t="s">
        <v>131</v>
      </c>
      <c r="D3366" s="160" t="s">
        <v>19410</v>
      </c>
    </row>
    <row r="3367" spans="1:4">
      <c r="A3367" s="159">
        <v>34723</v>
      </c>
      <c r="B3367" s="159" t="s">
        <v>26076</v>
      </c>
      <c r="C3367" s="159" t="s">
        <v>145</v>
      </c>
      <c r="D3367" s="160" t="s">
        <v>11169</v>
      </c>
    </row>
    <row r="3368" spans="1:4">
      <c r="A3368" s="159">
        <v>34721</v>
      </c>
      <c r="B3368" s="159" t="s">
        <v>26075</v>
      </c>
      <c r="C3368" s="159" t="s">
        <v>145</v>
      </c>
      <c r="D3368" s="160" t="s">
        <v>11168</v>
      </c>
    </row>
    <row r="3369" spans="1:4">
      <c r="A3369" s="159">
        <v>4309</v>
      </c>
      <c r="B3369" s="159" t="s">
        <v>23750</v>
      </c>
      <c r="C3369" s="159" t="s">
        <v>131</v>
      </c>
      <c r="D3369" s="160" t="s">
        <v>10323</v>
      </c>
    </row>
    <row r="3370" spans="1:4">
      <c r="A3370" s="159">
        <v>4307</v>
      </c>
      <c r="B3370" s="159" t="s">
        <v>23748</v>
      </c>
      <c r="C3370" s="159" t="s">
        <v>131</v>
      </c>
      <c r="D3370" s="160" t="s">
        <v>10620</v>
      </c>
    </row>
    <row r="3371" spans="1:4">
      <c r="A3371" s="159">
        <v>10850</v>
      </c>
      <c r="B3371" s="159" t="s">
        <v>24734</v>
      </c>
      <c r="C3371" s="159" t="s">
        <v>131</v>
      </c>
      <c r="D3371" s="160" t="s">
        <v>10856</v>
      </c>
    </row>
    <row r="3372" spans="1:4">
      <c r="A3372" s="159">
        <v>42438</v>
      </c>
      <c r="B3372" s="159" t="s">
        <v>28412</v>
      </c>
      <c r="C3372" s="159" t="s">
        <v>131</v>
      </c>
      <c r="D3372" s="160" t="s">
        <v>11680</v>
      </c>
    </row>
    <row r="3373" spans="1:4">
      <c r="A3373" s="159">
        <v>4792</v>
      </c>
      <c r="B3373" s="159" t="s">
        <v>23859</v>
      </c>
      <c r="C3373" s="159" t="s">
        <v>145</v>
      </c>
      <c r="D3373" s="160" t="s">
        <v>23860</v>
      </c>
    </row>
    <row r="3374" spans="1:4">
      <c r="A3374" s="159">
        <v>4790</v>
      </c>
      <c r="B3374" s="159" t="s">
        <v>23855</v>
      </c>
      <c r="C3374" s="159" t="s">
        <v>145</v>
      </c>
      <c r="D3374" s="160" t="s">
        <v>23856</v>
      </c>
    </row>
    <row r="3375" spans="1:4">
      <c r="A3375" s="159">
        <v>40671</v>
      </c>
      <c r="B3375" s="159" t="s">
        <v>28052</v>
      </c>
      <c r="C3375" s="159" t="s">
        <v>145</v>
      </c>
      <c r="D3375" s="160" t="s">
        <v>28053</v>
      </c>
    </row>
    <row r="3376" spans="1:4">
      <c r="A3376" s="159">
        <v>7552</v>
      </c>
      <c r="B3376" s="159" t="s">
        <v>24258</v>
      </c>
      <c r="C3376" s="159" t="s">
        <v>131</v>
      </c>
      <c r="D3376" s="160" t="s">
        <v>24259</v>
      </c>
    </row>
    <row r="3377" spans="1:4">
      <c r="A3377" s="159">
        <v>4893</v>
      </c>
      <c r="B3377" s="159" t="s">
        <v>23898</v>
      </c>
      <c r="C3377" s="159" t="s">
        <v>131</v>
      </c>
      <c r="D3377" s="160" t="s">
        <v>11151</v>
      </c>
    </row>
    <row r="3378" spans="1:4">
      <c r="A3378" s="159">
        <v>4894</v>
      </c>
      <c r="B3378" s="159" t="s">
        <v>23899</v>
      </c>
      <c r="C3378" s="159" t="s">
        <v>131</v>
      </c>
      <c r="D3378" s="160" t="s">
        <v>11653</v>
      </c>
    </row>
    <row r="3379" spans="1:4">
      <c r="A3379" s="159">
        <v>4888</v>
      </c>
      <c r="B3379" s="159" t="s">
        <v>23892</v>
      </c>
      <c r="C3379" s="159" t="s">
        <v>131</v>
      </c>
      <c r="D3379" s="160" t="s">
        <v>11191</v>
      </c>
    </row>
    <row r="3380" spans="1:4">
      <c r="A3380" s="159">
        <v>4890</v>
      </c>
      <c r="B3380" s="159" t="s">
        <v>23895</v>
      </c>
      <c r="C3380" s="159" t="s">
        <v>131</v>
      </c>
      <c r="D3380" s="160" t="s">
        <v>16320</v>
      </c>
    </row>
    <row r="3381" spans="1:4">
      <c r="A3381" s="159">
        <v>12411</v>
      </c>
      <c r="B3381" s="159" t="s">
        <v>25252</v>
      </c>
      <c r="C3381" s="159" t="s">
        <v>131</v>
      </c>
      <c r="D3381" s="160" t="s">
        <v>10604</v>
      </c>
    </row>
    <row r="3382" spans="1:4">
      <c r="A3382" s="159">
        <v>4891</v>
      </c>
      <c r="B3382" s="159" t="s">
        <v>23896</v>
      </c>
      <c r="C3382" s="159" t="s">
        <v>131</v>
      </c>
      <c r="D3382" s="160" t="s">
        <v>10433</v>
      </c>
    </row>
    <row r="3383" spans="1:4">
      <c r="A3383" s="159">
        <v>4889</v>
      </c>
      <c r="B3383" s="159" t="s">
        <v>23893</v>
      </c>
      <c r="C3383" s="159" t="s">
        <v>131</v>
      </c>
      <c r="D3383" s="160" t="s">
        <v>23894</v>
      </c>
    </row>
    <row r="3384" spans="1:4">
      <c r="A3384" s="159">
        <v>4892</v>
      </c>
      <c r="B3384" s="159" t="s">
        <v>23897</v>
      </c>
      <c r="C3384" s="159" t="s">
        <v>131</v>
      </c>
      <c r="D3384" s="160" t="s">
        <v>12786</v>
      </c>
    </row>
    <row r="3385" spans="1:4">
      <c r="A3385" s="159">
        <v>12412</v>
      </c>
      <c r="B3385" s="159" t="s">
        <v>25253</v>
      </c>
      <c r="C3385" s="159" t="s">
        <v>131</v>
      </c>
      <c r="D3385" s="160" t="s">
        <v>14522</v>
      </c>
    </row>
    <row r="3386" spans="1:4">
      <c r="A3386" s="159">
        <v>4907</v>
      </c>
      <c r="B3386" s="159" t="s">
        <v>23902</v>
      </c>
      <c r="C3386" s="159" t="s">
        <v>131</v>
      </c>
      <c r="D3386" s="160" t="s">
        <v>12447</v>
      </c>
    </row>
    <row r="3387" spans="1:4">
      <c r="A3387" s="159">
        <v>4902</v>
      </c>
      <c r="B3387" s="159" t="s">
        <v>23900</v>
      </c>
      <c r="C3387" s="159" t="s">
        <v>131</v>
      </c>
      <c r="D3387" s="160" t="s">
        <v>23901</v>
      </c>
    </row>
    <row r="3388" spans="1:4">
      <c r="A3388" s="159">
        <v>4741</v>
      </c>
      <c r="B3388" s="159" t="s">
        <v>23843</v>
      </c>
      <c r="C3388" s="159" t="s">
        <v>141</v>
      </c>
      <c r="D3388" s="160" t="s">
        <v>10549</v>
      </c>
    </row>
    <row r="3389" spans="1:4">
      <c r="A3389" s="159">
        <v>4752</v>
      </c>
      <c r="B3389" s="159" t="s">
        <v>23846</v>
      </c>
      <c r="C3389" s="159" t="s">
        <v>127</v>
      </c>
      <c r="D3389" s="160" t="s">
        <v>16624</v>
      </c>
    </row>
    <row r="3390" spans="1:4">
      <c r="A3390" s="159">
        <v>41091</v>
      </c>
      <c r="B3390" s="159" t="s">
        <v>28169</v>
      </c>
      <c r="C3390" s="159" t="s">
        <v>125</v>
      </c>
      <c r="D3390" s="160" t="s">
        <v>31579</v>
      </c>
    </row>
    <row r="3391" spans="1:4">
      <c r="A3391" s="159">
        <v>13954</v>
      </c>
      <c r="B3391" s="159" t="s">
        <v>25527</v>
      </c>
      <c r="C3391" s="159" t="s">
        <v>131</v>
      </c>
      <c r="D3391" s="160" t="s">
        <v>11033</v>
      </c>
    </row>
    <row r="3392" spans="1:4">
      <c r="A3392" s="159">
        <v>3411</v>
      </c>
      <c r="B3392" s="159" t="s">
        <v>23329</v>
      </c>
      <c r="C3392" s="159" t="s">
        <v>140</v>
      </c>
      <c r="D3392" s="160" t="s">
        <v>23330</v>
      </c>
    </row>
    <row r="3393" spans="1:4">
      <c r="A3393" s="159">
        <v>39995</v>
      </c>
      <c r="B3393" s="159" t="s">
        <v>27879</v>
      </c>
      <c r="C3393" s="159" t="s">
        <v>141</v>
      </c>
      <c r="D3393" s="160" t="s">
        <v>27880</v>
      </c>
    </row>
    <row r="3394" spans="1:4">
      <c r="A3394" s="159">
        <v>11615</v>
      </c>
      <c r="B3394" s="159" t="s">
        <v>24961</v>
      </c>
      <c r="C3394" s="159" t="s">
        <v>145</v>
      </c>
      <c r="D3394" s="160" t="s">
        <v>10619</v>
      </c>
    </row>
    <row r="3395" spans="1:4">
      <c r="A3395" s="159">
        <v>3408</v>
      </c>
      <c r="B3395" s="159" t="s">
        <v>23326</v>
      </c>
      <c r="C3395" s="159" t="s">
        <v>145</v>
      </c>
      <c r="D3395" s="160" t="s">
        <v>12463</v>
      </c>
    </row>
    <row r="3396" spans="1:4">
      <c r="A3396" s="159">
        <v>3409</v>
      </c>
      <c r="B3396" s="159" t="s">
        <v>23327</v>
      </c>
      <c r="C3396" s="159" t="s">
        <v>145</v>
      </c>
      <c r="D3396" s="160" t="s">
        <v>11710</v>
      </c>
    </row>
    <row r="3397" spans="1:4">
      <c r="A3397" s="159">
        <v>11427</v>
      </c>
      <c r="B3397" s="159" t="s">
        <v>24895</v>
      </c>
      <c r="C3397" s="159" t="s">
        <v>140</v>
      </c>
      <c r="D3397" s="160" t="s">
        <v>24896</v>
      </c>
    </row>
    <row r="3398" spans="1:4">
      <c r="A3398" s="159">
        <v>4491</v>
      </c>
      <c r="B3398" s="159" t="s">
        <v>23818</v>
      </c>
      <c r="C3398" s="159" t="s">
        <v>132</v>
      </c>
      <c r="D3398" s="160" t="s">
        <v>13388</v>
      </c>
    </row>
    <row r="3399" spans="1:4">
      <c r="A3399" s="159">
        <v>2745</v>
      </c>
      <c r="B3399" s="159" t="s">
        <v>23204</v>
      </c>
      <c r="C3399" s="159" t="s">
        <v>132</v>
      </c>
      <c r="D3399" s="160" t="s">
        <v>11147</v>
      </c>
    </row>
    <row r="3400" spans="1:4">
      <c r="A3400" s="159">
        <v>14439</v>
      </c>
      <c r="B3400" s="159" t="s">
        <v>25577</v>
      </c>
      <c r="C3400" s="159" t="s">
        <v>132</v>
      </c>
      <c r="D3400" s="160" t="s">
        <v>22569</v>
      </c>
    </row>
    <row r="3401" spans="1:4">
      <c r="A3401" s="159">
        <v>44496</v>
      </c>
      <c r="B3401" s="159" t="s">
        <v>28874</v>
      </c>
      <c r="C3401" s="159" t="s">
        <v>131</v>
      </c>
      <c r="D3401" s="160" t="s">
        <v>28875</v>
      </c>
    </row>
    <row r="3402" spans="1:4">
      <c r="A3402" s="159">
        <v>12362</v>
      </c>
      <c r="B3402" s="159" t="s">
        <v>25232</v>
      </c>
      <c r="C3402" s="159" t="s">
        <v>131</v>
      </c>
      <c r="D3402" s="160" t="s">
        <v>10962</v>
      </c>
    </row>
    <row r="3403" spans="1:4">
      <c r="A3403" s="159">
        <v>421</v>
      </c>
      <c r="B3403" s="159" t="s">
        <v>22296</v>
      </c>
      <c r="C3403" s="159" t="s">
        <v>131</v>
      </c>
      <c r="D3403" s="160" t="s">
        <v>11760</v>
      </c>
    </row>
    <row r="3404" spans="1:4">
      <c r="A3404" s="159">
        <v>14148</v>
      </c>
      <c r="B3404" s="159" t="s">
        <v>25543</v>
      </c>
      <c r="C3404" s="159" t="s">
        <v>131</v>
      </c>
      <c r="D3404" s="160" t="s">
        <v>10384</v>
      </c>
    </row>
    <row r="3405" spans="1:4">
      <c r="A3405" s="159">
        <v>4341</v>
      </c>
      <c r="B3405" s="159" t="s">
        <v>23773</v>
      </c>
      <c r="C3405" s="159" t="s">
        <v>131</v>
      </c>
      <c r="D3405" s="160" t="s">
        <v>10379</v>
      </c>
    </row>
    <row r="3406" spans="1:4">
      <c r="A3406" s="159">
        <v>4337</v>
      </c>
      <c r="B3406" s="159" t="s">
        <v>23770</v>
      </c>
      <c r="C3406" s="159" t="s">
        <v>131</v>
      </c>
      <c r="D3406" s="160" t="s">
        <v>10632</v>
      </c>
    </row>
    <row r="3407" spans="1:4">
      <c r="A3407" s="159">
        <v>4339</v>
      </c>
      <c r="B3407" s="159" t="s">
        <v>23771</v>
      </c>
      <c r="C3407" s="159" t="s">
        <v>131</v>
      </c>
      <c r="D3407" s="160" t="s">
        <v>10633</v>
      </c>
    </row>
    <row r="3408" spans="1:4">
      <c r="A3408" s="159">
        <v>39997</v>
      </c>
      <c r="B3408" s="159" t="s">
        <v>27882</v>
      </c>
      <c r="C3408" s="159" t="s">
        <v>131</v>
      </c>
      <c r="D3408" s="160" t="s">
        <v>11546</v>
      </c>
    </row>
    <row r="3409" spans="1:4">
      <c r="A3409" s="159">
        <v>11971</v>
      </c>
      <c r="B3409" s="159" t="s">
        <v>25165</v>
      </c>
      <c r="C3409" s="159" t="s">
        <v>131</v>
      </c>
      <c r="D3409" s="160" t="s">
        <v>10967</v>
      </c>
    </row>
    <row r="3410" spans="1:4">
      <c r="A3410" s="159">
        <v>4342</v>
      </c>
      <c r="B3410" s="159" t="s">
        <v>23774</v>
      </c>
      <c r="C3410" s="159" t="s">
        <v>131</v>
      </c>
      <c r="D3410" s="160" t="s">
        <v>10635</v>
      </c>
    </row>
    <row r="3411" spans="1:4">
      <c r="A3411" s="159">
        <v>4330</v>
      </c>
      <c r="B3411" s="159" t="s">
        <v>23763</v>
      </c>
      <c r="C3411" s="159" t="s">
        <v>131</v>
      </c>
      <c r="D3411" s="160" t="s">
        <v>10628</v>
      </c>
    </row>
    <row r="3412" spans="1:4">
      <c r="A3412" s="159">
        <v>4340</v>
      </c>
      <c r="B3412" s="159" t="s">
        <v>23772</v>
      </c>
      <c r="C3412" s="159" t="s">
        <v>131</v>
      </c>
      <c r="D3412" s="160" t="s">
        <v>10634</v>
      </c>
    </row>
    <row r="3413" spans="1:4">
      <c r="A3413" s="159">
        <v>5088</v>
      </c>
      <c r="B3413" s="159" t="s">
        <v>23978</v>
      </c>
      <c r="C3413" s="159" t="s">
        <v>131</v>
      </c>
      <c r="D3413" s="160" t="s">
        <v>13131</v>
      </c>
    </row>
    <row r="3414" spans="1:4">
      <c r="A3414" s="159">
        <v>11154</v>
      </c>
      <c r="B3414" s="159" t="s">
        <v>24837</v>
      </c>
      <c r="C3414" s="159" t="s">
        <v>131</v>
      </c>
      <c r="D3414" s="160" t="s">
        <v>24838</v>
      </c>
    </row>
    <row r="3415" spans="1:4">
      <c r="A3415" s="159">
        <v>4989</v>
      </c>
      <c r="B3415" s="159" t="s">
        <v>23932</v>
      </c>
      <c r="C3415" s="159" t="s">
        <v>131</v>
      </c>
      <c r="D3415" s="160" t="s">
        <v>23933</v>
      </c>
    </row>
    <row r="3416" spans="1:4">
      <c r="A3416" s="159">
        <v>4982</v>
      </c>
      <c r="B3416" s="159" t="s">
        <v>23929</v>
      </c>
      <c r="C3416" s="159" t="s">
        <v>131</v>
      </c>
      <c r="D3416" s="160" t="s">
        <v>23930</v>
      </c>
    </row>
    <row r="3417" spans="1:4">
      <c r="A3417" s="159">
        <v>4962</v>
      </c>
      <c r="B3417" s="159" t="s">
        <v>23921</v>
      </c>
      <c r="C3417" s="159" t="s">
        <v>131</v>
      </c>
      <c r="D3417" s="160" t="s">
        <v>23922</v>
      </c>
    </row>
    <row r="3418" spans="1:4">
      <c r="A3418" s="159">
        <v>4981</v>
      </c>
      <c r="B3418" s="159" t="s">
        <v>23927</v>
      </c>
      <c r="C3418" s="159" t="s">
        <v>131</v>
      </c>
      <c r="D3418" s="160" t="s">
        <v>23928</v>
      </c>
    </row>
    <row r="3419" spans="1:4">
      <c r="A3419" s="159">
        <v>4964</v>
      </c>
      <c r="B3419" s="159" t="s">
        <v>23923</v>
      </c>
      <c r="C3419" s="159" t="s">
        <v>131</v>
      </c>
      <c r="D3419" s="160" t="s">
        <v>23924</v>
      </c>
    </row>
    <row r="3420" spans="1:4">
      <c r="A3420" s="159">
        <v>4992</v>
      </c>
      <c r="B3420" s="159" t="s">
        <v>23934</v>
      </c>
      <c r="C3420" s="159" t="s">
        <v>131</v>
      </c>
      <c r="D3420" s="160" t="s">
        <v>23935</v>
      </c>
    </row>
    <row r="3421" spans="1:4">
      <c r="A3421" s="159">
        <v>4987</v>
      </c>
      <c r="B3421" s="159" t="s">
        <v>23931</v>
      </c>
      <c r="C3421" s="159" t="s">
        <v>131</v>
      </c>
      <c r="D3421" s="160" t="s">
        <v>11125</v>
      </c>
    </row>
    <row r="3422" spans="1:4">
      <c r="A3422" s="159">
        <v>4930</v>
      </c>
      <c r="B3422" s="159" t="s">
        <v>23913</v>
      </c>
      <c r="C3422" s="159" t="s">
        <v>145</v>
      </c>
      <c r="D3422" s="160" t="s">
        <v>23914</v>
      </c>
    </row>
    <row r="3423" spans="1:4">
      <c r="A3423" s="159">
        <v>4998</v>
      </c>
      <c r="B3423" s="159" t="s">
        <v>23936</v>
      </c>
      <c r="C3423" s="159" t="s">
        <v>145</v>
      </c>
      <c r="D3423" s="160" t="s">
        <v>10678</v>
      </c>
    </row>
    <row r="3424" spans="1:4">
      <c r="A3424" s="159">
        <v>39021</v>
      </c>
      <c r="B3424" s="159" t="s">
        <v>27083</v>
      </c>
      <c r="C3424" s="159" t="s">
        <v>131</v>
      </c>
      <c r="D3424" s="160" t="s">
        <v>27084</v>
      </c>
    </row>
    <row r="3425" spans="1:4">
      <c r="A3425" s="159">
        <v>39022</v>
      </c>
      <c r="B3425" s="159" t="s">
        <v>27085</v>
      </c>
      <c r="C3425" s="159" t="s">
        <v>131</v>
      </c>
      <c r="D3425" s="160" t="s">
        <v>27086</v>
      </c>
    </row>
    <row r="3426" spans="1:4">
      <c r="A3426" s="159">
        <v>39024</v>
      </c>
      <c r="B3426" s="159" t="s">
        <v>27087</v>
      </c>
      <c r="C3426" s="159" t="s">
        <v>131</v>
      </c>
      <c r="D3426" s="160" t="s">
        <v>27088</v>
      </c>
    </row>
    <row r="3427" spans="1:4">
      <c r="A3427" s="159">
        <v>4914</v>
      </c>
      <c r="B3427" s="159" t="s">
        <v>23907</v>
      </c>
      <c r="C3427" s="159" t="s">
        <v>145</v>
      </c>
      <c r="D3427" s="160" t="s">
        <v>23908</v>
      </c>
    </row>
    <row r="3428" spans="1:4">
      <c r="A3428" s="159">
        <v>4917</v>
      </c>
      <c r="B3428" s="159" t="s">
        <v>23909</v>
      </c>
      <c r="C3428" s="159" t="s">
        <v>145</v>
      </c>
      <c r="D3428" s="160" t="s">
        <v>23910</v>
      </c>
    </row>
    <row r="3429" spans="1:4">
      <c r="A3429" s="159">
        <v>39025</v>
      </c>
      <c r="B3429" s="159" t="s">
        <v>27089</v>
      </c>
      <c r="C3429" s="159" t="s">
        <v>131</v>
      </c>
      <c r="D3429" s="160" t="s">
        <v>27090</v>
      </c>
    </row>
    <row r="3430" spans="1:4">
      <c r="A3430" s="159">
        <v>4922</v>
      </c>
      <c r="B3430" s="159" t="s">
        <v>23911</v>
      </c>
      <c r="C3430" s="159" t="s">
        <v>145</v>
      </c>
      <c r="D3430" s="160" t="s">
        <v>23912</v>
      </c>
    </row>
    <row r="3431" spans="1:4">
      <c r="A3431" s="159">
        <v>4911</v>
      </c>
      <c r="B3431" s="159" t="s">
        <v>23905</v>
      </c>
      <c r="C3431" s="159" t="s">
        <v>145</v>
      </c>
      <c r="D3431" s="160" t="s">
        <v>23906</v>
      </c>
    </row>
    <row r="3432" spans="1:4">
      <c r="A3432" s="159">
        <v>37518</v>
      </c>
      <c r="B3432" s="159" t="s">
        <v>26441</v>
      </c>
      <c r="C3432" s="159" t="s">
        <v>145</v>
      </c>
      <c r="D3432" s="160" t="s">
        <v>26442</v>
      </c>
    </row>
    <row r="3433" spans="1:4">
      <c r="A3433" s="159">
        <v>4910</v>
      </c>
      <c r="B3433" s="159" t="s">
        <v>23903</v>
      </c>
      <c r="C3433" s="159" t="s">
        <v>145</v>
      </c>
      <c r="D3433" s="160" t="s">
        <v>23904</v>
      </c>
    </row>
    <row r="3434" spans="1:4">
      <c r="A3434" s="159">
        <v>4943</v>
      </c>
      <c r="B3434" s="159" t="s">
        <v>23915</v>
      </c>
      <c r="C3434" s="159" t="s">
        <v>145</v>
      </c>
      <c r="D3434" s="160" t="s">
        <v>23916</v>
      </c>
    </row>
    <row r="3435" spans="1:4">
      <c r="A3435" s="159">
        <v>5002</v>
      </c>
      <c r="B3435" s="159" t="s">
        <v>23937</v>
      </c>
      <c r="C3435" s="159" t="s">
        <v>145</v>
      </c>
      <c r="D3435" s="160" t="s">
        <v>10679</v>
      </c>
    </row>
    <row r="3436" spans="1:4">
      <c r="A3436" s="159">
        <v>4977</v>
      </c>
      <c r="B3436" s="159" t="s">
        <v>23926</v>
      </c>
      <c r="C3436" s="159" t="s">
        <v>145</v>
      </c>
      <c r="D3436" s="160" t="s">
        <v>10676</v>
      </c>
    </row>
    <row r="3437" spans="1:4">
      <c r="A3437" s="159">
        <v>5028</v>
      </c>
      <c r="B3437" s="159" t="s">
        <v>23940</v>
      </c>
      <c r="C3437" s="159" t="s">
        <v>145</v>
      </c>
      <c r="D3437" s="160" t="s">
        <v>10680</v>
      </c>
    </row>
    <row r="3438" spans="1:4">
      <c r="A3438" s="159">
        <v>4969</v>
      </c>
      <c r="B3438" s="159" t="s">
        <v>23925</v>
      </c>
      <c r="C3438" s="159" t="s">
        <v>145</v>
      </c>
      <c r="D3438" s="160" t="s">
        <v>10675</v>
      </c>
    </row>
    <row r="3439" spans="1:4">
      <c r="A3439" s="159">
        <v>11364</v>
      </c>
      <c r="B3439" s="159" t="s">
        <v>24888</v>
      </c>
      <c r="C3439" s="159" t="s">
        <v>131</v>
      </c>
      <c r="D3439" s="160" t="s">
        <v>24889</v>
      </c>
    </row>
    <row r="3440" spans="1:4">
      <c r="A3440" s="159">
        <v>11365</v>
      </c>
      <c r="B3440" s="159" t="s">
        <v>24890</v>
      </c>
      <c r="C3440" s="159" t="s">
        <v>131</v>
      </c>
      <c r="D3440" s="160" t="s">
        <v>24891</v>
      </c>
    </row>
    <row r="3441" spans="1:4">
      <c r="A3441" s="159">
        <v>11366</v>
      </c>
      <c r="B3441" s="159" t="s">
        <v>24892</v>
      </c>
      <c r="C3441" s="159" t="s">
        <v>131</v>
      </c>
      <c r="D3441" s="160" t="s">
        <v>11004</v>
      </c>
    </row>
    <row r="3442" spans="1:4">
      <c r="A3442" s="159">
        <v>43777</v>
      </c>
      <c r="B3442" s="159" t="s">
        <v>28730</v>
      </c>
      <c r="C3442" s="159" t="s">
        <v>131</v>
      </c>
      <c r="D3442" s="160" t="s">
        <v>28731</v>
      </c>
    </row>
    <row r="3443" spans="1:4">
      <c r="A3443" s="159">
        <v>20322</v>
      </c>
      <c r="B3443" s="159" t="s">
        <v>25731</v>
      </c>
      <c r="C3443" s="159" t="s">
        <v>131</v>
      </c>
      <c r="D3443" s="160" t="s">
        <v>25732</v>
      </c>
    </row>
    <row r="3444" spans="1:4">
      <c r="A3444" s="159">
        <v>10553</v>
      </c>
      <c r="B3444" s="159" t="s">
        <v>24635</v>
      </c>
      <c r="C3444" s="159" t="s">
        <v>131</v>
      </c>
      <c r="D3444" s="160" t="s">
        <v>24636</v>
      </c>
    </row>
    <row r="3445" spans="1:4">
      <c r="A3445" s="159">
        <v>5020</v>
      </c>
      <c r="B3445" s="159" t="s">
        <v>23938</v>
      </c>
      <c r="C3445" s="159" t="s">
        <v>131</v>
      </c>
      <c r="D3445" s="160" t="s">
        <v>23939</v>
      </c>
    </row>
    <row r="3446" spans="1:4">
      <c r="A3446" s="159">
        <v>10554</v>
      </c>
      <c r="B3446" s="159" t="s">
        <v>24637</v>
      </c>
      <c r="C3446" s="159" t="s">
        <v>131</v>
      </c>
      <c r="D3446" s="160" t="s">
        <v>24638</v>
      </c>
    </row>
    <row r="3447" spans="1:4">
      <c r="A3447" s="159">
        <v>10555</v>
      </c>
      <c r="B3447" s="159" t="s">
        <v>24639</v>
      </c>
      <c r="C3447" s="159" t="s">
        <v>131</v>
      </c>
      <c r="D3447" s="160" t="s">
        <v>24640</v>
      </c>
    </row>
    <row r="3448" spans="1:4">
      <c r="A3448" s="159">
        <v>10556</v>
      </c>
      <c r="B3448" s="159" t="s">
        <v>24641</v>
      </c>
      <c r="C3448" s="159" t="s">
        <v>131</v>
      </c>
      <c r="D3448" s="160" t="s">
        <v>24642</v>
      </c>
    </row>
    <row r="3449" spans="1:4">
      <c r="A3449" s="159">
        <v>39502</v>
      </c>
      <c r="B3449" s="159" t="s">
        <v>27507</v>
      </c>
      <c r="C3449" s="159" t="s">
        <v>131</v>
      </c>
      <c r="D3449" s="160" t="s">
        <v>27508</v>
      </c>
    </row>
    <row r="3450" spans="1:4">
      <c r="A3450" s="159">
        <v>39504</v>
      </c>
      <c r="B3450" s="159" t="s">
        <v>27511</v>
      </c>
      <c r="C3450" s="159" t="s">
        <v>131</v>
      </c>
      <c r="D3450" s="160" t="s">
        <v>27512</v>
      </c>
    </row>
    <row r="3451" spans="1:4">
      <c r="A3451" s="159">
        <v>39503</v>
      </c>
      <c r="B3451" s="159" t="s">
        <v>27509</v>
      </c>
      <c r="C3451" s="159" t="s">
        <v>131</v>
      </c>
      <c r="D3451" s="160" t="s">
        <v>27510</v>
      </c>
    </row>
    <row r="3452" spans="1:4">
      <c r="A3452" s="159">
        <v>39505</v>
      </c>
      <c r="B3452" s="159" t="s">
        <v>27513</v>
      </c>
      <c r="C3452" s="159" t="s">
        <v>131</v>
      </c>
      <c r="D3452" s="160" t="s">
        <v>27514</v>
      </c>
    </row>
    <row r="3453" spans="1:4">
      <c r="A3453" s="159">
        <v>44471</v>
      </c>
      <c r="B3453" s="159" t="s">
        <v>28843</v>
      </c>
      <c r="C3453" s="159" t="s">
        <v>131</v>
      </c>
      <c r="D3453" s="160" t="s">
        <v>28844</v>
      </c>
    </row>
    <row r="3454" spans="1:4">
      <c r="A3454" s="159">
        <v>4944</v>
      </c>
      <c r="B3454" s="159" t="s">
        <v>23917</v>
      </c>
      <c r="C3454" s="159" t="s">
        <v>145</v>
      </c>
      <c r="D3454" s="160" t="s">
        <v>23918</v>
      </c>
    </row>
    <row r="3455" spans="1:4">
      <c r="A3455" s="159">
        <v>21102</v>
      </c>
      <c r="B3455" s="159" t="s">
        <v>25809</v>
      </c>
      <c r="C3455" s="159" t="s">
        <v>131</v>
      </c>
      <c r="D3455" s="160" t="s">
        <v>12116</v>
      </c>
    </row>
    <row r="3456" spans="1:4">
      <c r="A3456" s="159">
        <v>21101</v>
      </c>
      <c r="B3456" s="159" t="s">
        <v>25807</v>
      </c>
      <c r="C3456" s="159" t="s">
        <v>131</v>
      </c>
      <c r="D3456" s="160" t="s">
        <v>25808</v>
      </c>
    </row>
    <row r="3457" spans="1:4">
      <c r="A3457" s="159">
        <v>34713</v>
      </c>
      <c r="B3457" s="159" t="s">
        <v>26071</v>
      </c>
      <c r="C3457" s="159" t="s">
        <v>145</v>
      </c>
      <c r="D3457" s="160" t="s">
        <v>26072</v>
      </c>
    </row>
    <row r="3458" spans="1:4">
      <c r="A3458" s="159">
        <v>37563</v>
      </c>
      <c r="B3458" s="159" t="s">
        <v>26487</v>
      </c>
      <c r="C3458" s="159" t="s">
        <v>145</v>
      </c>
      <c r="D3458" s="160" t="s">
        <v>26488</v>
      </c>
    </row>
    <row r="3459" spans="1:4">
      <c r="A3459" s="159">
        <v>4948</v>
      </c>
      <c r="B3459" s="159" t="s">
        <v>23919</v>
      </c>
      <c r="C3459" s="159" t="s">
        <v>145</v>
      </c>
      <c r="D3459" s="160" t="s">
        <v>23920</v>
      </c>
    </row>
    <row r="3460" spans="1:4">
      <c r="A3460" s="159">
        <v>37561</v>
      </c>
      <c r="B3460" s="159" t="s">
        <v>26483</v>
      </c>
      <c r="C3460" s="159" t="s">
        <v>145</v>
      </c>
      <c r="D3460" s="160" t="s">
        <v>26484</v>
      </c>
    </row>
    <row r="3461" spans="1:4">
      <c r="A3461" s="159">
        <v>37562</v>
      </c>
      <c r="B3461" s="159" t="s">
        <v>26485</v>
      </c>
      <c r="C3461" s="159" t="s">
        <v>145</v>
      </c>
      <c r="D3461" s="160" t="s">
        <v>26486</v>
      </c>
    </row>
    <row r="3462" spans="1:4">
      <c r="A3462" s="159">
        <v>14164</v>
      </c>
      <c r="B3462" s="159" t="s">
        <v>25558</v>
      </c>
      <c r="C3462" s="159" t="s">
        <v>131</v>
      </c>
      <c r="D3462" s="160" t="s">
        <v>25559</v>
      </c>
    </row>
    <row r="3463" spans="1:4">
      <c r="A3463" s="159">
        <v>14163</v>
      </c>
      <c r="B3463" s="159" t="s">
        <v>25556</v>
      </c>
      <c r="C3463" s="159" t="s">
        <v>131</v>
      </c>
      <c r="D3463" s="160" t="s">
        <v>25557</v>
      </c>
    </row>
    <row r="3464" spans="1:4">
      <c r="A3464" s="159">
        <v>5051</v>
      </c>
      <c r="B3464" s="159" t="s">
        <v>23950</v>
      </c>
      <c r="C3464" s="159" t="s">
        <v>131</v>
      </c>
      <c r="D3464" s="160" t="s">
        <v>23951</v>
      </c>
    </row>
    <row r="3465" spans="1:4">
      <c r="A3465" s="159">
        <v>5052</v>
      </c>
      <c r="B3465" s="159" t="s">
        <v>23952</v>
      </c>
      <c r="C3465" s="159" t="s">
        <v>131</v>
      </c>
      <c r="D3465" s="160" t="s">
        <v>23953</v>
      </c>
    </row>
    <row r="3466" spans="1:4">
      <c r="A3466" s="159">
        <v>14162</v>
      </c>
      <c r="B3466" s="159" t="s">
        <v>25554</v>
      </c>
      <c r="C3466" s="159" t="s">
        <v>131</v>
      </c>
      <c r="D3466" s="160" t="s">
        <v>25555</v>
      </c>
    </row>
    <row r="3467" spans="1:4">
      <c r="A3467" s="159">
        <v>14166</v>
      </c>
      <c r="B3467" s="159" t="s">
        <v>25562</v>
      </c>
      <c r="C3467" s="159" t="s">
        <v>131</v>
      </c>
      <c r="D3467" s="160" t="s">
        <v>25563</v>
      </c>
    </row>
    <row r="3468" spans="1:4">
      <c r="A3468" s="159">
        <v>14165</v>
      </c>
      <c r="B3468" s="159" t="s">
        <v>25560</v>
      </c>
      <c r="C3468" s="159" t="s">
        <v>131</v>
      </c>
      <c r="D3468" s="160" t="s">
        <v>25561</v>
      </c>
    </row>
    <row r="3469" spans="1:4">
      <c r="A3469" s="159">
        <v>5050</v>
      </c>
      <c r="B3469" s="159" t="s">
        <v>23948</v>
      </c>
      <c r="C3469" s="159" t="s">
        <v>131</v>
      </c>
      <c r="D3469" s="160" t="s">
        <v>23949</v>
      </c>
    </row>
    <row r="3470" spans="1:4">
      <c r="A3470" s="159">
        <v>12366</v>
      </c>
      <c r="B3470" s="159" t="s">
        <v>25233</v>
      </c>
      <c r="C3470" s="159" t="s">
        <v>131</v>
      </c>
      <c r="D3470" s="160" t="s">
        <v>10982</v>
      </c>
    </row>
    <row r="3471" spans="1:4">
      <c r="A3471" s="159">
        <v>5045</v>
      </c>
      <c r="B3471" s="159" t="s">
        <v>23947</v>
      </c>
      <c r="C3471" s="159" t="s">
        <v>131</v>
      </c>
      <c r="D3471" s="160" t="s">
        <v>10685</v>
      </c>
    </row>
    <row r="3472" spans="1:4">
      <c r="A3472" s="159">
        <v>5035</v>
      </c>
      <c r="B3472" s="159" t="s">
        <v>23944</v>
      </c>
      <c r="C3472" s="159" t="s">
        <v>131</v>
      </c>
      <c r="D3472" s="160" t="s">
        <v>10682</v>
      </c>
    </row>
    <row r="3473" spans="1:4">
      <c r="A3473" s="159">
        <v>41180</v>
      </c>
      <c r="B3473" s="159" t="s">
        <v>28175</v>
      </c>
      <c r="C3473" s="159" t="s">
        <v>131</v>
      </c>
      <c r="D3473" s="160" t="s">
        <v>11609</v>
      </c>
    </row>
    <row r="3474" spans="1:4">
      <c r="A3474" s="159">
        <v>41181</v>
      </c>
      <c r="B3474" s="159" t="s">
        <v>28176</v>
      </c>
      <c r="C3474" s="159" t="s">
        <v>131</v>
      </c>
      <c r="D3474" s="160" t="s">
        <v>11610</v>
      </c>
    </row>
    <row r="3475" spans="1:4">
      <c r="A3475" s="159">
        <v>41182</v>
      </c>
      <c r="B3475" s="159" t="s">
        <v>28177</v>
      </c>
      <c r="C3475" s="159" t="s">
        <v>131</v>
      </c>
      <c r="D3475" s="160" t="s">
        <v>11611</v>
      </c>
    </row>
    <row r="3476" spans="1:4">
      <c r="A3476" s="159">
        <v>41183</v>
      </c>
      <c r="B3476" s="159" t="s">
        <v>28178</v>
      </c>
      <c r="C3476" s="159" t="s">
        <v>131</v>
      </c>
      <c r="D3476" s="160" t="s">
        <v>11612</v>
      </c>
    </row>
    <row r="3477" spans="1:4">
      <c r="A3477" s="159">
        <v>41184</v>
      </c>
      <c r="B3477" s="159" t="s">
        <v>28179</v>
      </c>
      <c r="C3477" s="159" t="s">
        <v>131</v>
      </c>
      <c r="D3477" s="160" t="s">
        <v>11613</v>
      </c>
    </row>
    <row r="3478" spans="1:4">
      <c r="A3478" s="159">
        <v>41185</v>
      </c>
      <c r="B3478" s="159" t="s">
        <v>28180</v>
      </c>
      <c r="C3478" s="159" t="s">
        <v>131</v>
      </c>
      <c r="D3478" s="160" t="s">
        <v>11614</v>
      </c>
    </row>
    <row r="3479" spans="1:4">
      <c r="A3479" s="159">
        <v>41186</v>
      </c>
      <c r="B3479" s="159" t="s">
        <v>28181</v>
      </c>
      <c r="C3479" s="159" t="s">
        <v>131</v>
      </c>
      <c r="D3479" s="160" t="s">
        <v>11615</v>
      </c>
    </row>
    <row r="3480" spans="1:4">
      <c r="A3480" s="159">
        <v>41187</v>
      </c>
      <c r="B3480" s="159" t="s">
        <v>28182</v>
      </c>
      <c r="C3480" s="159" t="s">
        <v>131</v>
      </c>
      <c r="D3480" s="160" t="s">
        <v>11616</v>
      </c>
    </row>
    <row r="3481" spans="1:4">
      <c r="A3481" s="159">
        <v>41188</v>
      </c>
      <c r="B3481" s="159" t="s">
        <v>28183</v>
      </c>
      <c r="C3481" s="159" t="s">
        <v>131</v>
      </c>
      <c r="D3481" s="160" t="s">
        <v>11617</v>
      </c>
    </row>
    <row r="3482" spans="1:4">
      <c r="A3482" s="159">
        <v>5036</v>
      </c>
      <c r="B3482" s="159" t="s">
        <v>23945</v>
      </c>
      <c r="C3482" s="159" t="s">
        <v>131</v>
      </c>
      <c r="D3482" s="160" t="s">
        <v>10683</v>
      </c>
    </row>
    <row r="3483" spans="1:4">
      <c r="A3483" s="159">
        <v>41189</v>
      </c>
      <c r="B3483" s="159" t="s">
        <v>28184</v>
      </c>
      <c r="C3483" s="159" t="s">
        <v>131</v>
      </c>
      <c r="D3483" s="160" t="s">
        <v>11618</v>
      </c>
    </row>
    <row r="3484" spans="1:4">
      <c r="A3484" s="159">
        <v>41190</v>
      </c>
      <c r="B3484" s="159" t="s">
        <v>28185</v>
      </c>
      <c r="C3484" s="159" t="s">
        <v>131</v>
      </c>
      <c r="D3484" s="160" t="s">
        <v>11619</v>
      </c>
    </row>
    <row r="3485" spans="1:4">
      <c r="A3485" s="159">
        <v>41191</v>
      </c>
      <c r="B3485" s="159" t="s">
        <v>28186</v>
      </c>
      <c r="C3485" s="159" t="s">
        <v>131</v>
      </c>
      <c r="D3485" s="160" t="s">
        <v>11620</v>
      </c>
    </row>
    <row r="3486" spans="1:4">
      <c r="A3486" s="159">
        <v>41192</v>
      </c>
      <c r="B3486" s="159" t="s">
        <v>28187</v>
      </c>
      <c r="C3486" s="159" t="s">
        <v>131</v>
      </c>
      <c r="D3486" s="160" t="s">
        <v>11621</v>
      </c>
    </row>
    <row r="3487" spans="1:4">
      <c r="A3487" s="159">
        <v>41193</v>
      </c>
      <c r="B3487" s="159" t="s">
        <v>28188</v>
      </c>
      <c r="C3487" s="159" t="s">
        <v>131</v>
      </c>
      <c r="D3487" s="160" t="s">
        <v>11622</v>
      </c>
    </row>
    <row r="3488" spans="1:4">
      <c r="A3488" s="159">
        <v>41194</v>
      </c>
      <c r="B3488" s="159" t="s">
        <v>28189</v>
      </c>
      <c r="C3488" s="159" t="s">
        <v>131</v>
      </c>
      <c r="D3488" s="160" t="s">
        <v>11623</v>
      </c>
    </row>
    <row r="3489" spans="1:4">
      <c r="A3489" s="159">
        <v>5044</v>
      </c>
      <c r="B3489" s="159" t="s">
        <v>23946</v>
      </c>
      <c r="C3489" s="159" t="s">
        <v>131</v>
      </c>
      <c r="D3489" s="160" t="s">
        <v>10684</v>
      </c>
    </row>
    <row r="3490" spans="1:4">
      <c r="A3490" s="159">
        <v>5059</v>
      </c>
      <c r="B3490" s="159" t="s">
        <v>23955</v>
      </c>
      <c r="C3490" s="159" t="s">
        <v>131</v>
      </c>
      <c r="D3490" s="160" t="s">
        <v>10687</v>
      </c>
    </row>
    <row r="3491" spans="1:4">
      <c r="A3491" s="159">
        <v>41201</v>
      </c>
      <c r="B3491" s="159" t="s">
        <v>28196</v>
      </c>
      <c r="C3491" s="159" t="s">
        <v>131</v>
      </c>
      <c r="D3491" s="160" t="s">
        <v>11630</v>
      </c>
    </row>
    <row r="3492" spans="1:4">
      <c r="A3492" s="159">
        <v>41199</v>
      </c>
      <c r="B3492" s="159" t="s">
        <v>28194</v>
      </c>
      <c r="C3492" s="159" t="s">
        <v>131</v>
      </c>
      <c r="D3492" s="160" t="s">
        <v>11628</v>
      </c>
    </row>
    <row r="3493" spans="1:4">
      <c r="A3493" s="159">
        <v>5057</v>
      </c>
      <c r="B3493" s="159" t="s">
        <v>23954</v>
      </c>
      <c r="C3493" s="159" t="s">
        <v>131</v>
      </c>
      <c r="D3493" s="160" t="s">
        <v>10686</v>
      </c>
    </row>
    <row r="3494" spans="1:4">
      <c r="A3494" s="159">
        <v>41200</v>
      </c>
      <c r="B3494" s="159" t="s">
        <v>28195</v>
      </c>
      <c r="C3494" s="159" t="s">
        <v>131</v>
      </c>
      <c r="D3494" s="160" t="s">
        <v>11629</v>
      </c>
    </row>
    <row r="3495" spans="1:4">
      <c r="A3495" s="159">
        <v>41205</v>
      </c>
      <c r="B3495" s="159" t="s">
        <v>28200</v>
      </c>
      <c r="C3495" s="159" t="s">
        <v>131</v>
      </c>
      <c r="D3495" s="160" t="s">
        <v>11634</v>
      </c>
    </row>
    <row r="3496" spans="1:4">
      <c r="A3496" s="159">
        <v>41202</v>
      </c>
      <c r="B3496" s="159" t="s">
        <v>28197</v>
      </c>
      <c r="C3496" s="159" t="s">
        <v>131</v>
      </c>
      <c r="D3496" s="160" t="s">
        <v>11631</v>
      </c>
    </row>
    <row r="3497" spans="1:4">
      <c r="A3497" s="159">
        <v>41206</v>
      </c>
      <c r="B3497" s="159" t="s">
        <v>28201</v>
      </c>
      <c r="C3497" s="159" t="s">
        <v>131</v>
      </c>
      <c r="D3497" s="160" t="s">
        <v>11635</v>
      </c>
    </row>
    <row r="3498" spans="1:4">
      <c r="A3498" s="159">
        <v>12372</v>
      </c>
      <c r="B3498" s="159" t="s">
        <v>25234</v>
      </c>
      <c r="C3498" s="159" t="s">
        <v>131</v>
      </c>
      <c r="D3498" s="160" t="s">
        <v>10983</v>
      </c>
    </row>
    <row r="3499" spans="1:4">
      <c r="A3499" s="159">
        <v>41207</v>
      </c>
      <c r="B3499" s="159" t="s">
        <v>28202</v>
      </c>
      <c r="C3499" s="159" t="s">
        <v>131</v>
      </c>
      <c r="D3499" s="160" t="s">
        <v>11636</v>
      </c>
    </row>
    <row r="3500" spans="1:4">
      <c r="A3500" s="159">
        <v>41203</v>
      </c>
      <c r="B3500" s="159" t="s">
        <v>28198</v>
      </c>
      <c r="C3500" s="159" t="s">
        <v>131</v>
      </c>
      <c r="D3500" s="160" t="s">
        <v>11632</v>
      </c>
    </row>
    <row r="3501" spans="1:4">
      <c r="A3501" s="159">
        <v>41204</v>
      </c>
      <c r="B3501" s="159" t="s">
        <v>28199</v>
      </c>
      <c r="C3501" s="159" t="s">
        <v>131</v>
      </c>
      <c r="D3501" s="160" t="s">
        <v>11633</v>
      </c>
    </row>
    <row r="3502" spans="1:4">
      <c r="A3502" s="159">
        <v>41210</v>
      </c>
      <c r="B3502" s="159" t="s">
        <v>28205</v>
      </c>
      <c r="C3502" s="159" t="s">
        <v>131</v>
      </c>
      <c r="D3502" s="160" t="s">
        <v>11639</v>
      </c>
    </row>
    <row r="3503" spans="1:4">
      <c r="A3503" s="159">
        <v>41208</v>
      </c>
      <c r="B3503" s="159" t="s">
        <v>28203</v>
      </c>
      <c r="C3503" s="159" t="s">
        <v>131</v>
      </c>
      <c r="D3503" s="160" t="s">
        <v>11637</v>
      </c>
    </row>
    <row r="3504" spans="1:4">
      <c r="A3504" s="159">
        <v>41211</v>
      </c>
      <c r="B3504" s="159" t="s">
        <v>28206</v>
      </c>
      <c r="C3504" s="159" t="s">
        <v>131</v>
      </c>
      <c r="D3504" s="160" t="s">
        <v>11640</v>
      </c>
    </row>
    <row r="3505" spans="1:4">
      <c r="A3505" s="159">
        <v>13339</v>
      </c>
      <c r="B3505" s="159" t="s">
        <v>25470</v>
      </c>
      <c r="C3505" s="159" t="s">
        <v>131</v>
      </c>
      <c r="D3505" s="160" t="s">
        <v>11017</v>
      </c>
    </row>
    <row r="3506" spans="1:4">
      <c r="A3506" s="159">
        <v>41213</v>
      </c>
      <c r="B3506" s="159" t="s">
        <v>28207</v>
      </c>
      <c r="C3506" s="159" t="s">
        <v>131</v>
      </c>
      <c r="D3506" s="160" t="s">
        <v>11641</v>
      </c>
    </row>
    <row r="3507" spans="1:4">
      <c r="A3507" s="159">
        <v>41209</v>
      </c>
      <c r="B3507" s="159" t="s">
        <v>28204</v>
      </c>
      <c r="C3507" s="159" t="s">
        <v>131</v>
      </c>
      <c r="D3507" s="160" t="s">
        <v>11638</v>
      </c>
    </row>
    <row r="3508" spans="1:4">
      <c r="A3508" s="159">
        <v>41216</v>
      </c>
      <c r="B3508" s="159" t="s">
        <v>28210</v>
      </c>
      <c r="C3508" s="159" t="s">
        <v>131</v>
      </c>
      <c r="D3508" s="160" t="s">
        <v>11644</v>
      </c>
    </row>
    <row r="3509" spans="1:4">
      <c r="A3509" s="159">
        <v>41217</v>
      </c>
      <c r="B3509" s="159" t="s">
        <v>28211</v>
      </c>
      <c r="C3509" s="159" t="s">
        <v>131</v>
      </c>
      <c r="D3509" s="160" t="s">
        <v>11645</v>
      </c>
    </row>
    <row r="3510" spans="1:4">
      <c r="A3510" s="159">
        <v>41218</v>
      </c>
      <c r="B3510" s="159" t="s">
        <v>28212</v>
      </c>
      <c r="C3510" s="159" t="s">
        <v>131</v>
      </c>
      <c r="D3510" s="160" t="s">
        <v>11646</v>
      </c>
    </row>
    <row r="3511" spans="1:4">
      <c r="A3511" s="159">
        <v>41214</v>
      </c>
      <c r="B3511" s="159" t="s">
        <v>28208</v>
      </c>
      <c r="C3511" s="159" t="s">
        <v>131</v>
      </c>
      <c r="D3511" s="160" t="s">
        <v>11642</v>
      </c>
    </row>
    <row r="3512" spans="1:4">
      <c r="A3512" s="159">
        <v>41215</v>
      </c>
      <c r="B3512" s="159" t="s">
        <v>28209</v>
      </c>
      <c r="C3512" s="159" t="s">
        <v>131</v>
      </c>
      <c r="D3512" s="160" t="s">
        <v>11643</v>
      </c>
    </row>
    <row r="3513" spans="1:4">
      <c r="A3513" s="159">
        <v>41221</v>
      </c>
      <c r="B3513" s="159" t="s">
        <v>28213</v>
      </c>
      <c r="C3513" s="159" t="s">
        <v>131</v>
      </c>
      <c r="D3513" s="160" t="s">
        <v>11647</v>
      </c>
    </row>
    <row r="3514" spans="1:4">
      <c r="A3514" s="159">
        <v>41222</v>
      </c>
      <c r="B3514" s="159" t="s">
        <v>28214</v>
      </c>
      <c r="C3514" s="159" t="s">
        <v>131</v>
      </c>
      <c r="D3514" s="160" t="s">
        <v>11648</v>
      </c>
    </row>
    <row r="3515" spans="1:4">
      <c r="A3515" s="159">
        <v>41195</v>
      </c>
      <c r="B3515" s="159" t="s">
        <v>28190</v>
      </c>
      <c r="C3515" s="159" t="s">
        <v>131</v>
      </c>
      <c r="D3515" s="160" t="s">
        <v>11624</v>
      </c>
    </row>
    <row r="3516" spans="1:4">
      <c r="A3516" s="159">
        <v>41198</v>
      </c>
      <c r="B3516" s="159" t="s">
        <v>28193</v>
      </c>
      <c r="C3516" s="159" t="s">
        <v>131</v>
      </c>
      <c r="D3516" s="160" t="s">
        <v>11627</v>
      </c>
    </row>
    <row r="3517" spans="1:4">
      <c r="A3517" s="159">
        <v>41196</v>
      </c>
      <c r="B3517" s="159" t="s">
        <v>28191</v>
      </c>
      <c r="C3517" s="159" t="s">
        <v>131</v>
      </c>
      <c r="D3517" s="160" t="s">
        <v>11625</v>
      </c>
    </row>
    <row r="3518" spans="1:4">
      <c r="A3518" s="159">
        <v>5033</v>
      </c>
      <c r="B3518" s="159" t="s">
        <v>23943</v>
      </c>
      <c r="C3518" s="159" t="s">
        <v>131</v>
      </c>
      <c r="D3518" s="160" t="s">
        <v>10681</v>
      </c>
    </row>
    <row r="3519" spans="1:4">
      <c r="A3519" s="159">
        <v>41197</v>
      </c>
      <c r="B3519" s="159" t="s">
        <v>28192</v>
      </c>
      <c r="C3519" s="159" t="s">
        <v>131</v>
      </c>
      <c r="D3519" s="160" t="s">
        <v>11626</v>
      </c>
    </row>
    <row r="3520" spans="1:4">
      <c r="A3520" s="159">
        <v>12388</v>
      </c>
      <c r="B3520" s="159" t="s">
        <v>25235</v>
      </c>
      <c r="C3520" s="159" t="s">
        <v>131</v>
      </c>
      <c r="D3520" s="160" t="s">
        <v>25236</v>
      </c>
    </row>
    <row r="3521" spans="1:4">
      <c r="A3521" s="159">
        <v>2731</v>
      </c>
      <c r="B3521" s="159" t="s">
        <v>23202</v>
      </c>
      <c r="C3521" s="159" t="s">
        <v>132</v>
      </c>
      <c r="D3521" s="160" t="s">
        <v>23203</v>
      </c>
    </row>
    <row r="3522" spans="1:4">
      <c r="A3522" s="159">
        <v>41457</v>
      </c>
      <c r="B3522" s="159" t="s">
        <v>28249</v>
      </c>
      <c r="C3522" s="159" t="s">
        <v>131</v>
      </c>
      <c r="D3522" s="160" t="s">
        <v>28250</v>
      </c>
    </row>
    <row r="3523" spans="1:4">
      <c r="A3523" s="159">
        <v>41458</v>
      </c>
      <c r="B3523" s="159" t="s">
        <v>28251</v>
      </c>
      <c r="C3523" s="159" t="s">
        <v>131</v>
      </c>
      <c r="D3523" s="160" t="s">
        <v>28252</v>
      </c>
    </row>
    <row r="3524" spans="1:4">
      <c r="A3524" s="159">
        <v>41459</v>
      </c>
      <c r="B3524" s="159" t="s">
        <v>28253</v>
      </c>
      <c r="C3524" s="159" t="s">
        <v>131</v>
      </c>
      <c r="D3524" s="160" t="s">
        <v>28254</v>
      </c>
    </row>
    <row r="3525" spans="1:4">
      <c r="A3525" s="159">
        <v>41461</v>
      </c>
      <c r="B3525" s="159" t="s">
        <v>28255</v>
      </c>
      <c r="C3525" s="159" t="s">
        <v>131</v>
      </c>
      <c r="D3525" s="160" t="s">
        <v>28256</v>
      </c>
    </row>
    <row r="3526" spans="1:4">
      <c r="A3526" s="159">
        <v>44537</v>
      </c>
      <c r="B3526" s="159" t="s">
        <v>28930</v>
      </c>
      <c r="C3526" s="159" t="s">
        <v>146</v>
      </c>
      <c r="D3526" s="160" t="s">
        <v>28931</v>
      </c>
    </row>
    <row r="3527" spans="1:4">
      <c r="A3527" s="159">
        <v>11844</v>
      </c>
      <c r="B3527" s="159" t="s">
        <v>25106</v>
      </c>
      <c r="C3527" s="159" t="s">
        <v>132</v>
      </c>
      <c r="D3527" s="160" t="s">
        <v>25107</v>
      </c>
    </row>
    <row r="3528" spans="1:4">
      <c r="A3528" s="159">
        <v>4465</v>
      </c>
      <c r="B3528" s="159" t="s">
        <v>23811</v>
      </c>
      <c r="C3528" s="159" t="s">
        <v>132</v>
      </c>
      <c r="D3528" s="160" t="s">
        <v>19645</v>
      </c>
    </row>
    <row r="3529" spans="1:4">
      <c r="A3529" s="159">
        <v>35273</v>
      </c>
      <c r="B3529" s="159" t="s">
        <v>26115</v>
      </c>
      <c r="C3529" s="159" t="s">
        <v>132</v>
      </c>
      <c r="D3529" s="160" t="s">
        <v>26116</v>
      </c>
    </row>
    <row r="3530" spans="1:4">
      <c r="A3530" s="159">
        <v>4470</v>
      </c>
      <c r="B3530" s="159" t="s">
        <v>23812</v>
      </c>
      <c r="C3530" s="159" t="s">
        <v>132</v>
      </c>
      <c r="D3530" s="160" t="s">
        <v>23813</v>
      </c>
    </row>
    <row r="3531" spans="1:4">
      <c r="A3531" s="159">
        <v>20204</v>
      </c>
      <c r="B3531" s="159" t="s">
        <v>25694</v>
      </c>
      <c r="C3531" s="159" t="s">
        <v>132</v>
      </c>
      <c r="D3531" s="160" t="s">
        <v>25695</v>
      </c>
    </row>
    <row r="3532" spans="1:4">
      <c r="A3532" s="159">
        <v>20208</v>
      </c>
      <c r="B3532" s="159" t="s">
        <v>25698</v>
      </c>
      <c r="C3532" s="159" t="s">
        <v>132</v>
      </c>
      <c r="D3532" s="160" t="s">
        <v>25699</v>
      </c>
    </row>
    <row r="3533" spans="1:4">
      <c r="A3533" s="159">
        <v>4437</v>
      </c>
      <c r="B3533" s="159" t="s">
        <v>23807</v>
      </c>
      <c r="C3533" s="159" t="s">
        <v>132</v>
      </c>
      <c r="D3533" s="160" t="s">
        <v>23808</v>
      </c>
    </row>
    <row r="3534" spans="1:4">
      <c r="A3534" s="159">
        <v>14580</v>
      </c>
      <c r="B3534" s="159" t="s">
        <v>25599</v>
      </c>
      <c r="C3534" s="159" t="s">
        <v>132</v>
      </c>
      <c r="D3534" s="160" t="s">
        <v>23808</v>
      </c>
    </row>
    <row r="3535" spans="1:4">
      <c r="A3535" s="159">
        <v>40304</v>
      </c>
      <c r="B3535" s="159" t="s">
        <v>27893</v>
      </c>
      <c r="C3535" s="159" t="s">
        <v>140</v>
      </c>
      <c r="D3535" s="160" t="s">
        <v>17100</v>
      </c>
    </row>
    <row r="3536" spans="1:4">
      <c r="A3536" s="159">
        <v>5065</v>
      </c>
      <c r="B3536" s="159" t="s">
        <v>23960</v>
      </c>
      <c r="C3536" s="159" t="s">
        <v>140</v>
      </c>
      <c r="D3536" s="160" t="s">
        <v>17575</v>
      </c>
    </row>
    <row r="3537" spans="1:4">
      <c r="A3537" s="159">
        <v>5072</v>
      </c>
      <c r="B3537" s="159" t="s">
        <v>23968</v>
      </c>
      <c r="C3537" s="159" t="s">
        <v>140</v>
      </c>
      <c r="D3537" s="160" t="s">
        <v>10248</v>
      </c>
    </row>
    <row r="3538" spans="1:4">
      <c r="A3538" s="159">
        <v>5066</v>
      </c>
      <c r="B3538" s="159" t="s">
        <v>23961</v>
      </c>
      <c r="C3538" s="159" t="s">
        <v>140</v>
      </c>
      <c r="D3538" s="160" t="s">
        <v>23690</v>
      </c>
    </row>
    <row r="3539" spans="1:4">
      <c r="A3539" s="159">
        <v>5063</v>
      </c>
      <c r="B3539" s="159" t="s">
        <v>23959</v>
      </c>
      <c r="C3539" s="159" t="s">
        <v>140</v>
      </c>
      <c r="D3539" s="160" t="s">
        <v>16645</v>
      </c>
    </row>
    <row r="3540" spans="1:4">
      <c r="A3540" s="159">
        <v>20247</v>
      </c>
      <c r="B3540" s="159" t="s">
        <v>25713</v>
      </c>
      <c r="C3540" s="159" t="s">
        <v>140</v>
      </c>
      <c r="D3540" s="160" t="s">
        <v>25645</v>
      </c>
    </row>
    <row r="3541" spans="1:4">
      <c r="A3541" s="159">
        <v>5074</v>
      </c>
      <c r="B3541" s="159" t="s">
        <v>23970</v>
      </c>
      <c r="C3541" s="159" t="s">
        <v>140</v>
      </c>
      <c r="D3541" s="160" t="s">
        <v>16529</v>
      </c>
    </row>
    <row r="3542" spans="1:4">
      <c r="A3542" s="159">
        <v>5067</v>
      </c>
      <c r="B3542" s="159" t="s">
        <v>23962</v>
      </c>
      <c r="C3542" s="159" t="s">
        <v>140</v>
      </c>
      <c r="D3542" s="160" t="s">
        <v>23963</v>
      </c>
    </row>
    <row r="3543" spans="1:4">
      <c r="A3543" s="159">
        <v>5078</v>
      </c>
      <c r="B3543" s="159" t="s">
        <v>23974</v>
      </c>
      <c r="C3543" s="159" t="s">
        <v>140</v>
      </c>
      <c r="D3543" s="160" t="s">
        <v>10583</v>
      </c>
    </row>
    <row r="3544" spans="1:4">
      <c r="A3544" s="159">
        <v>5068</v>
      </c>
      <c r="B3544" s="159" t="s">
        <v>23964</v>
      </c>
      <c r="C3544" s="159" t="s">
        <v>140</v>
      </c>
      <c r="D3544" s="160" t="s">
        <v>11724</v>
      </c>
    </row>
    <row r="3545" spans="1:4">
      <c r="A3545" s="159">
        <v>5073</v>
      </c>
      <c r="B3545" s="159" t="s">
        <v>23969</v>
      </c>
      <c r="C3545" s="159" t="s">
        <v>140</v>
      </c>
      <c r="D3545" s="160" t="s">
        <v>11485</v>
      </c>
    </row>
    <row r="3546" spans="1:4">
      <c r="A3546" s="159">
        <v>5069</v>
      </c>
      <c r="B3546" s="159" t="s">
        <v>23965</v>
      </c>
      <c r="C3546" s="159" t="s">
        <v>140</v>
      </c>
      <c r="D3546" s="160" t="s">
        <v>11485</v>
      </c>
    </row>
    <row r="3547" spans="1:4">
      <c r="A3547" s="159">
        <v>5070</v>
      </c>
      <c r="B3547" s="159" t="s">
        <v>23966</v>
      </c>
      <c r="C3547" s="159" t="s">
        <v>140</v>
      </c>
      <c r="D3547" s="160" t="s">
        <v>11699</v>
      </c>
    </row>
    <row r="3548" spans="1:4">
      <c r="A3548" s="159">
        <v>5071</v>
      </c>
      <c r="B3548" s="159" t="s">
        <v>23967</v>
      </c>
      <c r="C3548" s="159" t="s">
        <v>140</v>
      </c>
      <c r="D3548" s="160" t="s">
        <v>11724</v>
      </c>
    </row>
    <row r="3549" spans="1:4">
      <c r="A3549" s="159">
        <v>5061</v>
      </c>
      <c r="B3549" s="159" t="s">
        <v>23956</v>
      </c>
      <c r="C3549" s="159" t="s">
        <v>140</v>
      </c>
      <c r="D3549" s="160" t="s">
        <v>18115</v>
      </c>
    </row>
    <row r="3550" spans="1:4">
      <c r="A3550" s="159">
        <v>5075</v>
      </c>
      <c r="B3550" s="159" t="s">
        <v>23971</v>
      </c>
      <c r="C3550" s="159" t="s">
        <v>140</v>
      </c>
      <c r="D3550" s="160" t="s">
        <v>11724</v>
      </c>
    </row>
    <row r="3551" spans="1:4">
      <c r="A3551" s="159">
        <v>39027</v>
      </c>
      <c r="B3551" s="159" t="s">
        <v>27093</v>
      </c>
      <c r="C3551" s="159" t="s">
        <v>140</v>
      </c>
      <c r="D3551" s="160" t="s">
        <v>23659</v>
      </c>
    </row>
    <row r="3552" spans="1:4">
      <c r="A3552" s="159">
        <v>5062</v>
      </c>
      <c r="B3552" s="159" t="s">
        <v>23957</v>
      </c>
      <c r="C3552" s="159" t="s">
        <v>140</v>
      </c>
      <c r="D3552" s="160" t="s">
        <v>23958</v>
      </c>
    </row>
    <row r="3553" spans="1:4">
      <c r="A3553" s="159">
        <v>40568</v>
      </c>
      <c r="B3553" s="159" t="s">
        <v>28020</v>
      </c>
      <c r="C3553" s="159" t="s">
        <v>140</v>
      </c>
      <c r="D3553" s="160" t="s">
        <v>11432</v>
      </c>
    </row>
    <row r="3554" spans="1:4">
      <c r="A3554" s="159">
        <v>39026</v>
      </c>
      <c r="B3554" s="159" t="s">
        <v>27091</v>
      </c>
      <c r="C3554" s="159" t="s">
        <v>140</v>
      </c>
      <c r="D3554" s="160" t="s">
        <v>27092</v>
      </c>
    </row>
    <row r="3555" spans="1:4">
      <c r="A3555" s="159">
        <v>42431</v>
      </c>
      <c r="B3555" s="159" t="s">
        <v>28405</v>
      </c>
      <c r="C3555" s="159" t="s">
        <v>131</v>
      </c>
      <c r="D3555" s="160" t="s">
        <v>11673</v>
      </c>
    </row>
    <row r="3556" spans="1:4">
      <c r="A3556" s="159">
        <v>44074</v>
      </c>
      <c r="B3556" s="159" t="s">
        <v>28780</v>
      </c>
      <c r="C3556" s="159" t="s">
        <v>142</v>
      </c>
      <c r="D3556" s="160" t="s">
        <v>28781</v>
      </c>
    </row>
    <row r="3557" spans="1:4">
      <c r="A3557" s="159">
        <v>44072</v>
      </c>
      <c r="B3557" s="159" t="s">
        <v>28777</v>
      </c>
      <c r="C3557" s="159" t="s">
        <v>142</v>
      </c>
      <c r="D3557" s="160" t="s">
        <v>28778</v>
      </c>
    </row>
    <row r="3558" spans="1:4">
      <c r="A3558" s="159">
        <v>511</v>
      </c>
      <c r="B3558" s="159" t="s">
        <v>22322</v>
      </c>
      <c r="C3558" s="159" t="s">
        <v>142</v>
      </c>
      <c r="D3558" s="160" t="s">
        <v>11457</v>
      </c>
    </row>
    <row r="3559" spans="1:4">
      <c r="A3559" s="159">
        <v>37540</v>
      </c>
      <c r="B3559" s="159" t="s">
        <v>26467</v>
      </c>
      <c r="C3559" s="159" t="s">
        <v>131</v>
      </c>
      <c r="D3559" s="160" t="s">
        <v>11247</v>
      </c>
    </row>
    <row r="3560" spans="1:4">
      <c r="A3560" s="159">
        <v>37548</v>
      </c>
      <c r="B3560" s="159" t="s">
        <v>26471</v>
      </c>
      <c r="C3560" s="159" t="s">
        <v>131</v>
      </c>
      <c r="D3560" s="160" t="s">
        <v>11251</v>
      </c>
    </row>
    <row r="3561" spans="1:4">
      <c r="A3561" s="159">
        <v>39828</v>
      </c>
      <c r="B3561" s="159" t="s">
        <v>27797</v>
      </c>
      <c r="C3561" s="159" t="s">
        <v>131</v>
      </c>
      <c r="D3561" s="160" t="s">
        <v>11535</v>
      </c>
    </row>
    <row r="3562" spans="1:4">
      <c r="A3562" s="159">
        <v>38392</v>
      </c>
      <c r="B3562" s="159" t="s">
        <v>26849</v>
      </c>
      <c r="C3562" s="159" t="s">
        <v>131</v>
      </c>
      <c r="D3562" s="160" t="s">
        <v>12480</v>
      </c>
    </row>
    <row r="3563" spans="1:4">
      <c r="A3563" s="159">
        <v>11735</v>
      </c>
      <c r="B3563" s="159" t="s">
        <v>25040</v>
      </c>
      <c r="C3563" s="159" t="s">
        <v>131</v>
      </c>
      <c r="D3563" s="160" t="s">
        <v>11435</v>
      </c>
    </row>
    <row r="3564" spans="1:4">
      <c r="A3564" s="159">
        <v>11737</v>
      </c>
      <c r="B3564" s="159" t="s">
        <v>25041</v>
      </c>
      <c r="C3564" s="159" t="s">
        <v>131</v>
      </c>
      <c r="D3564" s="160" t="s">
        <v>17061</v>
      </c>
    </row>
    <row r="3565" spans="1:4">
      <c r="A3565" s="159">
        <v>11738</v>
      </c>
      <c r="B3565" s="159" t="s">
        <v>25042</v>
      </c>
      <c r="C3565" s="159" t="s">
        <v>131</v>
      </c>
      <c r="D3565" s="160" t="s">
        <v>17244</v>
      </c>
    </row>
    <row r="3566" spans="1:4">
      <c r="A3566" s="159">
        <v>36143</v>
      </c>
      <c r="B3566" s="159" t="s">
        <v>26132</v>
      </c>
      <c r="C3566" s="159" t="s">
        <v>131</v>
      </c>
      <c r="D3566" s="160" t="s">
        <v>17231</v>
      </c>
    </row>
    <row r="3567" spans="1:4">
      <c r="A3567" s="159">
        <v>36142</v>
      </c>
      <c r="B3567" s="159" t="s">
        <v>26131</v>
      </c>
      <c r="C3567" s="159" t="s">
        <v>131</v>
      </c>
      <c r="D3567" s="160" t="s">
        <v>10545</v>
      </c>
    </row>
    <row r="3568" spans="1:4">
      <c r="A3568" s="159">
        <v>36146</v>
      </c>
      <c r="B3568" s="159" t="s">
        <v>26136</v>
      </c>
      <c r="C3568" s="159" t="s">
        <v>131</v>
      </c>
      <c r="D3568" s="160" t="s">
        <v>12296</v>
      </c>
    </row>
    <row r="3569" spans="1:4">
      <c r="A3569" s="159">
        <v>39015</v>
      </c>
      <c r="B3569" s="159" t="s">
        <v>27080</v>
      </c>
      <c r="C3569" s="159" t="s">
        <v>131</v>
      </c>
      <c r="D3569" s="160" t="s">
        <v>11038</v>
      </c>
    </row>
    <row r="3570" spans="1:4">
      <c r="A3570" s="159">
        <v>38377</v>
      </c>
      <c r="B3570" s="159" t="s">
        <v>26837</v>
      </c>
      <c r="C3570" s="159" t="s">
        <v>131</v>
      </c>
      <c r="D3570" s="160" t="s">
        <v>12091</v>
      </c>
    </row>
    <row r="3571" spans="1:4">
      <c r="A3571" s="159">
        <v>38376</v>
      </c>
      <c r="B3571" s="159" t="s">
        <v>26836</v>
      </c>
      <c r="C3571" s="159" t="s">
        <v>131</v>
      </c>
      <c r="D3571" s="160" t="s">
        <v>10241</v>
      </c>
    </row>
    <row r="3572" spans="1:4">
      <c r="A3572" s="159">
        <v>38116</v>
      </c>
      <c r="B3572" s="159" t="s">
        <v>26768</v>
      </c>
      <c r="C3572" s="159" t="s">
        <v>131</v>
      </c>
      <c r="D3572" s="160" t="s">
        <v>10579</v>
      </c>
    </row>
    <row r="3573" spans="1:4">
      <c r="A3573" s="159">
        <v>38066</v>
      </c>
      <c r="B3573" s="159" t="s">
        <v>26711</v>
      </c>
      <c r="C3573" s="159" t="s">
        <v>131</v>
      </c>
      <c r="D3573" s="160" t="s">
        <v>10930</v>
      </c>
    </row>
    <row r="3574" spans="1:4">
      <c r="A3574" s="159">
        <v>38117</v>
      </c>
      <c r="B3574" s="159" t="s">
        <v>26769</v>
      </c>
      <c r="C3574" s="159" t="s">
        <v>131</v>
      </c>
      <c r="D3574" s="160" t="s">
        <v>12637</v>
      </c>
    </row>
    <row r="3575" spans="1:4">
      <c r="A3575" s="159">
        <v>38067</v>
      </c>
      <c r="B3575" s="159" t="s">
        <v>26712</v>
      </c>
      <c r="C3575" s="159" t="s">
        <v>131</v>
      </c>
      <c r="D3575" s="160" t="s">
        <v>11538</v>
      </c>
    </row>
    <row r="3576" spans="1:4">
      <c r="A3576" s="159">
        <v>11522</v>
      </c>
      <c r="B3576" s="159" t="s">
        <v>24928</v>
      </c>
      <c r="C3576" s="159" t="s">
        <v>131</v>
      </c>
      <c r="D3576" s="160" t="s">
        <v>10352</v>
      </c>
    </row>
    <row r="3577" spans="1:4">
      <c r="A3577" s="159">
        <v>43600</v>
      </c>
      <c r="B3577" s="159" t="s">
        <v>28667</v>
      </c>
      <c r="C3577" s="159" t="s">
        <v>131</v>
      </c>
      <c r="D3577" s="160" t="s">
        <v>28668</v>
      </c>
    </row>
    <row r="3578" spans="1:4">
      <c r="A3578" s="159">
        <v>5080</v>
      </c>
      <c r="B3578" s="159" t="s">
        <v>23975</v>
      </c>
      <c r="C3578" s="159" t="s">
        <v>131</v>
      </c>
      <c r="D3578" s="160" t="s">
        <v>10408</v>
      </c>
    </row>
    <row r="3579" spans="1:4">
      <c r="A3579" s="159">
        <v>38168</v>
      </c>
      <c r="B3579" s="159" t="s">
        <v>26795</v>
      </c>
      <c r="C3579" s="159" t="s">
        <v>131</v>
      </c>
      <c r="D3579" s="160" t="s">
        <v>23082</v>
      </c>
    </row>
    <row r="3580" spans="1:4">
      <c r="A3580" s="159">
        <v>43601</v>
      </c>
      <c r="B3580" s="159" t="s">
        <v>28669</v>
      </c>
      <c r="C3580" s="159" t="s">
        <v>131</v>
      </c>
      <c r="D3580" s="160" t="s">
        <v>28670</v>
      </c>
    </row>
    <row r="3581" spans="1:4">
      <c r="A3581" s="159">
        <v>13393</v>
      </c>
      <c r="B3581" s="159" t="s">
        <v>25476</v>
      </c>
      <c r="C3581" s="159" t="s">
        <v>131</v>
      </c>
      <c r="D3581" s="160" t="s">
        <v>25477</v>
      </c>
    </row>
    <row r="3582" spans="1:4">
      <c r="A3582" s="159">
        <v>13395</v>
      </c>
      <c r="B3582" s="159" t="s">
        <v>25478</v>
      </c>
      <c r="C3582" s="159" t="s">
        <v>131</v>
      </c>
      <c r="D3582" s="160" t="s">
        <v>25479</v>
      </c>
    </row>
    <row r="3583" spans="1:4">
      <c r="A3583" s="159">
        <v>12039</v>
      </c>
      <c r="B3583" s="159" t="s">
        <v>25187</v>
      </c>
      <c r="C3583" s="159" t="s">
        <v>131</v>
      </c>
      <c r="D3583" s="160" t="s">
        <v>25188</v>
      </c>
    </row>
    <row r="3584" spans="1:4">
      <c r="A3584" s="159">
        <v>13396</v>
      </c>
      <c r="B3584" s="159" t="s">
        <v>25480</v>
      </c>
      <c r="C3584" s="159" t="s">
        <v>131</v>
      </c>
      <c r="D3584" s="160" t="s">
        <v>25481</v>
      </c>
    </row>
    <row r="3585" spans="1:4">
      <c r="A3585" s="159">
        <v>12041</v>
      </c>
      <c r="B3585" s="159" t="s">
        <v>25189</v>
      </c>
      <c r="C3585" s="159" t="s">
        <v>131</v>
      </c>
      <c r="D3585" s="160" t="s">
        <v>25190</v>
      </c>
    </row>
    <row r="3586" spans="1:4">
      <c r="A3586" s="159">
        <v>12043</v>
      </c>
      <c r="B3586" s="159" t="s">
        <v>25193</v>
      </c>
      <c r="C3586" s="159" t="s">
        <v>131</v>
      </c>
      <c r="D3586" s="160" t="s">
        <v>25194</v>
      </c>
    </row>
    <row r="3587" spans="1:4">
      <c r="A3587" s="159">
        <v>39762</v>
      </c>
      <c r="B3587" s="159" t="s">
        <v>27745</v>
      </c>
      <c r="C3587" s="159" t="s">
        <v>131</v>
      </c>
      <c r="D3587" s="160" t="s">
        <v>27746</v>
      </c>
    </row>
    <row r="3588" spans="1:4">
      <c r="A3588" s="159">
        <v>12042</v>
      </c>
      <c r="B3588" s="159" t="s">
        <v>25191</v>
      </c>
      <c r="C3588" s="159" t="s">
        <v>131</v>
      </c>
      <c r="D3588" s="160" t="s">
        <v>25192</v>
      </c>
    </row>
    <row r="3589" spans="1:4">
      <c r="A3589" s="159">
        <v>39763</v>
      </c>
      <c r="B3589" s="159" t="s">
        <v>27747</v>
      </c>
      <c r="C3589" s="159" t="s">
        <v>131</v>
      </c>
      <c r="D3589" s="160" t="s">
        <v>27748</v>
      </c>
    </row>
    <row r="3590" spans="1:4">
      <c r="A3590" s="159">
        <v>39760</v>
      </c>
      <c r="B3590" s="159" t="s">
        <v>27741</v>
      </c>
      <c r="C3590" s="159" t="s">
        <v>131</v>
      </c>
      <c r="D3590" s="160" t="s">
        <v>27742</v>
      </c>
    </row>
    <row r="3591" spans="1:4">
      <c r="A3591" s="159">
        <v>39756</v>
      </c>
      <c r="B3591" s="159" t="s">
        <v>27733</v>
      </c>
      <c r="C3591" s="159" t="s">
        <v>131</v>
      </c>
      <c r="D3591" s="160" t="s">
        <v>27734</v>
      </c>
    </row>
    <row r="3592" spans="1:4">
      <c r="A3592" s="159">
        <v>12038</v>
      </c>
      <c r="B3592" s="159" t="s">
        <v>25185</v>
      </c>
      <c r="C3592" s="159" t="s">
        <v>131</v>
      </c>
      <c r="D3592" s="160" t="s">
        <v>25186</v>
      </c>
    </row>
    <row r="3593" spans="1:4">
      <c r="A3593" s="159">
        <v>39757</v>
      </c>
      <c r="B3593" s="159" t="s">
        <v>27735</v>
      </c>
      <c r="C3593" s="159" t="s">
        <v>131</v>
      </c>
      <c r="D3593" s="160" t="s">
        <v>27736</v>
      </c>
    </row>
    <row r="3594" spans="1:4">
      <c r="A3594" s="159">
        <v>39758</v>
      </c>
      <c r="B3594" s="159" t="s">
        <v>27737</v>
      </c>
      <c r="C3594" s="159" t="s">
        <v>131</v>
      </c>
      <c r="D3594" s="160" t="s">
        <v>27738</v>
      </c>
    </row>
    <row r="3595" spans="1:4">
      <c r="A3595" s="159">
        <v>39759</v>
      </c>
      <c r="B3595" s="159" t="s">
        <v>27739</v>
      </c>
      <c r="C3595" s="159" t="s">
        <v>131</v>
      </c>
      <c r="D3595" s="160" t="s">
        <v>27740</v>
      </c>
    </row>
    <row r="3596" spans="1:4">
      <c r="A3596" s="159">
        <v>39761</v>
      </c>
      <c r="B3596" s="159" t="s">
        <v>27743</v>
      </c>
      <c r="C3596" s="159" t="s">
        <v>131</v>
      </c>
      <c r="D3596" s="160" t="s">
        <v>27744</v>
      </c>
    </row>
    <row r="3597" spans="1:4">
      <c r="A3597" s="159">
        <v>39805</v>
      </c>
      <c r="B3597" s="159" t="s">
        <v>27782</v>
      </c>
      <c r="C3597" s="159" t="s">
        <v>131</v>
      </c>
      <c r="D3597" s="160" t="s">
        <v>16045</v>
      </c>
    </row>
    <row r="3598" spans="1:4">
      <c r="A3598" s="159">
        <v>39806</v>
      </c>
      <c r="B3598" s="159" t="s">
        <v>27783</v>
      </c>
      <c r="C3598" s="159" t="s">
        <v>131</v>
      </c>
      <c r="D3598" s="160" t="s">
        <v>27784</v>
      </c>
    </row>
    <row r="3599" spans="1:4">
      <c r="A3599" s="159">
        <v>39807</v>
      </c>
      <c r="B3599" s="159" t="s">
        <v>27785</v>
      </c>
      <c r="C3599" s="159" t="s">
        <v>131</v>
      </c>
      <c r="D3599" s="160" t="s">
        <v>27786</v>
      </c>
    </row>
    <row r="3600" spans="1:4">
      <c r="A3600" s="159">
        <v>43100</v>
      </c>
      <c r="B3600" s="159" t="s">
        <v>28468</v>
      </c>
      <c r="C3600" s="159" t="s">
        <v>131</v>
      </c>
      <c r="D3600" s="160" t="s">
        <v>28469</v>
      </c>
    </row>
    <row r="3601" spans="1:4">
      <c r="A3601" s="159">
        <v>39804</v>
      </c>
      <c r="B3601" s="159" t="s">
        <v>27780</v>
      </c>
      <c r="C3601" s="159" t="s">
        <v>131</v>
      </c>
      <c r="D3601" s="160" t="s">
        <v>27781</v>
      </c>
    </row>
    <row r="3602" spans="1:4">
      <c r="A3602" s="159">
        <v>39796</v>
      </c>
      <c r="B3602" s="159" t="s">
        <v>27766</v>
      </c>
      <c r="C3602" s="159" t="s">
        <v>131</v>
      </c>
      <c r="D3602" s="160" t="s">
        <v>27767</v>
      </c>
    </row>
    <row r="3603" spans="1:4">
      <c r="A3603" s="159">
        <v>39797</v>
      </c>
      <c r="B3603" s="159" t="s">
        <v>27768</v>
      </c>
      <c r="C3603" s="159" t="s">
        <v>131</v>
      </c>
      <c r="D3603" s="160" t="s">
        <v>27769</v>
      </c>
    </row>
    <row r="3604" spans="1:4">
      <c r="A3604" s="159">
        <v>39798</v>
      </c>
      <c r="B3604" s="159" t="s">
        <v>27770</v>
      </c>
      <c r="C3604" s="159" t="s">
        <v>131</v>
      </c>
      <c r="D3604" s="160" t="s">
        <v>27771</v>
      </c>
    </row>
    <row r="3605" spans="1:4">
      <c r="A3605" s="159">
        <v>39794</v>
      </c>
      <c r="B3605" s="159" t="s">
        <v>27762</v>
      </c>
      <c r="C3605" s="159" t="s">
        <v>131</v>
      </c>
      <c r="D3605" s="160" t="s">
        <v>27763</v>
      </c>
    </row>
    <row r="3606" spans="1:4">
      <c r="A3606" s="159">
        <v>39795</v>
      </c>
      <c r="B3606" s="159" t="s">
        <v>27764</v>
      </c>
      <c r="C3606" s="159" t="s">
        <v>131</v>
      </c>
      <c r="D3606" s="160" t="s">
        <v>27765</v>
      </c>
    </row>
    <row r="3607" spans="1:4">
      <c r="A3607" s="159">
        <v>39801</v>
      </c>
      <c r="B3607" s="159" t="s">
        <v>27775</v>
      </c>
      <c r="C3607" s="159" t="s">
        <v>131</v>
      </c>
      <c r="D3607" s="160" t="s">
        <v>27776</v>
      </c>
    </row>
    <row r="3608" spans="1:4">
      <c r="A3608" s="159">
        <v>39802</v>
      </c>
      <c r="B3608" s="159" t="s">
        <v>27777</v>
      </c>
      <c r="C3608" s="159" t="s">
        <v>131</v>
      </c>
      <c r="D3608" s="160" t="s">
        <v>10924</v>
      </c>
    </row>
    <row r="3609" spans="1:4">
      <c r="A3609" s="159">
        <v>39803</v>
      </c>
      <c r="B3609" s="159" t="s">
        <v>27778</v>
      </c>
      <c r="C3609" s="159" t="s">
        <v>131</v>
      </c>
      <c r="D3609" s="160" t="s">
        <v>27779</v>
      </c>
    </row>
    <row r="3610" spans="1:4">
      <c r="A3610" s="159">
        <v>39799</v>
      </c>
      <c r="B3610" s="159" t="s">
        <v>27772</v>
      </c>
      <c r="C3610" s="159" t="s">
        <v>131</v>
      </c>
      <c r="D3610" s="160" t="s">
        <v>19133</v>
      </c>
    </row>
    <row r="3611" spans="1:4">
      <c r="A3611" s="159">
        <v>39800</v>
      </c>
      <c r="B3611" s="159" t="s">
        <v>27773</v>
      </c>
      <c r="C3611" s="159" t="s">
        <v>131</v>
      </c>
      <c r="D3611" s="160" t="s">
        <v>27774</v>
      </c>
    </row>
    <row r="3612" spans="1:4">
      <c r="A3612" s="159">
        <v>43837</v>
      </c>
      <c r="B3612" s="159" t="s">
        <v>28738</v>
      </c>
      <c r="C3612" s="159" t="s">
        <v>131</v>
      </c>
      <c r="D3612" s="160" t="s">
        <v>28739</v>
      </c>
    </row>
    <row r="3613" spans="1:4">
      <c r="A3613" s="159">
        <v>43836</v>
      </c>
      <c r="B3613" s="159" t="s">
        <v>28736</v>
      </c>
      <c r="C3613" s="159" t="s">
        <v>131</v>
      </c>
      <c r="D3613" s="160" t="s">
        <v>28737</v>
      </c>
    </row>
    <row r="3614" spans="1:4">
      <c r="A3614" s="159">
        <v>21059</v>
      </c>
      <c r="B3614" s="159" t="s">
        <v>25798</v>
      </c>
      <c r="C3614" s="159" t="s">
        <v>131</v>
      </c>
      <c r="D3614" s="160" t="s">
        <v>11098</v>
      </c>
    </row>
    <row r="3615" spans="1:4">
      <c r="A3615" s="159">
        <v>11234</v>
      </c>
      <c r="B3615" s="159" t="s">
        <v>24851</v>
      </c>
      <c r="C3615" s="159" t="s">
        <v>131</v>
      </c>
      <c r="D3615" s="160" t="s">
        <v>10888</v>
      </c>
    </row>
    <row r="3616" spans="1:4">
      <c r="A3616" s="159">
        <v>21060</v>
      </c>
      <c r="B3616" s="159" t="s">
        <v>25799</v>
      </c>
      <c r="C3616" s="159" t="s">
        <v>131</v>
      </c>
      <c r="D3616" s="160" t="s">
        <v>11099</v>
      </c>
    </row>
    <row r="3617" spans="1:4">
      <c r="A3617" s="159">
        <v>21061</v>
      </c>
      <c r="B3617" s="159" t="s">
        <v>25800</v>
      </c>
      <c r="C3617" s="159" t="s">
        <v>131</v>
      </c>
      <c r="D3617" s="160" t="s">
        <v>11100</v>
      </c>
    </row>
    <row r="3618" spans="1:4">
      <c r="A3618" s="159">
        <v>21062</v>
      </c>
      <c r="B3618" s="159" t="s">
        <v>25801</v>
      </c>
      <c r="C3618" s="159" t="s">
        <v>131</v>
      </c>
      <c r="D3618" s="160" t="s">
        <v>11101</v>
      </c>
    </row>
    <row r="3619" spans="1:4">
      <c r="A3619" s="159">
        <v>11708</v>
      </c>
      <c r="B3619" s="159" t="s">
        <v>25027</v>
      </c>
      <c r="C3619" s="159" t="s">
        <v>131</v>
      </c>
      <c r="D3619" s="160" t="s">
        <v>10927</v>
      </c>
    </row>
    <row r="3620" spans="1:4">
      <c r="A3620" s="159">
        <v>11709</v>
      </c>
      <c r="B3620" s="159" t="s">
        <v>25028</v>
      </c>
      <c r="C3620" s="159" t="s">
        <v>131</v>
      </c>
      <c r="D3620" s="160" t="s">
        <v>10928</v>
      </c>
    </row>
    <row r="3621" spans="1:4">
      <c r="A3621" s="159">
        <v>11710</v>
      </c>
      <c r="B3621" s="159" t="s">
        <v>25029</v>
      </c>
      <c r="C3621" s="159" t="s">
        <v>131</v>
      </c>
      <c r="D3621" s="160" t="s">
        <v>10929</v>
      </c>
    </row>
    <row r="3622" spans="1:4">
      <c r="A3622" s="159">
        <v>11707</v>
      </c>
      <c r="B3622" s="159" t="s">
        <v>25026</v>
      </c>
      <c r="C3622" s="159" t="s">
        <v>131</v>
      </c>
      <c r="D3622" s="160" t="s">
        <v>10926</v>
      </c>
    </row>
    <row r="3623" spans="1:4">
      <c r="A3623" s="159">
        <v>5102</v>
      </c>
      <c r="B3623" s="159" t="s">
        <v>23983</v>
      </c>
      <c r="C3623" s="159" t="s">
        <v>131</v>
      </c>
      <c r="D3623" s="160" t="s">
        <v>10745</v>
      </c>
    </row>
    <row r="3624" spans="1:4">
      <c r="A3624" s="159">
        <v>11711</v>
      </c>
      <c r="B3624" s="159" t="s">
        <v>25030</v>
      </c>
      <c r="C3624" s="159" t="s">
        <v>131</v>
      </c>
      <c r="D3624" s="160" t="s">
        <v>17639</v>
      </c>
    </row>
    <row r="3625" spans="1:4">
      <c r="A3625" s="159">
        <v>11739</v>
      </c>
      <c r="B3625" s="159" t="s">
        <v>25043</v>
      </c>
      <c r="C3625" s="159" t="s">
        <v>131</v>
      </c>
      <c r="D3625" s="160" t="s">
        <v>16320</v>
      </c>
    </row>
    <row r="3626" spans="1:4">
      <c r="A3626" s="159">
        <v>11741</v>
      </c>
      <c r="B3626" s="159" t="s">
        <v>25044</v>
      </c>
      <c r="C3626" s="159" t="s">
        <v>131</v>
      </c>
      <c r="D3626" s="160" t="s">
        <v>17747</v>
      </c>
    </row>
    <row r="3627" spans="1:4">
      <c r="A3627" s="159">
        <v>11745</v>
      </c>
      <c r="B3627" s="159" t="s">
        <v>25046</v>
      </c>
      <c r="C3627" s="159" t="s">
        <v>131</v>
      </c>
      <c r="D3627" s="160" t="s">
        <v>13256</v>
      </c>
    </row>
    <row r="3628" spans="1:4">
      <c r="A3628" s="159">
        <v>11743</v>
      </c>
      <c r="B3628" s="159" t="s">
        <v>25045</v>
      </c>
      <c r="C3628" s="159" t="s">
        <v>131</v>
      </c>
      <c r="D3628" s="160" t="s">
        <v>11281</v>
      </c>
    </row>
    <row r="3629" spans="1:4">
      <c r="A3629" s="159">
        <v>5104</v>
      </c>
      <c r="B3629" s="159" t="s">
        <v>23985</v>
      </c>
      <c r="C3629" s="159" t="s">
        <v>140</v>
      </c>
      <c r="D3629" s="160" t="s">
        <v>23986</v>
      </c>
    </row>
    <row r="3630" spans="1:4">
      <c r="A3630" s="159">
        <v>44530</v>
      </c>
      <c r="B3630" s="159" t="s">
        <v>28921</v>
      </c>
      <c r="C3630" s="159" t="s">
        <v>131</v>
      </c>
      <c r="D3630" s="160" t="s">
        <v>28922</v>
      </c>
    </row>
    <row r="3631" spans="1:4">
      <c r="A3631" s="159">
        <v>2710</v>
      </c>
      <c r="B3631" s="159" t="s">
        <v>23195</v>
      </c>
      <c r="C3631" s="159" t="s">
        <v>131</v>
      </c>
      <c r="D3631" s="160" t="s">
        <v>23196</v>
      </c>
    </row>
    <row r="3632" spans="1:4">
      <c r="A3632" s="159">
        <v>14575</v>
      </c>
      <c r="B3632" s="159" t="s">
        <v>25595</v>
      </c>
      <c r="C3632" s="159" t="s">
        <v>131</v>
      </c>
      <c r="D3632" s="160" t="s">
        <v>25596</v>
      </c>
    </row>
    <row r="3633" spans="1:4">
      <c r="A3633" s="159">
        <v>20043</v>
      </c>
      <c r="B3633" s="159" t="s">
        <v>25614</v>
      </c>
      <c r="C3633" s="159" t="s">
        <v>131</v>
      </c>
      <c r="D3633" s="160" t="s">
        <v>10976</v>
      </c>
    </row>
    <row r="3634" spans="1:4">
      <c r="A3634" s="159">
        <v>20044</v>
      </c>
      <c r="B3634" s="159" t="s">
        <v>25615</v>
      </c>
      <c r="C3634" s="159" t="s">
        <v>131</v>
      </c>
      <c r="D3634" s="160" t="s">
        <v>10342</v>
      </c>
    </row>
    <row r="3635" spans="1:4">
      <c r="A3635" s="159">
        <v>20042</v>
      </c>
      <c r="B3635" s="159" t="s">
        <v>25613</v>
      </c>
      <c r="C3635" s="159" t="s">
        <v>131</v>
      </c>
      <c r="D3635" s="160" t="s">
        <v>10224</v>
      </c>
    </row>
    <row r="3636" spans="1:4">
      <c r="A3636" s="159">
        <v>20046</v>
      </c>
      <c r="B3636" s="159" t="s">
        <v>25617</v>
      </c>
      <c r="C3636" s="159" t="s">
        <v>131</v>
      </c>
      <c r="D3636" s="160" t="s">
        <v>25618</v>
      </c>
    </row>
    <row r="3637" spans="1:4">
      <c r="A3637" s="159">
        <v>20047</v>
      </c>
      <c r="B3637" s="159" t="s">
        <v>25619</v>
      </c>
      <c r="C3637" s="159" t="s">
        <v>131</v>
      </c>
      <c r="D3637" s="160" t="s">
        <v>25620</v>
      </c>
    </row>
    <row r="3638" spans="1:4">
      <c r="A3638" s="159">
        <v>20045</v>
      </c>
      <c r="B3638" s="159" t="s">
        <v>25616</v>
      </c>
      <c r="C3638" s="159" t="s">
        <v>131</v>
      </c>
      <c r="D3638" s="160" t="s">
        <v>11463</v>
      </c>
    </row>
    <row r="3639" spans="1:4">
      <c r="A3639" s="159">
        <v>20972</v>
      </c>
      <c r="B3639" s="159" t="s">
        <v>25747</v>
      </c>
      <c r="C3639" s="159" t="s">
        <v>131</v>
      </c>
      <c r="D3639" s="160" t="s">
        <v>11078</v>
      </c>
    </row>
    <row r="3640" spans="1:4">
      <c r="A3640" s="159">
        <v>11321</v>
      </c>
      <c r="B3640" s="159" t="s">
        <v>24884</v>
      </c>
      <c r="C3640" s="159" t="s">
        <v>131</v>
      </c>
      <c r="D3640" s="160" t="s">
        <v>11046</v>
      </c>
    </row>
    <row r="3641" spans="1:4">
      <c r="A3641" s="159">
        <v>11323</v>
      </c>
      <c r="B3641" s="159" t="s">
        <v>24885</v>
      </c>
      <c r="C3641" s="159" t="s">
        <v>131</v>
      </c>
      <c r="D3641" s="160" t="s">
        <v>14942</v>
      </c>
    </row>
    <row r="3642" spans="1:4">
      <c r="A3642" s="159">
        <v>20327</v>
      </c>
      <c r="B3642" s="159" t="s">
        <v>25735</v>
      </c>
      <c r="C3642" s="159" t="s">
        <v>131</v>
      </c>
      <c r="D3642" s="160" t="s">
        <v>25736</v>
      </c>
    </row>
    <row r="3643" spans="1:4">
      <c r="A3643" s="159">
        <v>6034</v>
      </c>
      <c r="B3643" s="159" t="s">
        <v>24010</v>
      </c>
      <c r="C3643" s="159" t="s">
        <v>131</v>
      </c>
      <c r="D3643" s="160" t="s">
        <v>12233</v>
      </c>
    </row>
    <row r="3644" spans="1:4">
      <c r="A3644" s="159">
        <v>6036</v>
      </c>
      <c r="B3644" s="159" t="s">
        <v>24011</v>
      </c>
      <c r="C3644" s="159" t="s">
        <v>131</v>
      </c>
      <c r="D3644" s="160" t="s">
        <v>13980</v>
      </c>
    </row>
    <row r="3645" spans="1:4">
      <c r="A3645" s="159">
        <v>6031</v>
      </c>
      <c r="B3645" s="159" t="s">
        <v>24007</v>
      </c>
      <c r="C3645" s="159" t="s">
        <v>131</v>
      </c>
      <c r="D3645" s="160" t="s">
        <v>10740</v>
      </c>
    </row>
    <row r="3646" spans="1:4">
      <c r="A3646" s="159">
        <v>6029</v>
      </c>
      <c r="B3646" s="159" t="s">
        <v>24006</v>
      </c>
      <c r="C3646" s="159" t="s">
        <v>131</v>
      </c>
      <c r="D3646" s="160" t="s">
        <v>10661</v>
      </c>
    </row>
    <row r="3647" spans="1:4">
      <c r="A3647" s="159">
        <v>6033</v>
      </c>
      <c r="B3647" s="159" t="s">
        <v>24009</v>
      </c>
      <c r="C3647" s="159" t="s">
        <v>131</v>
      </c>
      <c r="D3647" s="160" t="s">
        <v>10421</v>
      </c>
    </row>
    <row r="3648" spans="1:4">
      <c r="A3648" s="159">
        <v>11672</v>
      </c>
      <c r="B3648" s="159" t="s">
        <v>24985</v>
      </c>
      <c r="C3648" s="159" t="s">
        <v>131</v>
      </c>
      <c r="D3648" s="160" t="s">
        <v>24986</v>
      </c>
    </row>
    <row r="3649" spans="1:4">
      <c r="A3649" s="159">
        <v>11669</v>
      </c>
      <c r="B3649" s="159" t="s">
        <v>24979</v>
      </c>
      <c r="C3649" s="159" t="s">
        <v>131</v>
      </c>
      <c r="D3649" s="160" t="s">
        <v>24980</v>
      </c>
    </row>
    <row r="3650" spans="1:4">
      <c r="A3650" s="159">
        <v>11670</v>
      </c>
      <c r="B3650" s="159" t="s">
        <v>24981</v>
      </c>
      <c r="C3650" s="159" t="s">
        <v>131</v>
      </c>
      <c r="D3650" s="160" t="s">
        <v>24982</v>
      </c>
    </row>
    <row r="3651" spans="1:4">
      <c r="A3651" s="159">
        <v>20055</v>
      </c>
      <c r="B3651" s="159" t="s">
        <v>25621</v>
      </c>
      <c r="C3651" s="159" t="s">
        <v>131</v>
      </c>
      <c r="D3651" s="160" t="s">
        <v>10826</v>
      </c>
    </row>
    <row r="3652" spans="1:4">
      <c r="A3652" s="159">
        <v>11671</v>
      </c>
      <c r="B3652" s="159" t="s">
        <v>24983</v>
      </c>
      <c r="C3652" s="159" t="s">
        <v>131</v>
      </c>
      <c r="D3652" s="160" t="s">
        <v>24984</v>
      </c>
    </row>
    <row r="3653" spans="1:4">
      <c r="A3653" s="159">
        <v>6032</v>
      </c>
      <c r="B3653" s="159" t="s">
        <v>24008</v>
      </c>
      <c r="C3653" s="159" t="s">
        <v>131</v>
      </c>
      <c r="D3653" s="160" t="s">
        <v>11460</v>
      </c>
    </row>
    <row r="3654" spans="1:4">
      <c r="A3654" s="159">
        <v>11673</v>
      </c>
      <c r="B3654" s="159" t="s">
        <v>24987</v>
      </c>
      <c r="C3654" s="159" t="s">
        <v>131</v>
      </c>
      <c r="D3654" s="160" t="s">
        <v>11538</v>
      </c>
    </row>
    <row r="3655" spans="1:4">
      <c r="A3655" s="159">
        <v>11674</v>
      </c>
      <c r="B3655" s="159" t="s">
        <v>24988</v>
      </c>
      <c r="C3655" s="159" t="s">
        <v>131</v>
      </c>
      <c r="D3655" s="160" t="s">
        <v>14080</v>
      </c>
    </row>
    <row r="3656" spans="1:4">
      <c r="A3656" s="159">
        <v>11675</v>
      </c>
      <c r="B3656" s="159" t="s">
        <v>24989</v>
      </c>
      <c r="C3656" s="159" t="s">
        <v>131</v>
      </c>
      <c r="D3656" s="160" t="s">
        <v>24990</v>
      </c>
    </row>
    <row r="3657" spans="1:4">
      <c r="A3657" s="159">
        <v>11676</v>
      </c>
      <c r="B3657" s="159" t="s">
        <v>24991</v>
      </c>
      <c r="C3657" s="159" t="s">
        <v>131</v>
      </c>
      <c r="D3657" s="160" t="s">
        <v>10364</v>
      </c>
    </row>
    <row r="3658" spans="1:4">
      <c r="A3658" s="159">
        <v>11677</v>
      </c>
      <c r="B3658" s="159" t="s">
        <v>24992</v>
      </c>
      <c r="C3658" s="159" t="s">
        <v>131</v>
      </c>
      <c r="D3658" s="160" t="s">
        <v>12116</v>
      </c>
    </row>
    <row r="3659" spans="1:4">
      <c r="A3659" s="159">
        <v>11678</v>
      </c>
      <c r="B3659" s="159" t="s">
        <v>24993</v>
      </c>
      <c r="C3659" s="159" t="s">
        <v>131</v>
      </c>
      <c r="D3659" s="160" t="s">
        <v>24994</v>
      </c>
    </row>
    <row r="3660" spans="1:4">
      <c r="A3660" s="159">
        <v>6038</v>
      </c>
      <c r="B3660" s="159" t="s">
        <v>24013</v>
      </c>
      <c r="C3660" s="159" t="s">
        <v>131</v>
      </c>
      <c r="D3660" s="160" t="s">
        <v>11503</v>
      </c>
    </row>
    <row r="3661" spans="1:4">
      <c r="A3661" s="159">
        <v>11718</v>
      </c>
      <c r="B3661" s="159" t="s">
        <v>25035</v>
      </c>
      <c r="C3661" s="159" t="s">
        <v>131</v>
      </c>
      <c r="D3661" s="160" t="s">
        <v>10474</v>
      </c>
    </row>
    <row r="3662" spans="1:4">
      <c r="A3662" s="159">
        <v>6037</v>
      </c>
      <c r="B3662" s="159" t="s">
        <v>24012</v>
      </c>
      <c r="C3662" s="159" t="s">
        <v>131</v>
      </c>
      <c r="D3662" s="160" t="s">
        <v>10472</v>
      </c>
    </row>
    <row r="3663" spans="1:4">
      <c r="A3663" s="159">
        <v>11719</v>
      </c>
      <c r="B3663" s="159" t="s">
        <v>25036</v>
      </c>
      <c r="C3663" s="159" t="s">
        <v>131</v>
      </c>
      <c r="D3663" s="160" t="s">
        <v>25037</v>
      </c>
    </row>
    <row r="3664" spans="1:4">
      <c r="A3664" s="159">
        <v>6010</v>
      </c>
      <c r="B3664" s="159" t="s">
        <v>23992</v>
      </c>
      <c r="C3664" s="159" t="s">
        <v>131</v>
      </c>
      <c r="D3664" s="160" t="s">
        <v>10701</v>
      </c>
    </row>
    <row r="3665" spans="1:4">
      <c r="A3665" s="159">
        <v>6017</v>
      </c>
      <c r="B3665" s="159" t="s">
        <v>23999</v>
      </c>
      <c r="C3665" s="159" t="s">
        <v>131</v>
      </c>
      <c r="D3665" s="160" t="s">
        <v>10708</v>
      </c>
    </row>
    <row r="3666" spans="1:4">
      <c r="A3666" s="159">
        <v>6020</v>
      </c>
      <c r="B3666" s="159" t="s">
        <v>24001</v>
      </c>
      <c r="C3666" s="159" t="s">
        <v>131</v>
      </c>
      <c r="D3666" s="160" t="s">
        <v>10710</v>
      </c>
    </row>
    <row r="3667" spans="1:4">
      <c r="A3667" s="159">
        <v>6019</v>
      </c>
      <c r="B3667" s="159" t="s">
        <v>24000</v>
      </c>
      <c r="C3667" s="159" t="s">
        <v>131</v>
      </c>
      <c r="D3667" s="160" t="s">
        <v>10709</v>
      </c>
    </row>
    <row r="3668" spans="1:4">
      <c r="A3668" s="159">
        <v>6011</v>
      </c>
      <c r="B3668" s="159" t="s">
        <v>23993</v>
      </c>
      <c r="C3668" s="159" t="s">
        <v>131</v>
      </c>
      <c r="D3668" s="160" t="s">
        <v>10702</v>
      </c>
    </row>
    <row r="3669" spans="1:4">
      <c r="A3669" s="159">
        <v>6028</v>
      </c>
      <c r="B3669" s="159" t="s">
        <v>24005</v>
      </c>
      <c r="C3669" s="159" t="s">
        <v>131</v>
      </c>
      <c r="D3669" s="160" t="s">
        <v>10714</v>
      </c>
    </row>
    <row r="3670" spans="1:4">
      <c r="A3670" s="159">
        <v>6016</v>
      </c>
      <c r="B3670" s="159" t="s">
        <v>23998</v>
      </c>
      <c r="C3670" s="159" t="s">
        <v>131</v>
      </c>
      <c r="D3670" s="160" t="s">
        <v>10707</v>
      </c>
    </row>
    <row r="3671" spans="1:4">
      <c r="A3671" s="159">
        <v>6012</v>
      </c>
      <c r="B3671" s="159" t="s">
        <v>23994</v>
      </c>
      <c r="C3671" s="159" t="s">
        <v>131</v>
      </c>
      <c r="D3671" s="160" t="s">
        <v>10703</v>
      </c>
    </row>
    <row r="3672" spans="1:4">
      <c r="A3672" s="159">
        <v>6027</v>
      </c>
      <c r="B3672" s="159" t="s">
        <v>24004</v>
      </c>
      <c r="C3672" s="159" t="s">
        <v>131</v>
      </c>
      <c r="D3672" s="160" t="s">
        <v>10713</v>
      </c>
    </row>
    <row r="3673" spans="1:4">
      <c r="A3673" s="159">
        <v>6015</v>
      </c>
      <c r="B3673" s="159" t="s">
        <v>23997</v>
      </c>
      <c r="C3673" s="159" t="s">
        <v>131</v>
      </c>
      <c r="D3673" s="160" t="s">
        <v>10706</v>
      </c>
    </row>
    <row r="3674" spans="1:4">
      <c r="A3674" s="159">
        <v>6014</v>
      </c>
      <c r="B3674" s="159" t="s">
        <v>23996</v>
      </c>
      <c r="C3674" s="159" t="s">
        <v>131</v>
      </c>
      <c r="D3674" s="160" t="s">
        <v>10705</v>
      </c>
    </row>
    <row r="3675" spans="1:4">
      <c r="A3675" s="159">
        <v>6006</v>
      </c>
      <c r="B3675" s="159" t="s">
        <v>23991</v>
      </c>
      <c r="C3675" s="159" t="s">
        <v>131</v>
      </c>
      <c r="D3675" s="160" t="s">
        <v>10700</v>
      </c>
    </row>
    <row r="3676" spans="1:4">
      <c r="A3676" s="159">
        <v>6013</v>
      </c>
      <c r="B3676" s="159" t="s">
        <v>23995</v>
      </c>
      <c r="C3676" s="159" t="s">
        <v>131</v>
      </c>
      <c r="D3676" s="160" t="s">
        <v>10704</v>
      </c>
    </row>
    <row r="3677" spans="1:4">
      <c r="A3677" s="159">
        <v>6005</v>
      </c>
      <c r="B3677" s="159" t="s">
        <v>23990</v>
      </c>
      <c r="C3677" s="159" t="s">
        <v>131</v>
      </c>
      <c r="D3677" s="160" t="s">
        <v>10699</v>
      </c>
    </row>
    <row r="3678" spans="1:4">
      <c r="A3678" s="159">
        <v>11756</v>
      </c>
      <c r="B3678" s="159" t="s">
        <v>25055</v>
      </c>
      <c r="C3678" s="159" t="s">
        <v>131</v>
      </c>
      <c r="D3678" s="160" t="s">
        <v>10941</v>
      </c>
    </row>
    <row r="3679" spans="1:4">
      <c r="A3679" s="159">
        <v>10904</v>
      </c>
      <c r="B3679" s="159" t="s">
        <v>24760</v>
      </c>
      <c r="C3679" s="159" t="s">
        <v>131</v>
      </c>
      <c r="D3679" s="160" t="s">
        <v>10863</v>
      </c>
    </row>
    <row r="3680" spans="1:4">
      <c r="A3680" s="159">
        <v>11752</v>
      </c>
      <c r="B3680" s="159" t="s">
        <v>25053</v>
      </c>
      <c r="C3680" s="159" t="s">
        <v>131</v>
      </c>
      <c r="D3680" s="160" t="s">
        <v>10939</v>
      </c>
    </row>
    <row r="3681" spans="1:4">
      <c r="A3681" s="159">
        <v>11753</v>
      </c>
      <c r="B3681" s="159" t="s">
        <v>25054</v>
      </c>
      <c r="C3681" s="159" t="s">
        <v>131</v>
      </c>
      <c r="D3681" s="160" t="s">
        <v>10940</v>
      </c>
    </row>
    <row r="3682" spans="1:4">
      <c r="A3682" s="159">
        <v>6021</v>
      </c>
      <c r="B3682" s="159" t="s">
        <v>24002</v>
      </c>
      <c r="C3682" s="159" t="s">
        <v>131</v>
      </c>
      <c r="D3682" s="160" t="s">
        <v>10711</v>
      </c>
    </row>
    <row r="3683" spans="1:4">
      <c r="A3683" s="159">
        <v>6024</v>
      </c>
      <c r="B3683" s="159" t="s">
        <v>24003</v>
      </c>
      <c r="C3683" s="159" t="s">
        <v>131</v>
      </c>
      <c r="D3683" s="160" t="s">
        <v>10712</v>
      </c>
    </row>
    <row r="3684" spans="1:4">
      <c r="A3684" s="159">
        <v>38379</v>
      </c>
      <c r="B3684" s="159" t="s">
        <v>26838</v>
      </c>
      <c r="C3684" s="159" t="s">
        <v>132</v>
      </c>
      <c r="D3684" s="160" t="s">
        <v>19613</v>
      </c>
    </row>
    <row r="3685" spans="1:4">
      <c r="A3685" s="159">
        <v>13897</v>
      </c>
      <c r="B3685" s="159" t="s">
        <v>25524</v>
      </c>
      <c r="C3685" s="159" t="s">
        <v>131</v>
      </c>
      <c r="D3685" s="160" t="s">
        <v>11032</v>
      </c>
    </row>
    <row r="3686" spans="1:4">
      <c r="A3686" s="159">
        <v>10640</v>
      </c>
      <c r="B3686" s="159" t="s">
        <v>24676</v>
      </c>
      <c r="C3686" s="159" t="s">
        <v>131</v>
      </c>
      <c r="D3686" s="160" t="s">
        <v>10843</v>
      </c>
    </row>
    <row r="3687" spans="1:4">
      <c r="A3687" s="159">
        <v>34357</v>
      </c>
      <c r="B3687" s="159" t="s">
        <v>25877</v>
      </c>
      <c r="C3687" s="159" t="s">
        <v>140</v>
      </c>
      <c r="D3687" s="160" t="s">
        <v>11743</v>
      </c>
    </row>
    <row r="3688" spans="1:4">
      <c r="A3688" s="159">
        <v>37329</v>
      </c>
      <c r="B3688" s="159" t="s">
        <v>26333</v>
      </c>
      <c r="C3688" s="159" t="s">
        <v>140</v>
      </c>
      <c r="D3688" s="160" t="s">
        <v>26334</v>
      </c>
    </row>
    <row r="3689" spans="1:4">
      <c r="A3689" s="159">
        <v>2510</v>
      </c>
      <c r="B3689" s="159" t="s">
        <v>23050</v>
      </c>
      <c r="C3689" s="159" t="s">
        <v>131</v>
      </c>
      <c r="D3689" s="160" t="s">
        <v>23051</v>
      </c>
    </row>
    <row r="3690" spans="1:4">
      <c r="A3690" s="159">
        <v>12359</v>
      </c>
      <c r="B3690" s="159" t="s">
        <v>25230</v>
      </c>
      <c r="C3690" s="159" t="s">
        <v>131</v>
      </c>
      <c r="D3690" s="160" t="s">
        <v>25231</v>
      </c>
    </row>
    <row r="3691" spans="1:4">
      <c r="A3691" s="159">
        <v>7353</v>
      </c>
      <c r="B3691" s="159" t="s">
        <v>24250</v>
      </c>
      <c r="C3691" s="159" t="s">
        <v>142</v>
      </c>
      <c r="D3691" s="160" t="s">
        <v>10736</v>
      </c>
    </row>
    <row r="3692" spans="1:4">
      <c r="A3692" s="159">
        <v>36144</v>
      </c>
      <c r="B3692" s="159" t="s">
        <v>26133</v>
      </c>
      <c r="C3692" s="159" t="s">
        <v>131</v>
      </c>
      <c r="D3692" s="160" t="s">
        <v>20288</v>
      </c>
    </row>
    <row r="3693" spans="1:4">
      <c r="A3693" s="159">
        <v>10518</v>
      </c>
      <c r="B3693" s="159" t="s">
        <v>24620</v>
      </c>
      <c r="C3693" s="159" t="s">
        <v>131</v>
      </c>
      <c r="D3693" s="160" t="s">
        <v>24621</v>
      </c>
    </row>
    <row r="3694" spans="1:4">
      <c r="A3694" s="159">
        <v>36530</v>
      </c>
      <c r="B3694" s="159" t="s">
        <v>26283</v>
      </c>
      <c r="C3694" s="159" t="s">
        <v>131</v>
      </c>
      <c r="D3694" s="160" t="s">
        <v>26284</v>
      </c>
    </row>
    <row r="3695" spans="1:4">
      <c r="A3695" s="159">
        <v>6046</v>
      </c>
      <c r="B3695" s="159" t="s">
        <v>24014</v>
      </c>
      <c r="C3695" s="159" t="s">
        <v>131</v>
      </c>
      <c r="D3695" s="160" t="s">
        <v>24015</v>
      </c>
    </row>
    <row r="3696" spans="1:4">
      <c r="A3696" s="159">
        <v>36531</v>
      </c>
      <c r="B3696" s="159" t="s">
        <v>26285</v>
      </c>
      <c r="C3696" s="159" t="s">
        <v>131</v>
      </c>
      <c r="D3696" s="160" t="s">
        <v>26286</v>
      </c>
    </row>
    <row r="3697" spans="1:4">
      <c r="A3697" s="159">
        <v>34684</v>
      </c>
      <c r="B3697" s="159" t="s">
        <v>26061</v>
      </c>
      <c r="C3697" s="159" t="s">
        <v>145</v>
      </c>
      <c r="D3697" s="160" t="s">
        <v>26062</v>
      </c>
    </row>
    <row r="3698" spans="1:4">
      <c r="A3698" s="159">
        <v>34683</v>
      </c>
      <c r="B3698" s="159" t="s">
        <v>26060</v>
      </c>
      <c r="C3698" s="159" t="s">
        <v>145</v>
      </c>
      <c r="D3698" s="160" t="s">
        <v>23219</v>
      </c>
    </row>
    <row r="3699" spans="1:4">
      <c r="A3699" s="159">
        <v>533</v>
      </c>
      <c r="B3699" s="159" t="s">
        <v>22326</v>
      </c>
      <c r="C3699" s="159" t="s">
        <v>145</v>
      </c>
      <c r="D3699" s="160" t="s">
        <v>17672</v>
      </c>
    </row>
    <row r="3700" spans="1:4">
      <c r="A3700" s="159">
        <v>10515</v>
      </c>
      <c r="B3700" s="159" t="s">
        <v>24619</v>
      </c>
      <c r="C3700" s="159" t="s">
        <v>145</v>
      </c>
      <c r="D3700" s="160" t="s">
        <v>10273</v>
      </c>
    </row>
    <row r="3701" spans="1:4">
      <c r="A3701" s="159">
        <v>536</v>
      </c>
      <c r="B3701" s="159" t="s">
        <v>22327</v>
      </c>
      <c r="C3701" s="159" t="s">
        <v>145</v>
      </c>
      <c r="D3701" s="160" t="s">
        <v>10943</v>
      </c>
    </row>
    <row r="3702" spans="1:4">
      <c r="A3702" s="159">
        <v>153</v>
      </c>
      <c r="B3702" s="159" t="s">
        <v>22197</v>
      </c>
      <c r="C3702" s="159" t="s">
        <v>142</v>
      </c>
      <c r="D3702" s="160" t="s">
        <v>22198</v>
      </c>
    </row>
    <row r="3703" spans="1:4">
      <c r="A3703" s="159">
        <v>34682</v>
      </c>
      <c r="B3703" s="159" t="s">
        <v>26059</v>
      </c>
      <c r="C3703" s="159" t="s">
        <v>145</v>
      </c>
      <c r="D3703" s="160" t="s">
        <v>11715</v>
      </c>
    </row>
    <row r="3704" spans="1:4">
      <c r="A3704" s="159">
        <v>20205</v>
      </c>
      <c r="B3704" s="159" t="s">
        <v>25696</v>
      </c>
      <c r="C3704" s="159" t="s">
        <v>132</v>
      </c>
      <c r="D3704" s="160" t="s">
        <v>10369</v>
      </c>
    </row>
    <row r="3705" spans="1:4">
      <c r="A3705" s="159">
        <v>4412</v>
      </c>
      <c r="B3705" s="159" t="s">
        <v>23799</v>
      </c>
      <c r="C3705" s="159" t="s">
        <v>132</v>
      </c>
      <c r="D3705" s="160" t="s">
        <v>11175</v>
      </c>
    </row>
    <row r="3706" spans="1:4">
      <c r="A3706" s="159">
        <v>4408</v>
      </c>
      <c r="B3706" s="159" t="s">
        <v>23798</v>
      </c>
      <c r="C3706" s="159" t="s">
        <v>132</v>
      </c>
      <c r="D3706" s="160" t="s">
        <v>19999</v>
      </c>
    </row>
    <row r="3707" spans="1:4">
      <c r="A3707" s="159">
        <v>36250</v>
      </c>
      <c r="B3707" s="159" t="s">
        <v>26171</v>
      </c>
      <c r="C3707" s="159" t="s">
        <v>132</v>
      </c>
      <c r="D3707" s="160" t="s">
        <v>10369</v>
      </c>
    </row>
    <row r="3708" spans="1:4">
      <c r="A3708" s="159">
        <v>10857</v>
      </c>
      <c r="B3708" s="159" t="s">
        <v>24741</v>
      </c>
      <c r="C3708" s="159" t="s">
        <v>132</v>
      </c>
      <c r="D3708" s="160" t="s">
        <v>16415</v>
      </c>
    </row>
    <row r="3709" spans="1:4">
      <c r="A3709" s="159">
        <v>4803</v>
      </c>
      <c r="B3709" s="159" t="s">
        <v>23870</v>
      </c>
      <c r="C3709" s="159" t="s">
        <v>132</v>
      </c>
      <c r="D3709" s="160" t="s">
        <v>12123</v>
      </c>
    </row>
    <row r="3710" spans="1:4">
      <c r="A3710" s="159">
        <v>6186</v>
      </c>
      <c r="B3710" s="159" t="s">
        <v>24059</v>
      </c>
      <c r="C3710" s="159" t="s">
        <v>132</v>
      </c>
      <c r="D3710" s="160" t="s">
        <v>10142</v>
      </c>
    </row>
    <row r="3711" spans="1:4">
      <c r="A3711" s="159">
        <v>4829</v>
      </c>
      <c r="B3711" s="159" t="s">
        <v>23890</v>
      </c>
      <c r="C3711" s="159" t="s">
        <v>132</v>
      </c>
      <c r="D3711" s="160" t="s">
        <v>23891</v>
      </c>
    </row>
    <row r="3712" spans="1:4">
      <c r="A3712" s="159">
        <v>39829</v>
      </c>
      <c r="B3712" s="159" t="s">
        <v>27798</v>
      </c>
      <c r="C3712" s="159" t="s">
        <v>132</v>
      </c>
      <c r="D3712" s="160" t="s">
        <v>27799</v>
      </c>
    </row>
    <row r="3713" spans="1:4">
      <c r="A3713" s="159">
        <v>20231</v>
      </c>
      <c r="B3713" s="159" t="s">
        <v>25707</v>
      </c>
      <c r="C3713" s="159" t="s">
        <v>132</v>
      </c>
      <c r="D3713" s="160" t="s">
        <v>25708</v>
      </c>
    </row>
    <row r="3714" spans="1:4">
      <c r="A3714" s="159">
        <v>4804</v>
      </c>
      <c r="B3714" s="159" t="s">
        <v>23871</v>
      </c>
      <c r="C3714" s="159" t="s">
        <v>132</v>
      </c>
      <c r="D3714" s="160" t="s">
        <v>23872</v>
      </c>
    </row>
    <row r="3715" spans="1:4">
      <c r="A3715" s="159">
        <v>34680</v>
      </c>
      <c r="B3715" s="159" t="s">
        <v>26058</v>
      </c>
      <c r="C3715" s="159" t="s">
        <v>132</v>
      </c>
      <c r="D3715" s="160" t="s">
        <v>12546</v>
      </c>
    </row>
    <row r="3716" spans="1:4">
      <c r="A3716" s="159">
        <v>11573</v>
      </c>
      <c r="B3716" s="159" t="s">
        <v>24939</v>
      </c>
      <c r="C3716" s="159" t="s">
        <v>131</v>
      </c>
      <c r="D3716" s="160" t="s">
        <v>10381</v>
      </c>
    </row>
    <row r="3717" spans="1:4">
      <c r="A3717" s="159">
        <v>38401</v>
      </c>
      <c r="B3717" s="159" t="s">
        <v>26858</v>
      </c>
      <c r="C3717" s="159" t="s">
        <v>131</v>
      </c>
      <c r="D3717" s="160" t="s">
        <v>10252</v>
      </c>
    </row>
    <row r="3718" spans="1:4">
      <c r="A3718" s="159">
        <v>11575</v>
      </c>
      <c r="B3718" s="159" t="s">
        <v>24940</v>
      </c>
      <c r="C3718" s="159" t="s">
        <v>131</v>
      </c>
      <c r="D3718" s="160" t="s">
        <v>24941</v>
      </c>
    </row>
    <row r="3719" spans="1:4">
      <c r="A3719" s="159">
        <v>38179</v>
      </c>
      <c r="B3719" s="159" t="s">
        <v>26804</v>
      </c>
      <c r="C3719" s="159" t="s">
        <v>131</v>
      </c>
      <c r="D3719" s="160" t="s">
        <v>26805</v>
      </c>
    </row>
    <row r="3720" spans="1:4">
      <c r="A3720" s="159">
        <v>20256</v>
      </c>
      <c r="B3720" s="159" t="s">
        <v>25721</v>
      </c>
      <c r="C3720" s="159" t="s">
        <v>131</v>
      </c>
      <c r="D3720" s="160" t="s">
        <v>10355</v>
      </c>
    </row>
    <row r="3721" spans="1:4">
      <c r="A3721" s="159">
        <v>14511</v>
      </c>
      <c r="B3721" s="159" t="s">
        <v>25580</v>
      </c>
      <c r="C3721" s="159" t="s">
        <v>131</v>
      </c>
      <c r="D3721" s="160" t="s">
        <v>25581</v>
      </c>
    </row>
    <row r="3722" spans="1:4">
      <c r="A3722" s="159">
        <v>10642</v>
      </c>
      <c r="B3722" s="159" t="s">
        <v>24677</v>
      </c>
      <c r="C3722" s="159" t="s">
        <v>131</v>
      </c>
      <c r="D3722" s="160" t="s">
        <v>24678</v>
      </c>
    </row>
    <row r="3723" spans="1:4">
      <c r="A3723" s="159">
        <v>14489</v>
      </c>
      <c r="B3723" s="159" t="s">
        <v>25578</v>
      </c>
      <c r="C3723" s="159" t="s">
        <v>131</v>
      </c>
      <c r="D3723" s="160" t="s">
        <v>25579</v>
      </c>
    </row>
    <row r="3724" spans="1:4">
      <c r="A3724" s="159">
        <v>14513</v>
      </c>
      <c r="B3724" s="159" t="s">
        <v>25582</v>
      </c>
      <c r="C3724" s="159" t="s">
        <v>131</v>
      </c>
      <c r="D3724" s="160" t="s">
        <v>25583</v>
      </c>
    </row>
    <row r="3725" spans="1:4">
      <c r="A3725" s="159">
        <v>13600</v>
      </c>
      <c r="B3725" s="159" t="s">
        <v>25497</v>
      </c>
      <c r="C3725" s="159" t="s">
        <v>131</v>
      </c>
      <c r="D3725" s="160" t="s">
        <v>25498</v>
      </c>
    </row>
    <row r="3726" spans="1:4">
      <c r="A3726" s="159">
        <v>10646</v>
      </c>
      <c r="B3726" s="159" t="s">
        <v>24679</v>
      </c>
      <c r="C3726" s="159" t="s">
        <v>131</v>
      </c>
      <c r="D3726" s="160" t="s">
        <v>24680</v>
      </c>
    </row>
    <row r="3727" spans="1:4">
      <c r="A3727" s="159">
        <v>6070</v>
      </c>
      <c r="B3727" s="159" t="s">
        <v>24020</v>
      </c>
      <c r="C3727" s="159" t="s">
        <v>131</v>
      </c>
      <c r="D3727" s="160" t="s">
        <v>24021</v>
      </c>
    </row>
    <row r="3728" spans="1:4">
      <c r="A3728" s="159">
        <v>6069</v>
      </c>
      <c r="B3728" s="159" t="s">
        <v>24018</v>
      </c>
      <c r="C3728" s="159" t="s">
        <v>131</v>
      </c>
      <c r="D3728" s="160" t="s">
        <v>24019</v>
      </c>
    </row>
    <row r="3729" spans="1:4">
      <c r="A3729" s="159">
        <v>14626</v>
      </c>
      <c r="B3729" s="159" t="s">
        <v>25606</v>
      </c>
      <c r="C3729" s="159" t="s">
        <v>131</v>
      </c>
      <c r="D3729" s="160" t="s">
        <v>25607</v>
      </c>
    </row>
    <row r="3730" spans="1:4">
      <c r="A3730" s="159">
        <v>6067</v>
      </c>
      <c r="B3730" s="159" t="s">
        <v>24016</v>
      </c>
      <c r="C3730" s="159" t="s">
        <v>131</v>
      </c>
      <c r="D3730" s="160" t="s">
        <v>24017</v>
      </c>
    </row>
    <row r="3731" spans="1:4">
      <c r="A3731" s="159">
        <v>38393</v>
      </c>
      <c r="B3731" s="159" t="s">
        <v>26850</v>
      </c>
      <c r="C3731" s="159" t="s">
        <v>131</v>
      </c>
      <c r="D3731" s="160" t="s">
        <v>10565</v>
      </c>
    </row>
    <row r="3732" spans="1:4">
      <c r="A3732" s="159">
        <v>38390</v>
      </c>
      <c r="B3732" s="159" t="s">
        <v>26848</v>
      </c>
      <c r="C3732" s="159" t="s">
        <v>131</v>
      </c>
      <c r="D3732" s="160" t="s">
        <v>26506</v>
      </c>
    </row>
    <row r="3733" spans="1:4">
      <c r="A3733" s="159">
        <v>36532</v>
      </c>
      <c r="B3733" s="159" t="s">
        <v>26287</v>
      </c>
      <c r="C3733" s="159" t="s">
        <v>131</v>
      </c>
      <c r="D3733" s="160" t="s">
        <v>26288</v>
      </c>
    </row>
    <row r="3734" spans="1:4">
      <c r="A3734" s="159">
        <v>11578</v>
      </c>
      <c r="B3734" s="159" t="s">
        <v>24943</v>
      </c>
      <c r="C3734" s="159" t="s">
        <v>131</v>
      </c>
      <c r="D3734" s="160" t="s">
        <v>19784</v>
      </c>
    </row>
    <row r="3735" spans="1:4">
      <c r="A3735" s="159">
        <v>11577</v>
      </c>
      <c r="B3735" s="159" t="s">
        <v>24942</v>
      </c>
      <c r="C3735" s="159" t="s">
        <v>131</v>
      </c>
      <c r="D3735" s="160" t="s">
        <v>10427</v>
      </c>
    </row>
    <row r="3736" spans="1:4">
      <c r="A3736" s="159">
        <v>42432</v>
      </c>
      <c r="B3736" s="159" t="s">
        <v>28406</v>
      </c>
      <c r="C3736" s="159" t="s">
        <v>131</v>
      </c>
      <c r="D3736" s="160" t="s">
        <v>11674</v>
      </c>
    </row>
    <row r="3737" spans="1:4">
      <c r="A3737" s="159">
        <v>42437</v>
      </c>
      <c r="B3737" s="159" t="s">
        <v>28411</v>
      </c>
      <c r="C3737" s="159" t="s">
        <v>131</v>
      </c>
      <c r="D3737" s="160" t="s">
        <v>11679</v>
      </c>
    </row>
    <row r="3738" spans="1:4">
      <c r="A3738" s="159">
        <v>1116</v>
      </c>
      <c r="B3738" s="159" t="s">
        <v>22608</v>
      </c>
      <c r="C3738" s="159" t="s">
        <v>132</v>
      </c>
      <c r="D3738" s="160" t="s">
        <v>11381</v>
      </c>
    </row>
    <row r="3739" spans="1:4">
      <c r="A3739" s="159">
        <v>1115</v>
      </c>
      <c r="B3739" s="159" t="s">
        <v>22606</v>
      </c>
      <c r="C3739" s="159" t="s">
        <v>132</v>
      </c>
      <c r="D3739" s="160" t="s">
        <v>22607</v>
      </c>
    </row>
    <row r="3740" spans="1:4">
      <c r="A3740" s="159">
        <v>1113</v>
      </c>
      <c r="B3740" s="159" t="s">
        <v>22604</v>
      </c>
      <c r="C3740" s="159" t="s">
        <v>132</v>
      </c>
      <c r="D3740" s="160" t="s">
        <v>22601</v>
      </c>
    </row>
    <row r="3741" spans="1:4">
      <c r="A3741" s="159">
        <v>1114</v>
      </c>
      <c r="B3741" s="159" t="s">
        <v>22605</v>
      </c>
      <c r="C3741" s="159" t="s">
        <v>132</v>
      </c>
      <c r="D3741" s="160" t="s">
        <v>12789</v>
      </c>
    </row>
    <row r="3742" spans="1:4">
      <c r="A3742" s="159">
        <v>40873</v>
      </c>
      <c r="B3742" s="159" t="s">
        <v>28094</v>
      </c>
      <c r="C3742" s="159" t="s">
        <v>132</v>
      </c>
      <c r="D3742" s="160" t="s">
        <v>23872</v>
      </c>
    </row>
    <row r="3743" spans="1:4">
      <c r="A3743" s="159">
        <v>20214</v>
      </c>
      <c r="B3743" s="159" t="s">
        <v>25705</v>
      </c>
      <c r="C3743" s="159" t="s">
        <v>131</v>
      </c>
      <c r="D3743" s="160" t="s">
        <v>11064</v>
      </c>
    </row>
    <row r="3744" spans="1:4">
      <c r="A3744" s="159">
        <v>7237</v>
      </c>
      <c r="B3744" s="159" t="s">
        <v>24204</v>
      </c>
      <c r="C3744" s="159" t="s">
        <v>131</v>
      </c>
      <c r="D3744" s="160" t="s">
        <v>10781</v>
      </c>
    </row>
    <row r="3745" spans="1:4">
      <c r="A3745" s="159">
        <v>11757</v>
      </c>
      <c r="B3745" s="159" t="s">
        <v>25056</v>
      </c>
      <c r="C3745" s="159" t="s">
        <v>131</v>
      </c>
      <c r="D3745" s="160" t="s">
        <v>11163</v>
      </c>
    </row>
    <row r="3746" spans="1:4">
      <c r="A3746" s="159">
        <v>11758</v>
      </c>
      <c r="B3746" s="159" t="s">
        <v>25057</v>
      </c>
      <c r="C3746" s="159" t="s">
        <v>131</v>
      </c>
      <c r="D3746" s="160" t="s">
        <v>25058</v>
      </c>
    </row>
    <row r="3747" spans="1:4">
      <c r="A3747" s="159">
        <v>37526</v>
      </c>
      <c r="B3747" s="159" t="s">
        <v>26454</v>
      </c>
      <c r="C3747" s="159" t="s">
        <v>131</v>
      </c>
      <c r="D3747" s="160" t="s">
        <v>11241</v>
      </c>
    </row>
    <row r="3748" spans="1:4">
      <c r="A3748" s="159">
        <v>6076</v>
      </c>
      <c r="B3748" s="159" t="s">
        <v>24022</v>
      </c>
      <c r="C3748" s="159" t="s">
        <v>141</v>
      </c>
      <c r="D3748" s="160" t="s">
        <v>24023</v>
      </c>
    </row>
    <row r="3749" spans="1:4">
      <c r="A3749" s="159">
        <v>13109</v>
      </c>
      <c r="B3749" s="159" t="s">
        <v>25437</v>
      </c>
      <c r="C3749" s="159" t="s">
        <v>131</v>
      </c>
      <c r="D3749" s="160" t="s">
        <v>11007</v>
      </c>
    </row>
    <row r="3750" spans="1:4">
      <c r="A3750" s="159">
        <v>13110</v>
      </c>
      <c r="B3750" s="159" t="s">
        <v>25438</v>
      </c>
      <c r="C3750" s="159" t="s">
        <v>131</v>
      </c>
      <c r="D3750" s="160" t="s">
        <v>11008</v>
      </c>
    </row>
    <row r="3751" spans="1:4">
      <c r="A3751" s="159">
        <v>7581</v>
      </c>
      <c r="B3751" s="159" t="s">
        <v>24265</v>
      </c>
      <c r="C3751" s="159" t="s">
        <v>131</v>
      </c>
      <c r="D3751" s="160" t="s">
        <v>24266</v>
      </c>
    </row>
    <row r="3752" spans="1:4">
      <c r="A3752" s="159">
        <v>4509</v>
      </c>
      <c r="B3752" s="159" t="s">
        <v>23820</v>
      </c>
      <c r="C3752" s="159" t="s">
        <v>132</v>
      </c>
      <c r="D3752" s="160" t="s">
        <v>10312</v>
      </c>
    </row>
    <row r="3753" spans="1:4">
      <c r="A3753" s="159">
        <v>4512</v>
      </c>
      <c r="B3753" s="159" t="s">
        <v>23821</v>
      </c>
      <c r="C3753" s="159" t="s">
        <v>132</v>
      </c>
      <c r="D3753" s="160" t="s">
        <v>11328</v>
      </c>
    </row>
    <row r="3754" spans="1:4">
      <c r="A3754" s="159">
        <v>4517</v>
      </c>
      <c r="B3754" s="159" t="s">
        <v>23823</v>
      </c>
      <c r="C3754" s="159" t="s">
        <v>132</v>
      </c>
      <c r="D3754" s="160" t="s">
        <v>23824</v>
      </c>
    </row>
    <row r="3755" spans="1:4">
      <c r="A3755" s="159">
        <v>20206</v>
      </c>
      <c r="B3755" s="159" t="s">
        <v>25697</v>
      </c>
      <c r="C3755" s="159" t="s">
        <v>132</v>
      </c>
      <c r="D3755" s="160" t="s">
        <v>10991</v>
      </c>
    </row>
    <row r="3756" spans="1:4">
      <c r="A3756" s="159">
        <v>4460</v>
      </c>
      <c r="B3756" s="159" t="s">
        <v>23810</v>
      </c>
      <c r="C3756" s="159" t="s">
        <v>132</v>
      </c>
      <c r="D3756" s="160" t="s">
        <v>11049</v>
      </c>
    </row>
    <row r="3757" spans="1:4">
      <c r="A3757" s="159">
        <v>4415</v>
      </c>
      <c r="B3757" s="159" t="s">
        <v>23800</v>
      </c>
      <c r="C3757" s="159" t="s">
        <v>132</v>
      </c>
      <c r="D3757" s="160" t="s">
        <v>10231</v>
      </c>
    </row>
    <row r="3758" spans="1:4">
      <c r="A3758" s="159">
        <v>4417</v>
      </c>
      <c r="B3758" s="159" t="s">
        <v>23801</v>
      </c>
      <c r="C3758" s="159" t="s">
        <v>132</v>
      </c>
      <c r="D3758" s="160" t="s">
        <v>17542</v>
      </c>
    </row>
    <row r="3759" spans="1:4">
      <c r="A3759" s="159">
        <v>37373</v>
      </c>
      <c r="B3759" s="159" t="s">
        <v>26338</v>
      </c>
      <c r="C3759" s="159" t="s">
        <v>127</v>
      </c>
      <c r="D3759" s="160" t="s">
        <v>12498</v>
      </c>
    </row>
    <row r="3760" spans="1:4">
      <c r="A3760" s="159">
        <v>40864</v>
      </c>
      <c r="B3760" s="159" t="s">
        <v>28092</v>
      </c>
      <c r="C3760" s="159" t="s">
        <v>125</v>
      </c>
      <c r="D3760" s="160" t="s">
        <v>28093</v>
      </c>
    </row>
    <row r="3761" spans="1:4">
      <c r="A3761" s="159">
        <v>4734</v>
      </c>
      <c r="B3761" s="159" t="s">
        <v>23841</v>
      </c>
      <c r="C3761" s="159" t="s">
        <v>141</v>
      </c>
      <c r="D3761" s="160" t="s">
        <v>23842</v>
      </c>
    </row>
    <row r="3762" spans="1:4">
      <c r="A3762" s="159">
        <v>6085</v>
      </c>
      <c r="B3762" s="159" t="s">
        <v>24027</v>
      </c>
      <c r="C3762" s="159" t="s">
        <v>142</v>
      </c>
      <c r="D3762" s="160" t="s">
        <v>11348</v>
      </c>
    </row>
    <row r="3763" spans="1:4">
      <c r="A3763" s="159">
        <v>38396</v>
      </c>
      <c r="B3763" s="159" t="s">
        <v>26854</v>
      </c>
      <c r="C3763" s="159" t="s">
        <v>131</v>
      </c>
      <c r="D3763" s="160" t="s">
        <v>11335</v>
      </c>
    </row>
    <row r="3764" spans="1:4">
      <c r="A3764" s="159">
        <v>11622</v>
      </c>
      <c r="B3764" s="159" t="s">
        <v>24965</v>
      </c>
      <c r="C3764" s="159" t="s">
        <v>140</v>
      </c>
      <c r="D3764" s="160" t="s">
        <v>24966</v>
      </c>
    </row>
    <row r="3765" spans="1:4">
      <c r="A3765" s="159">
        <v>43143</v>
      </c>
      <c r="B3765" s="159" t="s">
        <v>28494</v>
      </c>
      <c r="C3765" s="159" t="s">
        <v>142</v>
      </c>
      <c r="D3765" s="160" t="s">
        <v>11831</v>
      </c>
    </row>
    <row r="3766" spans="1:4">
      <c r="A3766" s="159">
        <v>7317</v>
      </c>
      <c r="B3766" s="159" t="s">
        <v>24239</v>
      </c>
      <c r="C3766" s="159" t="s">
        <v>140</v>
      </c>
      <c r="D3766" s="160" t="s">
        <v>24240</v>
      </c>
    </row>
    <row r="3767" spans="1:4">
      <c r="A3767" s="159">
        <v>142</v>
      </c>
      <c r="B3767" s="159" t="s">
        <v>22193</v>
      </c>
      <c r="C3767" s="159" t="s">
        <v>143</v>
      </c>
      <c r="D3767" s="160" t="s">
        <v>22194</v>
      </c>
    </row>
    <row r="3768" spans="1:4">
      <c r="A3768" s="159">
        <v>43142</v>
      </c>
      <c r="B3768" s="159" t="s">
        <v>28492</v>
      </c>
      <c r="C3768" s="159" t="s">
        <v>142</v>
      </c>
      <c r="D3768" s="160" t="s">
        <v>28493</v>
      </c>
    </row>
    <row r="3769" spans="1:4">
      <c r="A3769" s="159">
        <v>38123</v>
      </c>
      <c r="B3769" s="159" t="s">
        <v>26774</v>
      </c>
      <c r="C3769" s="159" t="s">
        <v>140</v>
      </c>
      <c r="D3769" s="160" t="s">
        <v>26775</v>
      </c>
    </row>
    <row r="3770" spans="1:4">
      <c r="A3770" s="159">
        <v>42699</v>
      </c>
      <c r="B3770" s="159" t="s">
        <v>28433</v>
      </c>
      <c r="C3770" s="159" t="s">
        <v>131</v>
      </c>
      <c r="D3770" s="160" t="s">
        <v>28434</v>
      </c>
    </row>
    <row r="3771" spans="1:4">
      <c r="A3771" s="159">
        <v>37743</v>
      </c>
      <c r="B3771" s="159" t="s">
        <v>26540</v>
      </c>
      <c r="C3771" s="159" t="s">
        <v>131</v>
      </c>
      <c r="D3771" s="160" t="s">
        <v>26541</v>
      </c>
    </row>
    <row r="3772" spans="1:4">
      <c r="A3772" s="159">
        <v>37744</v>
      </c>
      <c r="B3772" s="159" t="s">
        <v>26542</v>
      </c>
      <c r="C3772" s="159" t="s">
        <v>131</v>
      </c>
      <c r="D3772" s="160" t="s">
        <v>26543</v>
      </c>
    </row>
    <row r="3773" spans="1:4">
      <c r="A3773" s="159">
        <v>37741</v>
      </c>
      <c r="B3773" s="159" t="s">
        <v>26538</v>
      </c>
      <c r="C3773" s="159" t="s">
        <v>131</v>
      </c>
      <c r="D3773" s="160" t="s">
        <v>26539</v>
      </c>
    </row>
    <row r="3774" spans="1:4">
      <c r="A3774" s="159">
        <v>39396</v>
      </c>
      <c r="B3774" s="159" t="s">
        <v>27357</v>
      </c>
      <c r="C3774" s="159" t="s">
        <v>131</v>
      </c>
      <c r="D3774" s="160" t="s">
        <v>27358</v>
      </c>
    </row>
    <row r="3775" spans="1:4">
      <c r="A3775" s="159">
        <v>39392</v>
      </c>
      <c r="B3775" s="159" t="s">
        <v>27352</v>
      </c>
      <c r="C3775" s="159" t="s">
        <v>131</v>
      </c>
      <c r="D3775" s="160" t="s">
        <v>27353</v>
      </c>
    </row>
    <row r="3776" spans="1:4">
      <c r="A3776" s="159">
        <v>39393</v>
      </c>
      <c r="B3776" s="159" t="s">
        <v>27354</v>
      </c>
      <c r="C3776" s="159" t="s">
        <v>131</v>
      </c>
      <c r="D3776" s="160" t="s">
        <v>12670</v>
      </c>
    </row>
    <row r="3777" spans="1:4">
      <c r="A3777" s="159">
        <v>39394</v>
      </c>
      <c r="B3777" s="159" t="s">
        <v>27355</v>
      </c>
      <c r="C3777" s="159" t="s">
        <v>131</v>
      </c>
      <c r="D3777" s="160" t="s">
        <v>11560</v>
      </c>
    </row>
    <row r="3778" spans="1:4">
      <c r="A3778" s="159">
        <v>39395</v>
      </c>
      <c r="B3778" s="159" t="s">
        <v>27356</v>
      </c>
      <c r="C3778" s="159" t="s">
        <v>131</v>
      </c>
      <c r="D3778" s="160" t="s">
        <v>12007</v>
      </c>
    </row>
    <row r="3779" spans="1:4">
      <c r="A3779" s="159">
        <v>14618</v>
      </c>
      <c r="B3779" s="159" t="s">
        <v>25602</v>
      </c>
      <c r="C3779" s="159" t="s">
        <v>131</v>
      </c>
      <c r="D3779" s="160" t="s">
        <v>25603</v>
      </c>
    </row>
    <row r="3780" spans="1:4">
      <c r="A3780" s="159">
        <v>40269</v>
      </c>
      <c r="B3780" s="159" t="s">
        <v>27883</v>
      </c>
      <c r="C3780" s="159" t="s">
        <v>131</v>
      </c>
      <c r="D3780" s="160" t="s">
        <v>27884</v>
      </c>
    </row>
    <row r="3781" spans="1:4">
      <c r="A3781" s="159">
        <v>6110</v>
      </c>
      <c r="B3781" s="159" t="s">
        <v>24028</v>
      </c>
      <c r="C3781" s="159" t="s">
        <v>127</v>
      </c>
      <c r="D3781" s="160" t="s">
        <v>11431</v>
      </c>
    </row>
    <row r="3782" spans="1:4">
      <c r="A3782" s="159">
        <v>40910</v>
      </c>
      <c r="B3782" s="159" t="s">
        <v>28096</v>
      </c>
      <c r="C3782" s="159" t="s">
        <v>125</v>
      </c>
      <c r="D3782" s="160" t="s">
        <v>31520</v>
      </c>
    </row>
    <row r="3783" spans="1:4">
      <c r="A3783" s="159">
        <v>6111</v>
      </c>
      <c r="B3783" s="159" t="s">
        <v>24029</v>
      </c>
      <c r="C3783" s="159" t="s">
        <v>127</v>
      </c>
      <c r="D3783" s="160" t="s">
        <v>11472</v>
      </c>
    </row>
    <row r="3784" spans="1:4">
      <c r="A3784" s="159">
        <v>41084</v>
      </c>
      <c r="B3784" s="159" t="s">
        <v>28162</v>
      </c>
      <c r="C3784" s="159" t="s">
        <v>125</v>
      </c>
      <c r="D3784" s="160" t="s">
        <v>31596</v>
      </c>
    </row>
    <row r="3785" spans="1:4">
      <c r="A3785" s="159">
        <v>44535</v>
      </c>
      <c r="B3785" s="159" t="s">
        <v>28928</v>
      </c>
      <c r="C3785" s="159" t="s">
        <v>141</v>
      </c>
      <c r="D3785" s="160" t="s">
        <v>11712</v>
      </c>
    </row>
    <row r="3786" spans="1:4">
      <c r="A3786" s="159">
        <v>44945</v>
      </c>
      <c r="B3786" s="159" t="s">
        <v>28952</v>
      </c>
      <c r="C3786" s="159" t="s">
        <v>131</v>
      </c>
      <c r="D3786" s="160" t="s">
        <v>10185</v>
      </c>
    </row>
    <row r="3787" spans="1:4">
      <c r="A3787" s="159">
        <v>38637</v>
      </c>
      <c r="B3787" s="159" t="s">
        <v>26971</v>
      </c>
      <c r="C3787" s="159" t="s">
        <v>131</v>
      </c>
      <c r="D3787" s="160" t="s">
        <v>11376</v>
      </c>
    </row>
    <row r="3788" spans="1:4">
      <c r="A3788" s="159">
        <v>6150</v>
      </c>
      <c r="B3788" s="159" t="s">
        <v>24043</v>
      </c>
      <c r="C3788" s="159" t="s">
        <v>131</v>
      </c>
      <c r="D3788" s="160" t="s">
        <v>10724</v>
      </c>
    </row>
    <row r="3789" spans="1:4">
      <c r="A3789" s="159">
        <v>6136</v>
      </c>
      <c r="B3789" s="159" t="s">
        <v>24035</v>
      </c>
      <c r="C3789" s="159" t="s">
        <v>131</v>
      </c>
      <c r="D3789" s="160" t="s">
        <v>10721</v>
      </c>
    </row>
    <row r="3790" spans="1:4">
      <c r="A3790" s="159">
        <v>38638</v>
      </c>
      <c r="B3790" s="159" t="s">
        <v>26972</v>
      </c>
      <c r="C3790" s="159" t="s">
        <v>131</v>
      </c>
      <c r="D3790" s="160" t="s">
        <v>11377</v>
      </c>
    </row>
    <row r="3791" spans="1:4">
      <c r="A3791" s="159">
        <v>20262</v>
      </c>
      <c r="B3791" s="159" t="s">
        <v>25724</v>
      </c>
      <c r="C3791" s="159" t="s">
        <v>131</v>
      </c>
      <c r="D3791" s="160" t="s">
        <v>15071</v>
      </c>
    </row>
    <row r="3792" spans="1:4">
      <c r="A3792" s="159">
        <v>6145</v>
      </c>
      <c r="B3792" s="159" t="s">
        <v>24040</v>
      </c>
      <c r="C3792" s="159" t="s">
        <v>131</v>
      </c>
      <c r="D3792" s="160" t="s">
        <v>23176</v>
      </c>
    </row>
    <row r="3793" spans="1:4">
      <c r="A3793" s="159">
        <v>6149</v>
      </c>
      <c r="B3793" s="159" t="s">
        <v>24042</v>
      </c>
      <c r="C3793" s="159" t="s">
        <v>131</v>
      </c>
      <c r="D3793" s="160" t="s">
        <v>11416</v>
      </c>
    </row>
    <row r="3794" spans="1:4">
      <c r="A3794" s="159">
        <v>6146</v>
      </c>
      <c r="B3794" s="159" t="s">
        <v>24041</v>
      </c>
      <c r="C3794" s="159" t="s">
        <v>131</v>
      </c>
      <c r="D3794" s="160" t="s">
        <v>15062</v>
      </c>
    </row>
    <row r="3795" spans="1:4">
      <c r="A3795" s="159">
        <v>44536</v>
      </c>
      <c r="B3795" s="159" t="s">
        <v>28929</v>
      </c>
      <c r="C3795" s="159" t="s">
        <v>140</v>
      </c>
      <c r="D3795" s="160" t="s">
        <v>11139</v>
      </c>
    </row>
    <row r="3796" spans="1:4">
      <c r="A3796" s="159">
        <v>39961</v>
      </c>
      <c r="B3796" s="159" t="s">
        <v>27878</v>
      </c>
      <c r="C3796" s="159" t="s">
        <v>131</v>
      </c>
      <c r="D3796" s="160" t="s">
        <v>12084</v>
      </c>
    </row>
    <row r="3797" spans="1:4">
      <c r="A3797" s="159">
        <v>42433</v>
      </c>
      <c r="B3797" s="159" t="s">
        <v>28407</v>
      </c>
      <c r="C3797" s="159" t="s">
        <v>131</v>
      </c>
      <c r="D3797" s="160" t="s">
        <v>11675</v>
      </c>
    </row>
    <row r="3798" spans="1:4">
      <c r="A3798" s="159">
        <v>42434</v>
      </c>
      <c r="B3798" s="159" t="s">
        <v>28408</v>
      </c>
      <c r="C3798" s="159" t="s">
        <v>131</v>
      </c>
      <c r="D3798" s="160" t="s">
        <v>11676</v>
      </c>
    </row>
    <row r="3799" spans="1:4">
      <c r="A3799" s="159">
        <v>42435</v>
      </c>
      <c r="B3799" s="159" t="s">
        <v>28409</v>
      </c>
      <c r="C3799" s="159" t="s">
        <v>131</v>
      </c>
      <c r="D3799" s="160" t="s">
        <v>11677</v>
      </c>
    </row>
    <row r="3800" spans="1:4">
      <c r="A3800" s="159">
        <v>38061</v>
      </c>
      <c r="B3800" s="159" t="s">
        <v>26704</v>
      </c>
      <c r="C3800" s="159" t="s">
        <v>131</v>
      </c>
      <c r="D3800" s="160" t="s">
        <v>26705</v>
      </c>
    </row>
    <row r="3801" spans="1:4">
      <c r="A3801" s="159">
        <v>20250</v>
      </c>
      <c r="B3801" s="159" t="s">
        <v>25716</v>
      </c>
      <c r="C3801" s="159" t="s">
        <v>140</v>
      </c>
      <c r="D3801" s="160" t="s">
        <v>10740</v>
      </c>
    </row>
    <row r="3802" spans="1:4">
      <c r="A3802" s="159">
        <v>13388</v>
      </c>
      <c r="B3802" s="159" t="s">
        <v>25474</v>
      </c>
      <c r="C3802" s="159" t="s">
        <v>140</v>
      </c>
      <c r="D3802" s="160" t="s">
        <v>25475</v>
      </c>
    </row>
    <row r="3803" spans="1:4">
      <c r="A3803" s="159">
        <v>39914</v>
      </c>
      <c r="B3803" s="159" t="s">
        <v>27871</v>
      </c>
      <c r="C3803" s="159" t="s">
        <v>140</v>
      </c>
      <c r="D3803" s="160" t="s">
        <v>27872</v>
      </c>
    </row>
    <row r="3804" spans="1:4">
      <c r="A3804" s="159">
        <v>12732</v>
      </c>
      <c r="B3804" s="159" t="s">
        <v>25367</v>
      </c>
      <c r="C3804" s="159" t="s">
        <v>131</v>
      </c>
      <c r="D3804" s="160" t="s">
        <v>25368</v>
      </c>
    </row>
    <row r="3805" spans="1:4">
      <c r="A3805" s="159">
        <v>6160</v>
      </c>
      <c r="B3805" s="159" t="s">
        <v>24050</v>
      </c>
      <c r="C3805" s="159" t="s">
        <v>127</v>
      </c>
      <c r="D3805" s="160" t="s">
        <v>31597</v>
      </c>
    </row>
    <row r="3806" spans="1:4">
      <c r="A3806" s="159">
        <v>41087</v>
      </c>
      <c r="B3806" s="159" t="s">
        <v>28165</v>
      </c>
      <c r="C3806" s="159" t="s">
        <v>125</v>
      </c>
      <c r="D3806" s="160" t="s">
        <v>31598</v>
      </c>
    </row>
    <row r="3807" spans="1:4">
      <c r="A3807" s="159">
        <v>6166</v>
      </c>
      <c r="B3807" s="159" t="s">
        <v>24051</v>
      </c>
      <c r="C3807" s="159" t="s">
        <v>127</v>
      </c>
      <c r="D3807" s="160" t="s">
        <v>31599</v>
      </c>
    </row>
    <row r="3808" spans="1:4">
      <c r="A3808" s="159">
        <v>41088</v>
      </c>
      <c r="B3808" s="159" t="s">
        <v>28166</v>
      </c>
      <c r="C3808" s="159" t="s">
        <v>125</v>
      </c>
      <c r="D3808" s="160" t="s">
        <v>31600</v>
      </c>
    </row>
    <row r="3809" spans="1:4">
      <c r="A3809" s="159">
        <v>20232</v>
      </c>
      <c r="B3809" s="159" t="s">
        <v>25709</v>
      </c>
      <c r="C3809" s="159" t="s">
        <v>132</v>
      </c>
      <c r="D3809" s="160" t="s">
        <v>25710</v>
      </c>
    </row>
    <row r="3810" spans="1:4">
      <c r="A3810" s="159">
        <v>10856</v>
      </c>
      <c r="B3810" s="159" t="s">
        <v>24739</v>
      </c>
      <c r="C3810" s="159" t="s">
        <v>132</v>
      </c>
      <c r="D3810" s="160" t="s">
        <v>24740</v>
      </c>
    </row>
    <row r="3811" spans="1:4">
      <c r="A3811" s="159">
        <v>4828</v>
      </c>
      <c r="B3811" s="159" t="s">
        <v>23888</v>
      </c>
      <c r="C3811" s="159" t="s">
        <v>132</v>
      </c>
      <c r="D3811" s="160" t="s">
        <v>23889</v>
      </c>
    </row>
    <row r="3812" spans="1:4">
      <c r="A3812" s="159">
        <v>20249</v>
      </c>
      <c r="B3812" s="159" t="s">
        <v>25714</v>
      </c>
      <c r="C3812" s="159" t="s">
        <v>132</v>
      </c>
      <c r="D3812" s="160" t="s">
        <v>25715</v>
      </c>
    </row>
    <row r="3813" spans="1:4">
      <c r="A3813" s="159">
        <v>11609</v>
      </c>
      <c r="B3813" s="159" t="s">
        <v>24960</v>
      </c>
      <c r="C3813" s="159" t="s">
        <v>142</v>
      </c>
      <c r="D3813" s="160" t="s">
        <v>16505</v>
      </c>
    </row>
    <row r="3814" spans="1:4">
      <c r="A3814" s="159">
        <v>20083</v>
      </c>
      <c r="B3814" s="159" t="s">
        <v>25628</v>
      </c>
      <c r="C3814" s="159" t="s">
        <v>131</v>
      </c>
      <c r="D3814" s="160" t="s">
        <v>20075</v>
      </c>
    </row>
    <row r="3815" spans="1:4">
      <c r="A3815" s="159">
        <v>10691</v>
      </c>
      <c r="B3815" s="159" t="s">
        <v>24686</v>
      </c>
      <c r="C3815" s="159" t="s">
        <v>142</v>
      </c>
      <c r="D3815" s="160" t="s">
        <v>16111</v>
      </c>
    </row>
    <row r="3816" spans="1:4">
      <c r="A3816" s="159">
        <v>12295</v>
      </c>
      <c r="B3816" s="159" t="s">
        <v>25222</v>
      </c>
      <c r="C3816" s="159" t="s">
        <v>131</v>
      </c>
      <c r="D3816" s="160" t="s">
        <v>10386</v>
      </c>
    </row>
    <row r="3817" spans="1:4">
      <c r="A3817" s="159">
        <v>12296</v>
      </c>
      <c r="B3817" s="159" t="s">
        <v>25223</v>
      </c>
      <c r="C3817" s="159" t="s">
        <v>131</v>
      </c>
      <c r="D3817" s="160" t="s">
        <v>10147</v>
      </c>
    </row>
    <row r="3818" spans="1:4">
      <c r="A3818" s="159">
        <v>12294</v>
      </c>
      <c r="B3818" s="159" t="s">
        <v>25221</v>
      </c>
      <c r="C3818" s="159" t="s">
        <v>131</v>
      </c>
      <c r="D3818" s="160" t="s">
        <v>10822</v>
      </c>
    </row>
    <row r="3819" spans="1:4">
      <c r="A3819" s="159">
        <v>14543</v>
      </c>
      <c r="B3819" s="159" t="s">
        <v>25594</v>
      </c>
      <c r="C3819" s="159" t="s">
        <v>131</v>
      </c>
      <c r="D3819" s="160" t="s">
        <v>11669</v>
      </c>
    </row>
    <row r="3820" spans="1:4">
      <c r="A3820" s="159">
        <v>13329</v>
      </c>
      <c r="B3820" s="159" t="s">
        <v>25467</v>
      </c>
      <c r="C3820" s="159" t="s">
        <v>131</v>
      </c>
      <c r="D3820" s="160" t="s">
        <v>10744</v>
      </c>
    </row>
    <row r="3821" spans="1:4">
      <c r="A3821" s="159">
        <v>21047</v>
      </c>
      <c r="B3821" s="159" t="s">
        <v>25797</v>
      </c>
      <c r="C3821" s="159" t="s">
        <v>131</v>
      </c>
      <c r="D3821" s="160" t="s">
        <v>15478</v>
      </c>
    </row>
    <row r="3822" spans="1:4">
      <c r="A3822" s="159">
        <v>21042</v>
      </c>
      <c r="B3822" s="159" t="s">
        <v>25793</v>
      </c>
      <c r="C3822" s="159" t="s">
        <v>131</v>
      </c>
      <c r="D3822" s="160" t="s">
        <v>11577</v>
      </c>
    </row>
    <row r="3823" spans="1:4">
      <c r="A3823" s="159">
        <v>21043</v>
      </c>
      <c r="B3823" s="159" t="s">
        <v>25794</v>
      </c>
      <c r="C3823" s="159" t="s">
        <v>131</v>
      </c>
      <c r="D3823" s="160" t="s">
        <v>19243</v>
      </c>
    </row>
    <row r="3824" spans="1:4">
      <c r="A3824" s="159">
        <v>21044</v>
      </c>
      <c r="B3824" s="159" t="s">
        <v>25795</v>
      </c>
      <c r="C3824" s="159" t="s">
        <v>131</v>
      </c>
      <c r="D3824" s="160" t="s">
        <v>10410</v>
      </c>
    </row>
    <row r="3825" spans="1:4">
      <c r="A3825" s="159">
        <v>21045</v>
      </c>
      <c r="B3825" s="159" t="s">
        <v>25796</v>
      </c>
      <c r="C3825" s="159" t="s">
        <v>131</v>
      </c>
      <c r="D3825" s="160" t="s">
        <v>25681</v>
      </c>
    </row>
    <row r="3826" spans="1:4">
      <c r="A3826" s="159">
        <v>21041</v>
      </c>
      <c r="B3826" s="159" t="s">
        <v>25792</v>
      </c>
      <c r="C3826" s="159" t="s">
        <v>131</v>
      </c>
      <c r="D3826" s="160" t="s">
        <v>11803</v>
      </c>
    </row>
    <row r="3827" spans="1:4">
      <c r="A3827" s="159">
        <v>21040</v>
      </c>
      <c r="B3827" s="159" t="s">
        <v>25791</v>
      </c>
      <c r="C3827" s="159" t="s">
        <v>131</v>
      </c>
      <c r="D3827" s="160" t="s">
        <v>22248</v>
      </c>
    </row>
    <row r="3828" spans="1:4">
      <c r="A3828" s="159">
        <v>14149</v>
      </c>
      <c r="B3828" s="159" t="s">
        <v>25544</v>
      </c>
      <c r="C3828" s="159" t="s">
        <v>151</v>
      </c>
      <c r="D3828" s="160" t="s">
        <v>25545</v>
      </c>
    </row>
    <row r="3829" spans="1:4">
      <c r="A3829" s="159">
        <v>38099</v>
      </c>
      <c r="B3829" s="159" t="s">
        <v>26747</v>
      </c>
      <c r="C3829" s="159" t="s">
        <v>131</v>
      </c>
      <c r="D3829" s="160" t="s">
        <v>11176</v>
      </c>
    </row>
    <row r="3830" spans="1:4">
      <c r="A3830" s="159">
        <v>38100</v>
      </c>
      <c r="B3830" s="159" t="s">
        <v>26748</v>
      </c>
      <c r="C3830" s="159" t="s">
        <v>131</v>
      </c>
      <c r="D3830" s="160" t="s">
        <v>24246</v>
      </c>
    </row>
    <row r="3831" spans="1:4">
      <c r="A3831" s="159">
        <v>7576</v>
      </c>
      <c r="B3831" s="159" t="s">
        <v>24263</v>
      </c>
      <c r="C3831" s="159" t="s">
        <v>131</v>
      </c>
      <c r="D3831" s="160" t="s">
        <v>24264</v>
      </c>
    </row>
    <row r="3832" spans="1:4">
      <c r="A3832" s="159">
        <v>3384</v>
      </c>
      <c r="B3832" s="159" t="s">
        <v>23313</v>
      </c>
      <c r="C3832" s="159" t="s">
        <v>131</v>
      </c>
      <c r="D3832" s="160" t="s">
        <v>23314</v>
      </c>
    </row>
    <row r="3833" spans="1:4">
      <c r="A3833" s="159">
        <v>7572</v>
      </c>
      <c r="B3833" s="159" t="s">
        <v>24262</v>
      </c>
      <c r="C3833" s="159" t="s">
        <v>131</v>
      </c>
      <c r="D3833" s="160" t="s">
        <v>10188</v>
      </c>
    </row>
    <row r="3834" spans="1:4">
      <c r="A3834" s="159">
        <v>3396</v>
      </c>
      <c r="B3834" s="159" t="s">
        <v>23320</v>
      </c>
      <c r="C3834" s="159" t="s">
        <v>131</v>
      </c>
      <c r="D3834" s="160" t="s">
        <v>23321</v>
      </c>
    </row>
    <row r="3835" spans="1:4">
      <c r="A3835" s="159">
        <v>37590</v>
      </c>
      <c r="B3835" s="159" t="s">
        <v>26495</v>
      </c>
      <c r="C3835" s="159" t="s">
        <v>131</v>
      </c>
      <c r="D3835" s="160" t="s">
        <v>16440</v>
      </c>
    </row>
    <row r="3836" spans="1:4">
      <c r="A3836" s="159">
        <v>37591</v>
      </c>
      <c r="B3836" s="159" t="s">
        <v>26496</v>
      </c>
      <c r="C3836" s="159" t="s">
        <v>131</v>
      </c>
      <c r="D3836" s="160" t="s">
        <v>13177</v>
      </c>
    </row>
    <row r="3837" spans="1:4">
      <c r="A3837" s="159">
        <v>12626</v>
      </c>
      <c r="B3837" s="159" t="s">
        <v>25335</v>
      </c>
      <c r="C3837" s="159" t="s">
        <v>131</v>
      </c>
      <c r="D3837" s="160" t="s">
        <v>25336</v>
      </c>
    </row>
    <row r="3838" spans="1:4">
      <c r="A3838" s="159">
        <v>11033</v>
      </c>
      <c r="B3838" s="159" t="s">
        <v>24798</v>
      </c>
      <c r="C3838" s="159" t="s">
        <v>131</v>
      </c>
      <c r="D3838" s="160" t="s">
        <v>10510</v>
      </c>
    </row>
    <row r="3839" spans="1:4">
      <c r="A3839" s="159">
        <v>390</v>
      </c>
      <c r="B3839" s="159" t="s">
        <v>22271</v>
      </c>
      <c r="C3839" s="159" t="s">
        <v>131</v>
      </c>
      <c r="D3839" s="160" t="s">
        <v>18375</v>
      </c>
    </row>
    <row r="3840" spans="1:4">
      <c r="A3840" s="159">
        <v>42436</v>
      </c>
      <c r="B3840" s="159" t="s">
        <v>28410</v>
      </c>
      <c r="C3840" s="159" t="s">
        <v>131</v>
      </c>
      <c r="D3840" s="160" t="s">
        <v>11678</v>
      </c>
    </row>
    <row r="3841" spans="1:4">
      <c r="A3841" s="159">
        <v>6194</v>
      </c>
      <c r="B3841" s="159" t="s">
        <v>24064</v>
      </c>
      <c r="C3841" s="159" t="s">
        <v>132</v>
      </c>
      <c r="D3841" s="160" t="s">
        <v>17055</v>
      </c>
    </row>
    <row r="3842" spans="1:4">
      <c r="A3842" s="159">
        <v>10567</v>
      </c>
      <c r="B3842" s="159" t="s">
        <v>24643</v>
      </c>
      <c r="C3842" s="159" t="s">
        <v>132</v>
      </c>
      <c r="D3842" s="160" t="s">
        <v>12308</v>
      </c>
    </row>
    <row r="3843" spans="1:4">
      <c r="A3843" s="159">
        <v>6212</v>
      </c>
      <c r="B3843" s="159" t="s">
        <v>24065</v>
      </c>
      <c r="C3843" s="159" t="s">
        <v>132</v>
      </c>
      <c r="D3843" s="160" t="s">
        <v>24066</v>
      </c>
    </row>
    <row r="3844" spans="1:4">
      <c r="A3844" s="159">
        <v>3993</v>
      </c>
      <c r="B3844" s="159" t="s">
        <v>23620</v>
      </c>
      <c r="C3844" s="159" t="s">
        <v>145</v>
      </c>
      <c r="D3844" s="160" t="s">
        <v>23621</v>
      </c>
    </row>
    <row r="3845" spans="1:4">
      <c r="A3845" s="159">
        <v>3990</v>
      </c>
      <c r="B3845" s="159" t="s">
        <v>23618</v>
      </c>
      <c r="C3845" s="159" t="s">
        <v>132</v>
      </c>
      <c r="D3845" s="160" t="s">
        <v>17561</v>
      </c>
    </row>
    <row r="3846" spans="1:4">
      <c r="A3846" s="159">
        <v>3992</v>
      </c>
      <c r="B3846" s="159" t="s">
        <v>23619</v>
      </c>
      <c r="C3846" s="159" t="s">
        <v>132</v>
      </c>
      <c r="D3846" s="160" t="s">
        <v>17539</v>
      </c>
    </row>
    <row r="3847" spans="1:4">
      <c r="A3847" s="159">
        <v>6178</v>
      </c>
      <c r="B3847" s="159" t="s">
        <v>24053</v>
      </c>
      <c r="C3847" s="159" t="s">
        <v>145</v>
      </c>
      <c r="D3847" s="160" t="s">
        <v>24054</v>
      </c>
    </row>
    <row r="3848" spans="1:4">
      <c r="A3848" s="159">
        <v>6180</v>
      </c>
      <c r="B3848" s="159" t="s">
        <v>24055</v>
      </c>
      <c r="C3848" s="159" t="s">
        <v>145</v>
      </c>
      <c r="D3848" s="160" t="s">
        <v>24056</v>
      </c>
    </row>
    <row r="3849" spans="1:4">
      <c r="A3849" s="159">
        <v>6182</v>
      </c>
      <c r="B3849" s="159" t="s">
        <v>24057</v>
      </c>
      <c r="C3849" s="159" t="s">
        <v>145</v>
      </c>
      <c r="D3849" s="160" t="s">
        <v>24058</v>
      </c>
    </row>
    <row r="3850" spans="1:4">
      <c r="A3850" s="159">
        <v>43614</v>
      </c>
      <c r="B3850" s="159" t="s">
        <v>28690</v>
      </c>
      <c r="C3850" s="159" t="s">
        <v>132</v>
      </c>
      <c r="D3850" s="160" t="s">
        <v>11719</v>
      </c>
    </row>
    <row r="3851" spans="1:4">
      <c r="A3851" s="159">
        <v>6193</v>
      </c>
      <c r="B3851" s="159" t="s">
        <v>24062</v>
      </c>
      <c r="C3851" s="159" t="s">
        <v>132</v>
      </c>
      <c r="D3851" s="160" t="s">
        <v>24063</v>
      </c>
    </row>
    <row r="3852" spans="1:4">
      <c r="A3852" s="159">
        <v>6189</v>
      </c>
      <c r="B3852" s="159" t="s">
        <v>24060</v>
      </c>
      <c r="C3852" s="159" t="s">
        <v>132</v>
      </c>
      <c r="D3852" s="160" t="s">
        <v>24061</v>
      </c>
    </row>
    <row r="3853" spans="1:4">
      <c r="A3853" s="159">
        <v>6214</v>
      </c>
      <c r="B3853" s="159" t="s">
        <v>24067</v>
      </c>
      <c r="C3853" s="159" t="s">
        <v>145</v>
      </c>
      <c r="D3853" s="160" t="s">
        <v>14235</v>
      </c>
    </row>
    <row r="3854" spans="1:4">
      <c r="A3854" s="159">
        <v>36153</v>
      </c>
      <c r="B3854" s="159" t="s">
        <v>26144</v>
      </c>
      <c r="C3854" s="159" t="s">
        <v>131</v>
      </c>
      <c r="D3854" s="160" t="s">
        <v>26145</v>
      </c>
    </row>
    <row r="3855" spans="1:4">
      <c r="A3855" s="159">
        <v>10740</v>
      </c>
      <c r="B3855" s="159" t="s">
        <v>24704</v>
      </c>
      <c r="C3855" s="159" t="s">
        <v>131</v>
      </c>
      <c r="D3855" s="160" t="s">
        <v>24705</v>
      </c>
    </row>
    <row r="3856" spans="1:4">
      <c r="A3856" s="159">
        <v>13914</v>
      </c>
      <c r="B3856" s="159" t="s">
        <v>25525</v>
      </c>
      <c r="C3856" s="159" t="s">
        <v>131</v>
      </c>
      <c r="D3856" s="160" t="s">
        <v>25526</v>
      </c>
    </row>
    <row r="3857" spans="1:4">
      <c r="A3857" s="159">
        <v>10742</v>
      </c>
      <c r="B3857" s="159" t="s">
        <v>24706</v>
      </c>
      <c r="C3857" s="159" t="s">
        <v>131</v>
      </c>
      <c r="D3857" s="160" t="s">
        <v>24707</v>
      </c>
    </row>
    <row r="3858" spans="1:4">
      <c r="A3858" s="159">
        <v>38465</v>
      </c>
      <c r="B3858" s="159" t="s">
        <v>26916</v>
      </c>
      <c r="C3858" s="159" t="s">
        <v>131</v>
      </c>
      <c r="D3858" s="160" t="s">
        <v>11358</v>
      </c>
    </row>
    <row r="3859" spans="1:4">
      <c r="A3859" s="159">
        <v>7543</v>
      </c>
      <c r="B3859" s="159" t="s">
        <v>24257</v>
      </c>
      <c r="C3859" s="159" t="s">
        <v>131</v>
      </c>
      <c r="D3859" s="160" t="s">
        <v>10842</v>
      </c>
    </row>
    <row r="3860" spans="1:4">
      <c r="A3860" s="159">
        <v>43427</v>
      </c>
      <c r="B3860" s="159" t="s">
        <v>28546</v>
      </c>
      <c r="C3860" s="159" t="s">
        <v>131</v>
      </c>
      <c r="D3860" s="160" t="s">
        <v>28547</v>
      </c>
    </row>
    <row r="3861" spans="1:4">
      <c r="A3861" s="159">
        <v>41613</v>
      </c>
      <c r="B3861" s="159" t="s">
        <v>28271</v>
      </c>
      <c r="C3861" s="159" t="s">
        <v>131</v>
      </c>
      <c r="D3861" s="160" t="s">
        <v>24382</v>
      </c>
    </row>
    <row r="3862" spans="1:4">
      <c r="A3862" s="159">
        <v>41614</v>
      </c>
      <c r="B3862" s="159" t="s">
        <v>28272</v>
      </c>
      <c r="C3862" s="159" t="s">
        <v>131</v>
      </c>
      <c r="D3862" s="160" t="s">
        <v>24366</v>
      </c>
    </row>
    <row r="3863" spans="1:4">
      <c r="A3863" s="159">
        <v>41615</v>
      </c>
      <c r="B3863" s="159" t="s">
        <v>28273</v>
      </c>
      <c r="C3863" s="159" t="s">
        <v>131</v>
      </c>
      <c r="D3863" s="160" t="s">
        <v>28274</v>
      </c>
    </row>
    <row r="3864" spans="1:4">
      <c r="A3864" s="159">
        <v>41616</v>
      </c>
      <c r="B3864" s="159" t="s">
        <v>28275</v>
      </c>
      <c r="C3864" s="159" t="s">
        <v>131</v>
      </c>
      <c r="D3864" s="160" t="s">
        <v>28276</v>
      </c>
    </row>
    <row r="3865" spans="1:4">
      <c r="A3865" s="159">
        <v>41617</v>
      </c>
      <c r="B3865" s="159" t="s">
        <v>28277</v>
      </c>
      <c r="C3865" s="159" t="s">
        <v>131</v>
      </c>
      <c r="D3865" s="160" t="s">
        <v>28278</v>
      </c>
    </row>
    <row r="3866" spans="1:4">
      <c r="A3866" s="159">
        <v>41618</v>
      </c>
      <c r="B3866" s="159" t="s">
        <v>28279</v>
      </c>
      <c r="C3866" s="159" t="s">
        <v>131</v>
      </c>
      <c r="D3866" s="160" t="s">
        <v>28280</v>
      </c>
    </row>
    <row r="3867" spans="1:4">
      <c r="A3867" s="159">
        <v>43428</v>
      </c>
      <c r="B3867" s="159" t="s">
        <v>28548</v>
      </c>
      <c r="C3867" s="159" t="s">
        <v>131</v>
      </c>
      <c r="D3867" s="160" t="s">
        <v>28549</v>
      </c>
    </row>
    <row r="3868" spans="1:4">
      <c r="A3868" s="159">
        <v>41619</v>
      </c>
      <c r="B3868" s="159" t="s">
        <v>28281</v>
      </c>
      <c r="C3868" s="159" t="s">
        <v>131</v>
      </c>
      <c r="D3868" s="160" t="s">
        <v>28282</v>
      </c>
    </row>
    <row r="3869" spans="1:4">
      <c r="A3869" s="159">
        <v>41620</v>
      </c>
      <c r="B3869" s="159" t="s">
        <v>28283</v>
      </c>
      <c r="C3869" s="159" t="s">
        <v>131</v>
      </c>
      <c r="D3869" s="160" t="s">
        <v>28284</v>
      </c>
    </row>
    <row r="3870" spans="1:4">
      <c r="A3870" s="159">
        <v>41622</v>
      </c>
      <c r="B3870" s="159" t="s">
        <v>28285</v>
      </c>
      <c r="C3870" s="159" t="s">
        <v>131</v>
      </c>
      <c r="D3870" s="160" t="s">
        <v>28286</v>
      </c>
    </row>
    <row r="3871" spans="1:4">
      <c r="A3871" s="159">
        <v>41623</v>
      </c>
      <c r="B3871" s="159" t="s">
        <v>28287</v>
      </c>
      <c r="C3871" s="159" t="s">
        <v>131</v>
      </c>
      <c r="D3871" s="160" t="s">
        <v>28288</v>
      </c>
    </row>
    <row r="3872" spans="1:4">
      <c r="A3872" s="159">
        <v>41624</v>
      </c>
      <c r="B3872" s="159" t="s">
        <v>28289</v>
      </c>
      <c r="C3872" s="159" t="s">
        <v>131</v>
      </c>
      <c r="D3872" s="160" t="s">
        <v>28290</v>
      </c>
    </row>
    <row r="3873" spans="1:4">
      <c r="A3873" s="159">
        <v>41625</v>
      </c>
      <c r="B3873" s="159" t="s">
        <v>28291</v>
      </c>
      <c r="C3873" s="159" t="s">
        <v>131</v>
      </c>
      <c r="D3873" s="160" t="s">
        <v>28292</v>
      </c>
    </row>
    <row r="3874" spans="1:4">
      <c r="A3874" s="159">
        <v>39352</v>
      </c>
      <c r="B3874" s="159" t="s">
        <v>27312</v>
      </c>
      <c r="C3874" s="159" t="s">
        <v>131</v>
      </c>
      <c r="D3874" s="160" t="s">
        <v>10205</v>
      </c>
    </row>
    <row r="3875" spans="1:4">
      <c r="A3875" s="159">
        <v>39346</v>
      </c>
      <c r="B3875" s="159" t="s">
        <v>27309</v>
      </c>
      <c r="C3875" s="159" t="s">
        <v>131</v>
      </c>
      <c r="D3875" s="160" t="s">
        <v>10205</v>
      </c>
    </row>
    <row r="3876" spans="1:4">
      <c r="A3876" s="159">
        <v>39350</v>
      </c>
      <c r="B3876" s="159" t="s">
        <v>27310</v>
      </c>
      <c r="C3876" s="159" t="s">
        <v>131</v>
      </c>
      <c r="D3876" s="160" t="s">
        <v>11368</v>
      </c>
    </row>
    <row r="3877" spans="1:4">
      <c r="A3877" s="159">
        <v>39351</v>
      </c>
      <c r="B3877" s="159" t="s">
        <v>27311</v>
      </c>
      <c r="C3877" s="159" t="s">
        <v>131</v>
      </c>
      <c r="D3877" s="160" t="s">
        <v>11470</v>
      </c>
    </row>
    <row r="3878" spans="1:4">
      <c r="A3878" s="159">
        <v>38837</v>
      </c>
      <c r="B3878" s="159" t="s">
        <v>27007</v>
      </c>
      <c r="C3878" s="159" t="s">
        <v>131</v>
      </c>
      <c r="D3878" s="160" t="s">
        <v>10188</v>
      </c>
    </row>
    <row r="3879" spans="1:4">
      <c r="A3879" s="159">
        <v>38836</v>
      </c>
      <c r="B3879" s="159" t="s">
        <v>27006</v>
      </c>
      <c r="C3879" s="159" t="s">
        <v>131</v>
      </c>
      <c r="D3879" s="160" t="s">
        <v>10536</v>
      </c>
    </row>
    <row r="3880" spans="1:4">
      <c r="A3880" s="159">
        <v>2666</v>
      </c>
      <c r="B3880" s="159" t="s">
        <v>23166</v>
      </c>
      <c r="C3880" s="159" t="s">
        <v>131</v>
      </c>
      <c r="D3880" s="160" t="s">
        <v>11491</v>
      </c>
    </row>
    <row r="3881" spans="1:4">
      <c r="A3881" s="159">
        <v>2668</v>
      </c>
      <c r="B3881" s="159" t="s">
        <v>23167</v>
      </c>
      <c r="C3881" s="159" t="s">
        <v>131</v>
      </c>
      <c r="D3881" s="160" t="s">
        <v>11745</v>
      </c>
    </row>
    <row r="3882" spans="1:4">
      <c r="A3882" s="159">
        <v>2664</v>
      </c>
      <c r="B3882" s="159" t="s">
        <v>23165</v>
      </c>
      <c r="C3882" s="159" t="s">
        <v>131</v>
      </c>
      <c r="D3882" s="160" t="s">
        <v>10435</v>
      </c>
    </row>
    <row r="3883" spans="1:4">
      <c r="A3883" s="159">
        <v>2662</v>
      </c>
      <c r="B3883" s="159" t="s">
        <v>23164</v>
      </c>
      <c r="C3883" s="159" t="s">
        <v>131</v>
      </c>
      <c r="D3883" s="160" t="s">
        <v>11296</v>
      </c>
    </row>
    <row r="3884" spans="1:4">
      <c r="A3884" s="159">
        <v>20964</v>
      </c>
      <c r="B3884" s="159" t="s">
        <v>25741</v>
      </c>
      <c r="C3884" s="159" t="s">
        <v>131</v>
      </c>
      <c r="D3884" s="160" t="s">
        <v>11073</v>
      </c>
    </row>
    <row r="3885" spans="1:4">
      <c r="A3885" s="159">
        <v>10905</v>
      </c>
      <c r="B3885" s="159" t="s">
        <v>24761</v>
      </c>
      <c r="C3885" s="159" t="s">
        <v>131</v>
      </c>
      <c r="D3885" s="160" t="s">
        <v>10864</v>
      </c>
    </row>
    <row r="3886" spans="1:4">
      <c r="A3886" s="159">
        <v>11289</v>
      </c>
      <c r="B3886" s="159" t="s">
        <v>24878</v>
      </c>
      <c r="C3886" s="159" t="s">
        <v>131</v>
      </c>
      <c r="D3886" s="160" t="s">
        <v>10896</v>
      </c>
    </row>
    <row r="3887" spans="1:4">
      <c r="A3887" s="159">
        <v>11241</v>
      </c>
      <c r="B3887" s="159" t="s">
        <v>24854</v>
      </c>
      <c r="C3887" s="159" t="s">
        <v>131</v>
      </c>
      <c r="D3887" s="160" t="s">
        <v>10891</v>
      </c>
    </row>
    <row r="3888" spans="1:4">
      <c r="A3888" s="159">
        <v>11301</v>
      </c>
      <c r="B3888" s="159" t="s">
        <v>24881</v>
      </c>
      <c r="C3888" s="159" t="s">
        <v>131</v>
      </c>
      <c r="D3888" s="160" t="s">
        <v>10899</v>
      </c>
    </row>
    <row r="3889" spans="1:4">
      <c r="A3889" s="159">
        <v>21090</v>
      </c>
      <c r="B3889" s="159" t="s">
        <v>25803</v>
      </c>
      <c r="C3889" s="159" t="s">
        <v>131</v>
      </c>
      <c r="D3889" s="160" t="s">
        <v>11103</v>
      </c>
    </row>
    <row r="3890" spans="1:4">
      <c r="A3890" s="159">
        <v>11315</v>
      </c>
      <c r="B3890" s="159" t="s">
        <v>24882</v>
      </c>
      <c r="C3890" s="159" t="s">
        <v>131</v>
      </c>
      <c r="D3890" s="160" t="s">
        <v>10900</v>
      </c>
    </row>
    <row r="3891" spans="1:4">
      <c r="A3891" s="159">
        <v>21071</v>
      </c>
      <c r="B3891" s="159" t="s">
        <v>25802</v>
      </c>
      <c r="C3891" s="159" t="s">
        <v>131</v>
      </c>
      <c r="D3891" s="160" t="s">
        <v>11102</v>
      </c>
    </row>
    <row r="3892" spans="1:4">
      <c r="A3892" s="159">
        <v>14112</v>
      </c>
      <c r="B3892" s="159" t="s">
        <v>25539</v>
      </c>
      <c r="C3892" s="159" t="s">
        <v>131</v>
      </c>
      <c r="D3892" s="160" t="s">
        <v>11037</v>
      </c>
    </row>
    <row r="3893" spans="1:4">
      <c r="A3893" s="159">
        <v>11316</v>
      </c>
      <c r="B3893" s="159" t="s">
        <v>24883</v>
      </c>
      <c r="C3893" s="159" t="s">
        <v>131</v>
      </c>
      <c r="D3893" s="160" t="s">
        <v>10901</v>
      </c>
    </row>
    <row r="3894" spans="1:4">
      <c r="A3894" s="159">
        <v>6243</v>
      </c>
      <c r="B3894" s="159" t="s">
        <v>24069</v>
      </c>
      <c r="C3894" s="159" t="s">
        <v>131</v>
      </c>
      <c r="D3894" s="160" t="s">
        <v>10733</v>
      </c>
    </row>
    <row r="3895" spans="1:4">
      <c r="A3895" s="159">
        <v>6240</v>
      </c>
      <c r="B3895" s="159" t="s">
        <v>24068</v>
      </c>
      <c r="C3895" s="159" t="s">
        <v>131</v>
      </c>
      <c r="D3895" s="160" t="s">
        <v>10732</v>
      </c>
    </row>
    <row r="3896" spans="1:4">
      <c r="A3896" s="159">
        <v>11296</v>
      </c>
      <c r="B3896" s="159" t="s">
        <v>24879</v>
      </c>
      <c r="C3896" s="159" t="s">
        <v>131</v>
      </c>
      <c r="D3896" s="160" t="s">
        <v>10897</v>
      </c>
    </row>
    <row r="3897" spans="1:4">
      <c r="A3897" s="159">
        <v>11299</v>
      </c>
      <c r="B3897" s="159" t="s">
        <v>24880</v>
      </c>
      <c r="C3897" s="159" t="s">
        <v>131</v>
      </c>
      <c r="D3897" s="160" t="s">
        <v>10898</v>
      </c>
    </row>
    <row r="3898" spans="1:4">
      <c r="A3898" s="159">
        <v>11688</v>
      </c>
      <c r="B3898" s="159" t="s">
        <v>25004</v>
      </c>
      <c r="C3898" s="159" t="s">
        <v>131</v>
      </c>
      <c r="D3898" s="160" t="s">
        <v>25005</v>
      </c>
    </row>
    <row r="3899" spans="1:4">
      <c r="A3899" s="159">
        <v>37736</v>
      </c>
      <c r="B3899" s="159" t="s">
        <v>26533</v>
      </c>
      <c r="C3899" s="159" t="s">
        <v>131</v>
      </c>
      <c r="D3899" s="160" t="s">
        <v>11263</v>
      </c>
    </row>
    <row r="3900" spans="1:4">
      <c r="A3900" s="159">
        <v>37739</v>
      </c>
      <c r="B3900" s="159" t="s">
        <v>26536</v>
      </c>
      <c r="C3900" s="159" t="s">
        <v>131</v>
      </c>
      <c r="D3900" s="160" t="s">
        <v>11266</v>
      </c>
    </row>
    <row r="3901" spans="1:4">
      <c r="A3901" s="159">
        <v>37740</v>
      </c>
      <c r="B3901" s="159" t="s">
        <v>26537</v>
      </c>
      <c r="C3901" s="159" t="s">
        <v>131</v>
      </c>
      <c r="D3901" s="160" t="s">
        <v>11267</v>
      </c>
    </row>
    <row r="3902" spans="1:4">
      <c r="A3902" s="159">
        <v>37738</v>
      </c>
      <c r="B3902" s="159" t="s">
        <v>26535</v>
      </c>
      <c r="C3902" s="159" t="s">
        <v>131</v>
      </c>
      <c r="D3902" s="160" t="s">
        <v>11265</v>
      </c>
    </row>
    <row r="3903" spans="1:4">
      <c r="A3903" s="159">
        <v>37737</v>
      </c>
      <c r="B3903" s="159" t="s">
        <v>26534</v>
      </c>
      <c r="C3903" s="159" t="s">
        <v>131</v>
      </c>
      <c r="D3903" s="160" t="s">
        <v>11264</v>
      </c>
    </row>
    <row r="3904" spans="1:4">
      <c r="A3904" s="159">
        <v>25014</v>
      </c>
      <c r="B3904" s="159" t="s">
        <v>25848</v>
      </c>
      <c r="C3904" s="159" t="s">
        <v>131</v>
      </c>
      <c r="D3904" s="160" t="s">
        <v>11119</v>
      </c>
    </row>
    <row r="3905" spans="1:4">
      <c r="A3905" s="159">
        <v>25013</v>
      </c>
      <c r="B3905" s="159" t="s">
        <v>25847</v>
      </c>
      <c r="C3905" s="159" t="s">
        <v>131</v>
      </c>
      <c r="D3905" s="160" t="s">
        <v>11118</v>
      </c>
    </row>
    <row r="3906" spans="1:4">
      <c r="A3906" s="159">
        <v>14405</v>
      </c>
      <c r="B3906" s="159" t="s">
        <v>25576</v>
      </c>
      <c r="C3906" s="159" t="s">
        <v>131</v>
      </c>
      <c r="D3906" s="160" t="s">
        <v>11039</v>
      </c>
    </row>
    <row r="3907" spans="1:4">
      <c r="A3907" s="159">
        <v>20271</v>
      </c>
      <c r="B3907" s="159" t="s">
        <v>25729</v>
      </c>
      <c r="C3907" s="159" t="s">
        <v>131</v>
      </c>
      <c r="D3907" s="160" t="s">
        <v>25730</v>
      </c>
    </row>
    <row r="3908" spans="1:4">
      <c r="A3908" s="159">
        <v>10423</v>
      </c>
      <c r="B3908" s="159" t="s">
        <v>24565</v>
      </c>
      <c r="C3908" s="159" t="s">
        <v>131</v>
      </c>
      <c r="D3908" s="160" t="s">
        <v>24566</v>
      </c>
    </row>
    <row r="3909" spans="1:4">
      <c r="A3909" s="159">
        <v>36790</v>
      </c>
      <c r="B3909" s="159" t="s">
        <v>26296</v>
      </c>
      <c r="C3909" s="159" t="s">
        <v>131</v>
      </c>
      <c r="D3909" s="160" t="s">
        <v>26297</v>
      </c>
    </row>
    <row r="3910" spans="1:4">
      <c r="A3910" s="159">
        <v>37589</v>
      </c>
      <c r="B3910" s="159" t="s">
        <v>26493</v>
      </c>
      <c r="C3910" s="159" t="s">
        <v>131</v>
      </c>
      <c r="D3910" s="160" t="s">
        <v>26494</v>
      </c>
    </row>
    <row r="3911" spans="1:4">
      <c r="A3911" s="159">
        <v>11690</v>
      </c>
      <c r="B3911" s="159" t="s">
        <v>25008</v>
      </c>
      <c r="C3911" s="159" t="s">
        <v>131</v>
      </c>
      <c r="D3911" s="160" t="s">
        <v>25009</v>
      </c>
    </row>
    <row r="3912" spans="1:4">
      <c r="A3912" s="159">
        <v>20234</v>
      </c>
      <c r="B3912" s="159" t="s">
        <v>25711</v>
      </c>
      <c r="C3912" s="159" t="s">
        <v>131</v>
      </c>
      <c r="D3912" s="160" t="s">
        <v>11978</v>
      </c>
    </row>
    <row r="3913" spans="1:4">
      <c r="A3913" s="159">
        <v>44480</v>
      </c>
      <c r="B3913" s="159" t="s">
        <v>28859</v>
      </c>
      <c r="C3913" s="159" t="s">
        <v>141</v>
      </c>
      <c r="D3913" s="160" t="s">
        <v>11733</v>
      </c>
    </row>
    <row r="3914" spans="1:4">
      <c r="A3914" s="159">
        <v>11457</v>
      </c>
      <c r="B3914" s="159" t="s">
        <v>24903</v>
      </c>
      <c r="C3914" s="159" t="s">
        <v>131</v>
      </c>
      <c r="D3914" s="160" t="s">
        <v>24904</v>
      </c>
    </row>
    <row r="3915" spans="1:4">
      <c r="A3915" s="159">
        <v>44073</v>
      </c>
      <c r="B3915" s="159" t="s">
        <v>28779</v>
      </c>
      <c r="C3915" s="159" t="s">
        <v>132</v>
      </c>
      <c r="D3915" s="160" t="s">
        <v>24152</v>
      </c>
    </row>
    <row r="3916" spans="1:4">
      <c r="A3916" s="159">
        <v>44253</v>
      </c>
      <c r="B3916" s="159" t="s">
        <v>28800</v>
      </c>
      <c r="C3916" s="159" t="s">
        <v>131</v>
      </c>
      <c r="D3916" s="160" t="s">
        <v>28801</v>
      </c>
    </row>
    <row r="3917" spans="1:4">
      <c r="A3917" s="159">
        <v>21121</v>
      </c>
      <c r="B3917" s="159" t="s">
        <v>25824</v>
      </c>
      <c r="C3917" s="159" t="s">
        <v>131</v>
      </c>
      <c r="D3917" s="160" t="s">
        <v>11109</v>
      </c>
    </row>
    <row r="3918" spans="1:4">
      <c r="A3918" s="159">
        <v>38010</v>
      </c>
      <c r="B3918" s="159" t="s">
        <v>26655</v>
      </c>
      <c r="C3918" s="159" t="s">
        <v>131</v>
      </c>
      <c r="D3918" s="160" t="s">
        <v>12344</v>
      </c>
    </row>
    <row r="3919" spans="1:4">
      <c r="A3919" s="159">
        <v>38011</v>
      </c>
      <c r="B3919" s="159" t="s">
        <v>26656</v>
      </c>
      <c r="C3919" s="159" t="s">
        <v>131</v>
      </c>
      <c r="D3919" s="160" t="s">
        <v>14692</v>
      </c>
    </row>
    <row r="3920" spans="1:4">
      <c r="A3920" s="159">
        <v>38012</v>
      </c>
      <c r="B3920" s="159" t="s">
        <v>26657</v>
      </c>
      <c r="C3920" s="159" t="s">
        <v>131</v>
      </c>
      <c r="D3920" s="160" t="s">
        <v>26658</v>
      </c>
    </row>
    <row r="3921" spans="1:4">
      <c r="A3921" s="159">
        <v>38013</v>
      </c>
      <c r="B3921" s="159" t="s">
        <v>26659</v>
      </c>
      <c r="C3921" s="159" t="s">
        <v>131</v>
      </c>
      <c r="D3921" s="160" t="s">
        <v>10542</v>
      </c>
    </row>
    <row r="3922" spans="1:4">
      <c r="A3922" s="159">
        <v>38014</v>
      </c>
      <c r="B3922" s="159" t="s">
        <v>26660</v>
      </c>
      <c r="C3922" s="159" t="s">
        <v>131</v>
      </c>
      <c r="D3922" s="160" t="s">
        <v>26661</v>
      </c>
    </row>
    <row r="3923" spans="1:4">
      <c r="A3923" s="159">
        <v>38015</v>
      </c>
      <c r="B3923" s="159" t="s">
        <v>26662</v>
      </c>
      <c r="C3923" s="159" t="s">
        <v>131</v>
      </c>
      <c r="D3923" s="160" t="s">
        <v>26663</v>
      </c>
    </row>
    <row r="3924" spans="1:4">
      <c r="A3924" s="159">
        <v>38016</v>
      </c>
      <c r="B3924" s="159" t="s">
        <v>26664</v>
      </c>
      <c r="C3924" s="159" t="s">
        <v>131</v>
      </c>
      <c r="D3924" s="160" t="s">
        <v>26665</v>
      </c>
    </row>
    <row r="3925" spans="1:4">
      <c r="A3925" s="159">
        <v>12741</v>
      </c>
      <c r="B3925" s="159" t="s">
        <v>25381</v>
      </c>
      <c r="C3925" s="159" t="s">
        <v>131</v>
      </c>
      <c r="D3925" s="160" t="s">
        <v>25382</v>
      </c>
    </row>
    <row r="3926" spans="1:4">
      <c r="A3926" s="159">
        <v>12733</v>
      </c>
      <c r="B3926" s="159" t="s">
        <v>25369</v>
      </c>
      <c r="C3926" s="159" t="s">
        <v>131</v>
      </c>
      <c r="D3926" s="160" t="s">
        <v>11669</v>
      </c>
    </row>
    <row r="3927" spans="1:4">
      <c r="A3927" s="159">
        <v>12734</v>
      </c>
      <c r="B3927" s="159" t="s">
        <v>25370</v>
      </c>
      <c r="C3927" s="159" t="s">
        <v>131</v>
      </c>
      <c r="D3927" s="160" t="s">
        <v>20717</v>
      </c>
    </row>
    <row r="3928" spans="1:4">
      <c r="A3928" s="159">
        <v>12735</v>
      </c>
      <c r="B3928" s="159" t="s">
        <v>25371</v>
      </c>
      <c r="C3928" s="159" t="s">
        <v>131</v>
      </c>
      <c r="D3928" s="160" t="s">
        <v>24452</v>
      </c>
    </row>
    <row r="3929" spans="1:4">
      <c r="A3929" s="159">
        <v>12736</v>
      </c>
      <c r="B3929" s="159" t="s">
        <v>25372</v>
      </c>
      <c r="C3929" s="159" t="s">
        <v>131</v>
      </c>
      <c r="D3929" s="160" t="s">
        <v>17012</v>
      </c>
    </row>
    <row r="3930" spans="1:4">
      <c r="A3930" s="159">
        <v>12737</v>
      </c>
      <c r="B3930" s="159" t="s">
        <v>25373</v>
      </c>
      <c r="C3930" s="159" t="s">
        <v>131</v>
      </c>
      <c r="D3930" s="160" t="s">
        <v>25374</v>
      </c>
    </row>
    <row r="3931" spans="1:4">
      <c r="A3931" s="159">
        <v>12738</v>
      </c>
      <c r="B3931" s="159" t="s">
        <v>25375</v>
      </c>
      <c r="C3931" s="159" t="s">
        <v>131</v>
      </c>
      <c r="D3931" s="160" t="s">
        <v>25376</v>
      </c>
    </row>
    <row r="3932" spans="1:4">
      <c r="A3932" s="159">
        <v>12739</v>
      </c>
      <c r="B3932" s="159" t="s">
        <v>25377</v>
      </c>
      <c r="C3932" s="159" t="s">
        <v>131</v>
      </c>
      <c r="D3932" s="160" t="s">
        <v>25378</v>
      </c>
    </row>
    <row r="3933" spans="1:4">
      <c r="A3933" s="159">
        <v>12740</v>
      </c>
      <c r="B3933" s="159" t="s">
        <v>25379</v>
      </c>
      <c r="C3933" s="159" t="s">
        <v>131</v>
      </c>
      <c r="D3933" s="160" t="s">
        <v>25380</v>
      </c>
    </row>
    <row r="3934" spans="1:4">
      <c r="A3934" s="159">
        <v>6297</v>
      </c>
      <c r="B3934" s="159" t="s">
        <v>24073</v>
      </c>
      <c r="C3934" s="159" t="s">
        <v>131</v>
      </c>
      <c r="D3934" s="160" t="s">
        <v>24074</v>
      </c>
    </row>
    <row r="3935" spans="1:4">
      <c r="A3935" s="159">
        <v>6296</v>
      </c>
      <c r="B3935" s="159" t="s">
        <v>24072</v>
      </c>
      <c r="C3935" s="159" t="s">
        <v>131</v>
      </c>
      <c r="D3935" s="160" t="s">
        <v>10965</v>
      </c>
    </row>
    <row r="3936" spans="1:4">
      <c r="A3936" s="159">
        <v>6294</v>
      </c>
      <c r="B3936" s="159" t="s">
        <v>24070</v>
      </c>
      <c r="C3936" s="159" t="s">
        <v>131</v>
      </c>
      <c r="D3936" s="160" t="s">
        <v>10293</v>
      </c>
    </row>
    <row r="3937" spans="1:4">
      <c r="A3937" s="159">
        <v>6323</v>
      </c>
      <c r="B3937" s="159" t="s">
        <v>24111</v>
      </c>
      <c r="C3937" s="159" t="s">
        <v>131</v>
      </c>
      <c r="D3937" s="160" t="s">
        <v>11668</v>
      </c>
    </row>
    <row r="3938" spans="1:4">
      <c r="A3938" s="159">
        <v>6299</v>
      </c>
      <c r="B3938" s="159" t="s">
        <v>24077</v>
      </c>
      <c r="C3938" s="159" t="s">
        <v>131</v>
      </c>
      <c r="D3938" s="160" t="s">
        <v>24078</v>
      </c>
    </row>
    <row r="3939" spans="1:4">
      <c r="A3939" s="159">
        <v>6298</v>
      </c>
      <c r="B3939" s="159" t="s">
        <v>24075</v>
      </c>
      <c r="C3939" s="159" t="s">
        <v>131</v>
      </c>
      <c r="D3939" s="160" t="s">
        <v>24076</v>
      </c>
    </row>
    <row r="3940" spans="1:4">
      <c r="A3940" s="159">
        <v>6295</v>
      </c>
      <c r="B3940" s="159" t="s">
        <v>24071</v>
      </c>
      <c r="C3940" s="159" t="s">
        <v>131</v>
      </c>
      <c r="D3940" s="160" t="s">
        <v>17000</v>
      </c>
    </row>
    <row r="3941" spans="1:4">
      <c r="A3941" s="159">
        <v>6322</v>
      </c>
      <c r="B3941" s="159" t="s">
        <v>24109</v>
      </c>
      <c r="C3941" s="159" t="s">
        <v>131</v>
      </c>
      <c r="D3941" s="160" t="s">
        <v>24110</v>
      </c>
    </row>
    <row r="3942" spans="1:4">
      <c r="A3942" s="159">
        <v>6300</v>
      </c>
      <c r="B3942" s="159" t="s">
        <v>24079</v>
      </c>
      <c r="C3942" s="159" t="s">
        <v>131</v>
      </c>
      <c r="D3942" s="160" t="s">
        <v>24080</v>
      </c>
    </row>
    <row r="3943" spans="1:4">
      <c r="A3943" s="159">
        <v>6321</v>
      </c>
      <c r="B3943" s="159" t="s">
        <v>24107</v>
      </c>
      <c r="C3943" s="159" t="s">
        <v>131</v>
      </c>
      <c r="D3943" s="160" t="s">
        <v>24108</v>
      </c>
    </row>
    <row r="3944" spans="1:4">
      <c r="A3944" s="159">
        <v>6301</v>
      </c>
      <c r="B3944" s="159" t="s">
        <v>24081</v>
      </c>
      <c r="C3944" s="159" t="s">
        <v>131</v>
      </c>
      <c r="D3944" s="160" t="s">
        <v>24082</v>
      </c>
    </row>
    <row r="3945" spans="1:4">
      <c r="A3945" s="159">
        <v>20183</v>
      </c>
      <c r="B3945" s="159" t="s">
        <v>25691</v>
      </c>
      <c r="C3945" s="159" t="s">
        <v>131</v>
      </c>
      <c r="D3945" s="160" t="s">
        <v>16035</v>
      </c>
    </row>
    <row r="3946" spans="1:4">
      <c r="A3946" s="159">
        <v>38448</v>
      </c>
      <c r="B3946" s="159" t="s">
        <v>26902</v>
      </c>
      <c r="C3946" s="159" t="s">
        <v>131</v>
      </c>
      <c r="D3946" s="160" t="s">
        <v>26903</v>
      </c>
    </row>
    <row r="3947" spans="1:4">
      <c r="A3947" s="159">
        <v>20182</v>
      </c>
      <c r="B3947" s="159" t="s">
        <v>25690</v>
      </c>
      <c r="C3947" s="159" t="s">
        <v>131</v>
      </c>
      <c r="D3947" s="160" t="s">
        <v>24244</v>
      </c>
    </row>
    <row r="3948" spans="1:4">
      <c r="A3948" s="159">
        <v>7105</v>
      </c>
      <c r="B3948" s="159" t="s">
        <v>24123</v>
      </c>
      <c r="C3948" s="159" t="s">
        <v>131</v>
      </c>
      <c r="D3948" s="160" t="s">
        <v>11136</v>
      </c>
    </row>
    <row r="3949" spans="1:4">
      <c r="A3949" s="159">
        <v>7119</v>
      </c>
      <c r="B3949" s="159" t="s">
        <v>24133</v>
      </c>
      <c r="C3949" s="159" t="s">
        <v>131</v>
      </c>
      <c r="D3949" s="160" t="s">
        <v>24134</v>
      </c>
    </row>
    <row r="3950" spans="1:4">
      <c r="A3950" s="159">
        <v>7126</v>
      </c>
      <c r="B3950" s="159" t="s">
        <v>24140</v>
      </c>
      <c r="C3950" s="159" t="s">
        <v>131</v>
      </c>
      <c r="D3950" s="160" t="s">
        <v>11540</v>
      </c>
    </row>
    <row r="3951" spans="1:4">
      <c r="A3951" s="159">
        <v>7120</v>
      </c>
      <c r="B3951" s="159" t="s">
        <v>24135</v>
      </c>
      <c r="C3951" s="159" t="s">
        <v>131</v>
      </c>
      <c r="D3951" s="160" t="s">
        <v>11690</v>
      </c>
    </row>
    <row r="3952" spans="1:4">
      <c r="A3952" s="159">
        <v>6319</v>
      </c>
      <c r="B3952" s="159" t="s">
        <v>24105</v>
      </c>
      <c r="C3952" s="159" t="s">
        <v>131</v>
      </c>
      <c r="D3952" s="160" t="s">
        <v>10493</v>
      </c>
    </row>
    <row r="3953" spans="1:4">
      <c r="A3953" s="159">
        <v>6304</v>
      </c>
      <c r="B3953" s="159" t="s">
        <v>24085</v>
      </c>
      <c r="C3953" s="159" t="s">
        <v>131</v>
      </c>
      <c r="D3953" s="160" t="s">
        <v>10493</v>
      </c>
    </row>
    <row r="3954" spans="1:4">
      <c r="A3954" s="159">
        <v>21116</v>
      </c>
      <c r="B3954" s="159" t="s">
        <v>25819</v>
      </c>
      <c r="C3954" s="159" t="s">
        <v>131</v>
      </c>
      <c r="D3954" s="160" t="s">
        <v>17701</v>
      </c>
    </row>
    <row r="3955" spans="1:4">
      <c r="A3955" s="159">
        <v>6320</v>
      </c>
      <c r="B3955" s="159" t="s">
        <v>24106</v>
      </c>
      <c r="C3955" s="159" t="s">
        <v>131</v>
      </c>
      <c r="D3955" s="160" t="s">
        <v>10378</v>
      </c>
    </row>
    <row r="3956" spans="1:4">
      <c r="A3956" s="159">
        <v>6303</v>
      </c>
      <c r="B3956" s="159" t="s">
        <v>24084</v>
      </c>
      <c r="C3956" s="159" t="s">
        <v>131</v>
      </c>
      <c r="D3956" s="160" t="s">
        <v>10378</v>
      </c>
    </row>
    <row r="3957" spans="1:4">
      <c r="A3957" s="159">
        <v>6308</v>
      </c>
      <c r="B3957" s="159" t="s">
        <v>24091</v>
      </c>
      <c r="C3957" s="159" t="s">
        <v>131</v>
      </c>
      <c r="D3957" s="160" t="s">
        <v>24090</v>
      </c>
    </row>
    <row r="3958" spans="1:4">
      <c r="A3958" s="159">
        <v>6317</v>
      </c>
      <c r="B3958" s="159" t="s">
        <v>24103</v>
      </c>
      <c r="C3958" s="159" t="s">
        <v>131</v>
      </c>
      <c r="D3958" s="160" t="s">
        <v>24090</v>
      </c>
    </row>
    <row r="3959" spans="1:4">
      <c r="A3959" s="159">
        <v>6307</v>
      </c>
      <c r="B3959" s="159" t="s">
        <v>24089</v>
      </c>
      <c r="C3959" s="159" t="s">
        <v>131</v>
      </c>
      <c r="D3959" s="160" t="s">
        <v>24090</v>
      </c>
    </row>
    <row r="3960" spans="1:4">
      <c r="A3960" s="159">
        <v>6309</v>
      </c>
      <c r="B3960" s="159" t="s">
        <v>24092</v>
      </c>
      <c r="C3960" s="159" t="s">
        <v>131</v>
      </c>
      <c r="D3960" s="160" t="s">
        <v>24093</v>
      </c>
    </row>
    <row r="3961" spans="1:4">
      <c r="A3961" s="159">
        <v>6318</v>
      </c>
      <c r="B3961" s="159" t="s">
        <v>24104</v>
      </c>
      <c r="C3961" s="159" t="s">
        <v>131</v>
      </c>
      <c r="D3961" s="160" t="s">
        <v>24087</v>
      </c>
    </row>
    <row r="3962" spans="1:4">
      <c r="A3962" s="159">
        <v>6306</v>
      </c>
      <c r="B3962" s="159" t="s">
        <v>24088</v>
      </c>
      <c r="C3962" s="159" t="s">
        <v>131</v>
      </c>
      <c r="D3962" s="160" t="s">
        <v>24087</v>
      </c>
    </row>
    <row r="3963" spans="1:4">
      <c r="A3963" s="159">
        <v>6305</v>
      </c>
      <c r="B3963" s="159" t="s">
        <v>24086</v>
      </c>
      <c r="C3963" s="159" t="s">
        <v>131</v>
      </c>
      <c r="D3963" s="160" t="s">
        <v>24087</v>
      </c>
    </row>
    <row r="3964" spans="1:4">
      <c r="A3964" s="159">
        <v>6302</v>
      </c>
      <c r="B3964" s="159" t="s">
        <v>24083</v>
      </c>
      <c r="C3964" s="159" t="s">
        <v>131</v>
      </c>
      <c r="D3964" s="160" t="s">
        <v>11453</v>
      </c>
    </row>
    <row r="3965" spans="1:4">
      <c r="A3965" s="159">
        <v>6312</v>
      </c>
      <c r="B3965" s="159" t="s">
        <v>24097</v>
      </c>
      <c r="C3965" s="159" t="s">
        <v>131</v>
      </c>
      <c r="D3965" s="160" t="s">
        <v>24095</v>
      </c>
    </row>
    <row r="3966" spans="1:4">
      <c r="A3966" s="159">
        <v>6311</v>
      </c>
      <c r="B3966" s="159" t="s">
        <v>24096</v>
      </c>
      <c r="C3966" s="159" t="s">
        <v>131</v>
      </c>
      <c r="D3966" s="160" t="s">
        <v>24095</v>
      </c>
    </row>
    <row r="3967" spans="1:4">
      <c r="A3967" s="159">
        <v>6310</v>
      </c>
      <c r="B3967" s="159" t="s">
        <v>24094</v>
      </c>
      <c r="C3967" s="159" t="s">
        <v>131</v>
      </c>
      <c r="D3967" s="160" t="s">
        <v>24095</v>
      </c>
    </row>
    <row r="3968" spans="1:4">
      <c r="A3968" s="159">
        <v>6314</v>
      </c>
      <c r="B3968" s="159" t="s">
        <v>24099</v>
      </c>
      <c r="C3968" s="159" t="s">
        <v>131</v>
      </c>
      <c r="D3968" s="160" t="s">
        <v>24095</v>
      </c>
    </row>
    <row r="3969" spans="1:4">
      <c r="A3969" s="159">
        <v>6313</v>
      </c>
      <c r="B3969" s="159" t="s">
        <v>24098</v>
      </c>
      <c r="C3969" s="159" t="s">
        <v>131</v>
      </c>
      <c r="D3969" s="160" t="s">
        <v>24095</v>
      </c>
    </row>
    <row r="3970" spans="1:4">
      <c r="A3970" s="159">
        <v>6315</v>
      </c>
      <c r="B3970" s="159" t="s">
        <v>24100</v>
      </c>
      <c r="C3970" s="159" t="s">
        <v>131</v>
      </c>
      <c r="D3970" s="160" t="s">
        <v>24101</v>
      </c>
    </row>
    <row r="3971" spans="1:4">
      <c r="A3971" s="159">
        <v>6316</v>
      </c>
      <c r="B3971" s="159" t="s">
        <v>24102</v>
      </c>
      <c r="C3971" s="159" t="s">
        <v>131</v>
      </c>
      <c r="D3971" s="160" t="s">
        <v>24101</v>
      </c>
    </row>
    <row r="3972" spans="1:4">
      <c r="A3972" s="159">
        <v>39324</v>
      </c>
      <c r="B3972" s="159" t="s">
        <v>27285</v>
      </c>
      <c r="C3972" s="159" t="s">
        <v>131</v>
      </c>
      <c r="D3972" s="160" t="s">
        <v>23187</v>
      </c>
    </row>
    <row r="3973" spans="1:4">
      <c r="A3973" s="159">
        <v>39325</v>
      </c>
      <c r="B3973" s="159" t="s">
        <v>27286</v>
      </c>
      <c r="C3973" s="159" t="s">
        <v>131</v>
      </c>
      <c r="D3973" s="160" t="s">
        <v>11451</v>
      </c>
    </row>
    <row r="3974" spans="1:4">
      <c r="A3974" s="159">
        <v>39326</v>
      </c>
      <c r="B3974" s="159" t="s">
        <v>27287</v>
      </c>
      <c r="C3974" s="159" t="s">
        <v>131</v>
      </c>
      <c r="D3974" s="160" t="s">
        <v>27288</v>
      </c>
    </row>
    <row r="3975" spans="1:4">
      <c r="A3975" s="159">
        <v>39327</v>
      </c>
      <c r="B3975" s="159" t="s">
        <v>27289</v>
      </c>
      <c r="C3975" s="159" t="s">
        <v>131</v>
      </c>
      <c r="D3975" s="160" t="s">
        <v>12757</v>
      </c>
    </row>
    <row r="3976" spans="1:4">
      <c r="A3976" s="159">
        <v>11378</v>
      </c>
      <c r="B3976" s="159" t="s">
        <v>24893</v>
      </c>
      <c r="C3976" s="159" t="s">
        <v>131</v>
      </c>
      <c r="D3976" s="160" t="s">
        <v>11796</v>
      </c>
    </row>
    <row r="3977" spans="1:4">
      <c r="A3977" s="159">
        <v>11379</v>
      </c>
      <c r="B3977" s="159" t="s">
        <v>24894</v>
      </c>
      <c r="C3977" s="159" t="s">
        <v>131</v>
      </c>
      <c r="D3977" s="160" t="s">
        <v>12635</v>
      </c>
    </row>
    <row r="3978" spans="1:4">
      <c r="A3978" s="159">
        <v>11493</v>
      </c>
      <c r="B3978" s="159" t="s">
        <v>24921</v>
      </c>
      <c r="C3978" s="159" t="s">
        <v>131</v>
      </c>
      <c r="D3978" s="160" t="s">
        <v>19679</v>
      </c>
    </row>
    <row r="3979" spans="1:4">
      <c r="A3979" s="159">
        <v>7106</v>
      </c>
      <c r="B3979" s="159" t="s">
        <v>24124</v>
      </c>
      <c r="C3979" s="159" t="s">
        <v>131</v>
      </c>
      <c r="D3979" s="160" t="s">
        <v>24125</v>
      </c>
    </row>
    <row r="3980" spans="1:4">
      <c r="A3980" s="159">
        <v>7104</v>
      </c>
      <c r="B3980" s="159" t="s">
        <v>24122</v>
      </c>
      <c r="C3980" s="159" t="s">
        <v>131</v>
      </c>
      <c r="D3980" s="160" t="s">
        <v>11109</v>
      </c>
    </row>
    <row r="3981" spans="1:4">
      <c r="A3981" s="159">
        <v>7136</v>
      </c>
      <c r="B3981" s="159" t="s">
        <v>24149</v>
      </c>
      <c r="C3981" s="159" t="s">
        <v>131</v>
      </c>
      <c r="D3981" s="160" t="s">
        <v>11142</v>
      </c>
    </row>
    <row r="3982" spans="1:4">
      <c r="A3982" s="159">
        <v>7128</v>
      </c>
      <c r="B3982" s="159" t="s">
        <v>24141</v>
      </c>
      <c r="C3982" s="159" t="s">
        <v>131</v>
      </c>
      <c r="D3982" s="160" t="s">
        <v>11542</v>
      </c>
    </row>
    <row r="3983" spans="1:4">
      <c r="A3983" s="159">
        <v>7108</v>
      </c>
      <c r="B3983" s="159" t="s">
        <v>24126</v>
      </c>
      <c r="C3983" s="159" t="s">
        <v>131</v>
      </c>
      <c r="D3983" s="160" t="s">
        <v>11690</v>
      </c>
    </row>
    <row r="3984" spans="1:4">
      <c r="A3984" s="159">
        <v>7129</v>
      </c>
      <c r="B3984" s="159" t="s">
        <v>24142</v>
      </c>
      <c r="C3984" s="159" t="s">
        <v>131</v>
      </c>
      <c r="D3984" s="160" t="s">
        <v>17741</v>
      </c>
    </row>
    <row r="3985" spans="1:4">
      <c r="A3985" s="159">
        <v>7130</v>
      </c>
      <c r="B3985" s="159" t="s">
        <v>24143</v>
      </c>
      <c r="C3985" s="159" t="s">
        <v>131</v>
      </c>
      <c r="D3985" s="160" t="s">
        <v>10143</v>
      </c>
    </row>
    <row r="3986" spans="1:4">
      <c r="A3986" s="159">
        <v>7131</v>
      </c>
      <c r="B3986" s="159" t="s">
        <v>24144</v>
      </c>
      <c r="C3986" s="159" t="s">
        <v>131</v>
      </c>
      <c r="D3986" s="160" t="s">
        <v>10269</v>
      </c>
    </row>
    <row r="3987" spans="1:4">
      <c r="A3987" s="159">
        <v>7132</v>
      </c>
      <c r="B3987" s="159" t="s">
        <v>24145</v>
      </c>
      <c r="C3987" s="159" t="s">
        <v>131</v>
      </c>
      <c r="D3987" s="160" t="s">
        <v>20760</v>
      </c>
    </row>
    <row r="3988" spans="1:4">
      <c r="A3988" s="159">
        <v>7133</v>
      </c>
      <c r="B3988" s="159" t="s">
        <v>24146</v>
      </c>
      <c r="C3988" s="159" t="s">
        <v>131</v>
      </c>
      <c r="D3988" s="160" t="s">
        <v>24147</v>
      </c>
    </row>
    <row r="3989" spans="1:4">
      <c r="A3989" s="159">
        <v>37420</v>
      </c>
      <c r="B3989" s="159" t="s">
        <v>26365</v>
      </c>
      <c r="C3989" s="159" t="s">
        <v>131</v>
      </c>
      <c r="D3989" s="160" t="s">
        <v>10497</v>
      </c>
    </row>
    <row r="3990" spans="1:4">
      <c r="A3990" s="159">
        <v>37421</v>
      </c>
      <c r="B3990" s="159" t="s">
        <v>26366</v>
      </c>
      <c r="C3990" s="159" t="s">
        <v>131</v>
      </c>
      <c r="D3990" s="160" t="s">
        <v>26367</v>
      </c>
    </row>
    <row r="3991" spans="1:4">
      <c r="A3991" s="159">
        <v>37422</v>
      </c>
      <c r="B3991" s="159" t="s">
        <v>26368</v>
      </c>
      <c r="C3991" s="159" t="s">
        <v>131</v>
      </c>
      <c r="D3991" s="160" t="s">
        <v>26369</v>
      </c>
    </row>
    <row r="3992" spans="1:4">
      <c r="A3992" s="159">
        <v>37443</v>
      </c>
      <c r="B3992" s="159" t="s">
        <v>26401</v>
      </c>
      <c r="C3992" s="159" t="s">
        <v>131</v>
      </c>
      <c r="D3992" s="160" t="s">
        <v>26402</v>
      </c>
    </row>
    <row r="3993" spans="1:4">
      <c r="A3993" s="159">
        <v>37444</v>
      </c>
      <c r="B3993" s="159" t="s">
        <v>26403</v>
      </c>
      <c r="C3993" s="159" t="s">
        <v>131</v>
      </c>
      <c r="D3993" s="160" t="s">
        <v>26404</v>
      </c>
    </row>
    <row r="3994" spans="1:4">
      <c r="A3994" s="159">
        <v>37445</v>
      </c>
      <c r="B3994" s="159" t="s">
        <v>26405</v>
      </c>
      <c r="C3994" s="159" t="s">
        <v>131</v>
      </c>
      <c r="D3994" s="160" t="s">
        <v>26406</v>
      </c>
    </row>
    <row r="3995" spans="1:4">
      <c r="A3995" s="159">
        <v>37446</v>
      </c>
      <c r="B3995" s="159" t="s">
        <v>26407</v>
      </c>
      <c r="C3995" s="159" t="s">
        <v>131</v>
      </c>
      <c r="D3995" s="160" t="s">
        <v>26408</v>
      </c>
    </row>
    <row r="3996" spans="1:4">
      <c r="A3996" s="159">
        <v>37447</v>
      </c>
      <c r="B3996" s="159" t="s">
        <v>26409</v>
      </c>
      <c r="C3996" s="159" t="s">
        <v>131</v>
      </c>
      <c r="D3996" s="160" t="s">
        <v>26410</v>
      </c>
    </row>
    <row r="3997" spans="1:4">
      <c r="A3997" s="159">
        <v>37448</v>
      </c>
      <c r="B3997" s="159" t="s">
        <v>26411</v>
      </c>
      <c r="C3997" s="159" t="s">
        <v>131</v>
      </c>
      <c r="D3997" s="160" t="s">
        <v>26412</v>
      </c>
    </row>
    <row r="3998" spans="1:4">
      <c r="A3998" s="159">
        <v>37440</v>
      </c>
      <c r="B3998" s="159" t="s">
        <v>26396</v>
      </c>
      <c r="C3998" s="159" t="s">
        <v>131</v>
      </c>
      <c r="D3998" s="160" t="s">
        <v>26397</v>
      </c>
    </row>
    <row r="3999" spans="1:4">
      <c r="A3999" s="159">
        <v>37441</v>
      </c>
      <c r="B3999" s="159" t="s">
        <v>26398</v>
      </c>
      <c r="C3999" s="159" t="s">
        <v>131</v>
      </c>
      <c r="D3999" s="160" t="s">
        <v>26397</v>
      </c>
    </row>
    <row r="4000" spans="1:4">
      <c r="A4000" s="159">
        <v>37442</v>
      </c>
      <c r="B4000" s="159" t="s">
        <v>26399</v>
      </c>
      <c r="C4000" s="159" t="s">
        <v>131</v>
      </c>
      <c r="D4000" s="160" t="s">
        <v>26400</v>
      </c>
    </row>
    <row r="4001" spans="1:4">
      <c r="A4001" s="159">
        <v>38017</v>
      </c>
      <c r="B4001" s="159" t="s">
        <v>26666</v>
      </c>
      <c r="C4001" s="159" t="s">
        <v>131</v>
      </c>
      <c r="D4001" s="160" t="s">
        <v>11854</v>
      </c>
    </row>
    <row r="4002" spans="1:4">
      <c r="A4002" s="159">
        <v>38018</v>
      </c>
      <c r="B4002" s="159" t="s">
        <v>26667</v>
      </c>
      <c r="C4002" s="159" t="s">
        <v>131</v>
      </c>
      <c r="D4002" s="160" t="s">
        <v>26668</v>
      </c>
    </row>
    <row r="4003" spans="1:4">
      <c r="A4003" s="159">
        <v>39895</v>
      </c>
      <c r="B4003" s="159" t="s">
        <v>27866</v>
      </c>
      <c r="C4003" s="159" t="s">
        <v>131</v>
      </c>
      <c r="D4003" s="160" t="s">
        <v>27867</v>
      </c>
    </row>
    <row r="4004" spans="1:4">
      <c r="A4004" s="159">
        <v>39896</v>
      </c>
      <c r="B4004" s="159" t="s">
        <v>27868</v>
      </c>
      <c r="C4004" s="159" t="s">
        <v>131</v>
      </c>
      <c r="D4004" s="160" t="s">
        <v>18638</v>
      </c>
    </row>
    <row r="4005" spans="1:4">
      <c r="A4005" s="159">
        <v>38873</v>
      </c>
      <c r="B4005" s="159" t="s">
        <v>27020</v>
      </c>
      <c r="C4005" s="159" t="s">
        <v>131</v>
      </c>
      <c r="D4005" s="160" t="s">
        <v>27021</v>
      </c>
    </row>
    <row r="4006" spans="1:4">
      <c r="A4006" s="159">
        <v>38874</v>
      </c>
      <c r="B4006" s="159" t="s">
        <v>27022</v>
      </c>
      <c r="C4006" s="159" t="s">
        <v>131</v>
      </c>
      <c r="D4006" s="160" t="s">
        <v>25618</v>
      </c>
    </row>
    <row r="4007" spans="1:4">
      <c r="A4007" s="159">
        <v>38875</v>
      </c>
      <c r="B4007" s="159" t="s">
        <v>27023</v>
      </c>
      <c r="C4007" s="159" t="s">
        <v>131</v>
      </c>
      <c r="D4007" s="160" t="s">
        <v>15984</v>
      </c>
    </row>
    <row r="4008" spans="1:4">
      <c r="A4008" s="159">
        <v>38876</v>
      </c>
      <c r="B4008" s="159" t="s">
        <v>27024</v>
      </c>
      <c r="C4008" s="159" t="s">
        <v>131</v>
      </c>
      <c r="D4008" s="160" t="s">
        <v>27025</v>
      </c>
    </row>
    <row r="4009" spans="1:4">
      <c r="A4009" s="159">
        <v>39000</v>
      </c>
      <c r="B4009" s="159" t="s">
        <v>27073</v>
      </c>
      <c r="C4009" s="159" t="s">
        <v>131</v>
      </c>
      <c r="D4009" s="160" t="s">
        <v>11425</v>
      </c>
    </row>
    <row r="4010" spans="1:4">
      <c r="A4010" s="159">
        <v>38674</v>
      </c>
      <c r="B4010" s="159" t="s">
        <v>26981</v>
      </c>
      <c r="C4010" s="159" t="s">
        <v>131</v>
      </c>
      <c r="D4010" s="160" t="s">
        <v>10909</v>
      </c>
    </row>
    <row r="4011" spans="1:4">
      <c r="A4011" s="159">
        <v>38019</v>
      </c>
      <c r="B4011" s="159" t="s">
        <v>26669</v>
      </c>
      <c r="C4011" s="159" t="s">
        <v>131</v>
      </c>
      <c r="D4011" s="160" t="s">
        <v>10830</v>
      </c>
    </row>
    <row r="4012" spans="1:4">
      <c r="A4012" s="159">
        <v>38020</v>
      </c>
      <c r="B4012" s="159" t="s">
        <v>26670</v>
      </c>
      <c r="C4012" s="159" t="s">
        <v>131</v>
      </c>
      <c r="D4012" s="160" t="s">
        <v>11262</v>
      </c>
    </row>
    <row r="4013" spans="1:4">
      <c r="A4013" s="159">
        <v>38454</v>
      </c>
      <c r="B4013" s="159" t="s">
        <v>26904</v>
      </c>
      <c r="C4013" s="159" t="s">
        <v>131</v>
      </c>
      <c r="D4013" s="160" t="s">
        <v>11348</v>
      </c>
    </row>
    <row r="4014" spans="1:4">
      <c r="A4014" s="159">
        <v>38455</v>
      </c>
      <c r="B4014" s="159" t="s">
        <v>26905</v>
      </c>
      <c r="C4014" s="159" t="s">
        <v>131</v>
      </c>
      <c r="D4014" s="160" t="s">
        <v>11349</v>
      </c>
    </row>
    <row r="4015" spans="1:4">
      <c r="A4015" s="159">
        <v>38462</v>
      </c>
      <c r="B4015" s="159" t="s">
        <v>26912</v>
      </c>
      <c r="C4015" s="159" t="s">
        <v>131</v>
      </c>
      <c r="D4015" s="160" t="s">
        <v>11356</v>
      </c>
    </row>
    <row r="4016" spans="1:4">
      <c r="A4016" s="159">
        <v>36362</v>
      </c>
      <c r="B4016" s="159" t="s">
        <v>26189</v>
      </c>
      <c r="C4016" s="159" t="s">
        <v>131</v>
      </c>
      <c r="D4016" s="160" t="s">
        <v>11202</v>
      </c>
    </row>
    <row r="4017" spans="1:4">
      <c r="A4017" s="159">
        <v>36298</v>
      </c>
      <c r="B4017" s="159" t="s">
        <v>26174</v>
      </c>
      <c r="C4017" s="159" t="s">
        <v>131</v>
      </c>
      <c r="D4017" s="160" t="s">
        <v>10242</v>
      </c>
    </row>
    <row r="4018" spans="1:4">
      <c r="A4018" s="159">
        <v>38456</v>
      </c>
      <c r="B4018" s="159" t="s">
        <v>26906</v>
      </c>
      <c r="C4018" s="159" t="s">
        <v>131</v>
      </c>
      <c r="D4018" s="160" t="s">
        <v>11350</v>
      </c>
    </row>
    <row r="4019" spans="1:4">
      <c r="A4019" s="159">
        <v>38457</v>
      </c>
      <c r="B4019" s="159" t="s">
        <v>26907</v>
      </c>
      <c r="C4019" s="159" t="s">
        <v>131</v>
      </c>
      <c r="D4019" s="160" t="s">
        <v>11351</v>
      </c>
    </row>
    <row r="4020" spans="1:4">
      <c r="A4020" s="159">
        <v>38458</v>
      </c>
      <c r="B4020" s="159" t="s">
        <v>26908</v>
      </c>
      <c r="C4020" s="159" t="s">
        <v>131</v>
      </c>
      <c r="D4020" s="160" t="s">
        <v>11352</v>
      </c>
    </row>
    <row r="4021" spans="1:4">
      <c r="A4021" s="159">
        <v>38459</v>
      </c>
      <c r="B4021" s="159" t="s">
        <v>26909</v>
      </c>
      <c r="C4021" s="159" t="s">
        <v>131</v>
      </c>
      <c r="D4021" s="160" t="s">
        <v>11353</v>
      </c>
    </row>
    <row r="4022" spans="1:4">
      <c r="A4022" s="159">
        <v>38460</v>
      </c>
      <c r="B4022" s="159" t="s">
        <v>26910</v>
      </c>
      <c r="C4022" s="159" t="s">
        <v>131</v>
      </c>
      <c r="D4022" s="160" t="s">
        <v>11354</v>
      </c>
    </row>
    <row r="4023" spans="1:4">
      <c r="A4023" s="159">
        <v>38461</v>
      </c>
      <c r="B4023" s="159" t="s">
        <v>26911</v>
      </c>
      <c r="C4023" s="159" t="s">
        <v>131</v>
      </c>
      <c r="D4023" s="160" t="s">
        <v>11355</v>
      </c>
    </row>
    <row r="4024" spans="1:4">
      <c r="A4024" s="159">
        <v>7094</v>
      </c>
      <c r="B4024" s="159" t="s">
        <v>24118</v>
      </c>
      <c r="C4024" s="159" t="s">
        <v>131</v>
      </c>
      <c r="D4024" s="160" t="s">
        <v>15031</v>
      </c>
    </row>
    <row r="4025" spans="1:4">
      <c r="A4025" s="159">
        <v>7116</v>
      </c>
      <c r="B4025" s="159" t="s">
        <v>24131</v>
      </c>
      <c r="C4025" s="159" t="s">
        <v>131</v>
      </c>
      <c r="D4025" s="160" t="s">
        <v>10479</v>
      </c>
    </row>
    <row r="4026" spans="1:4">
      <c r="A4026" s="159">
        <v>7118</v>
      </c>
      <c r="B4026" s="159" t="s">
        <v>24132</v>
      </c>
      <c r="C4026" s="159" t="s">
        <v>131</v>
      </c>
      <c r="D4026" s="160" t="s">
        <v>19676</v>
      </c>
    </row>
    <row r="4027" spans="1:4">
      <c r="A4027" s="159">
        <v>7098</v>
      </c>
      <c r="B4027" s="159" t="s">
        <v>24120</v>
      </c>
      <c r="C4027" s="159" t="s">
        <v>131</v>
      </c>
      <c r="D4027" s="160" t="s">
        <v>22569</v>
      </c>
    </row>
    <row r="4028" spans="1:4">
      <c r="A4028" s="159">
        <v>7110</v>
      </c>
      <c r="B4028" s="159" t="s">
        <v>24129</v>
      </c>
      <c r="C4028" s="159" t="s">
        <v>131</v>
      </c>
      <c r="D4028" s="160" t="s">
        <v>10431</v>
      </c>
    </row>
    <row r="4029" spans="1:4">
      <c r="A4029" s="159">
        <v>7123</v>
      </c>
      <c r="B4029" s="159" t="s">
        <v>24138</v>
      </c>
      <c r="C4029" s="159" t="s">
        <v>131</v>
      </c>
      <c r="D4029" s="160" t="s">
        <v>24139</v>
      </c>
    </row>
    <row r="4030" spans="1:4">
      <c r="A4030" s="159">
        <v>7121</v>
      </c>
      <c r="B4030" s="159" t="s">
        <v>24136</v>
      </c>
      <c r="C4030" s="159" t="s">
        <v>131</v>
      </c>
      <c r="D4030" s="160" t="s">
        <v>18383</v>
      </c>
    </row>
    <row r="4031" spans="1:4">
      <c r="A4031" s="159">
        <v>7137</v>
      </c>
      <c r="B4031" s="159" t="s">
        <v>24150</v>
      </c>
      <c r="C4031" s="159" t="s">
        <v>131</v>
      </c>
      <c r="D4031" s="160" t="s">
        <v>12826</v>
      </c>
    </row>
    <row r="4032" spans="1:4">
      <c r="A4032" s="159">
        <v>7122</v>
      </c>
      <c r="B4032" s="159" t="s">
        <v>24137</v>
      </c>
      <c r="C4032" s="159" t="s">
        <v>131</v>
      </c>
      <c r="D4032" s="160" t="s">
        <v>15124</v>
      </c>
    </row>
    <row r="4033" spans="1:4">
      <c r="A4033" s="159">
        <v>7114</v>
      </c>
      <c r="B4033" s="159" t="s">
        <v>24130</v>
      </c>
      <c r="C4033" s="159" t="s">
        <v>131</v>
      </c>
      <c r="D4033" s="160" t="s">
        <v>11192</v>
      </c>
    </row>
    <row r="4034" spans="1:4">
      <c r="A4034" s="159">
        <v>7109</v>
      </c>
      <c r="B4034" s="159" t="s">
        <v>24127</v>
      </c>
      <c r="C4034" s="159" t="s">
        <v>131</v>
      </c>
      <c r="D4034" s="160" t="s">
        <v>24128</v>
      </c>
    </row>
    <row r="4035" spans="1:4">
      <c r="A4035" s="159">
        <v>7135</v>
      </c>
      <c r="B4035" s="159" t="s">
        <v>24148</v>
      </c>
      <c r="C4035" s="159" t="s">
        <v>131</v>
      </c>
      <c r="D4035" s="160" t="s">
        <v>16734</v>
      </c>
    </row>
    <row r="4036" spans="1:4">
      <c r="A4036" s="159">
        <v>37947</v>
      </c>
      <c r="B4036" s="159" t="s">
        <v>26581</v>
      </c>
      <c r="C4036" s="159" t="s">
        <v>131</v>
      </c>
      <c r="D4036" s="160" t="s">
        <v>11225</v>
      </c>
    </row>
    <row r="4037" spans="1:4">
      <c r="A4037" s="159">
        <v>7103</v>
      </c>
      <c r="B4037" s="159" t="s">
        <v>24121</v>
      </c>
      <c r="C4037" s="159" t="s">
        <v>131</v>
      </c>
      <c r="D4037" s="160" t="s">
        <v>11653</v>
      </c>
    </row>
    <row r="4038" spans="1:4">
      <c r="A4038" s="159">
        <v>40419</v>
      </c>
      <c r="B4038" s="159" t="s">
        <v>27974</v>
      </c>
      <c r="C4038" s="159" t="s">
        <v>131</v>
      </c>
      <c r="D4038" s="160" t="s">
        <v>27975</v>
      </c>
    </row>
    <row r="4039" spans="1:4">
      <c r="A4039" s="159">
        <v>40420</v>
      </c>
      <c r="B4039" s="159" t="s">
        <v>27976</v>
      </c>
      <c r="C4039" s="159" t="s">
        <v>131</v>
      </c>
      <c r="D4039" s="160" t="s">
        <v>10781</v>
      </c>
    </row>
    <row r="4040" spans="1:4">
      <c r="A4040" s="159">
        <v>40421</v>
      </c>
      <c r="B4040" s="159" t="s">
        <v>27977</v>
      </c>
      <c r="C4040" s="159" t="s">
        <v>131</v>
      </c>
      <c r="D4040" s="160" t="s">
        <v>10576</v>
      </c>
    </row>
    <row r="4041" spans="1:4">
      <c r="A4041" s="159">
        <v>38905</v>
      </c>
      <c r="B4041" s="159" t="s">
        <v>27029</v>
      </c>
      <c r="C4041" s="159" t="s">
        <v>131</v>
      </c>
      <c r="D4041" s="160" t="s">
        <v>11001</v>
      </c>
    </row>
    <row r="4042" spans="1:4">
      <c r="A4042" s="159">
        <v>38907</v>
      </c>
      <c r="B4042" s="159" t="s">
        <v>27030</v>
      </c>
      <c r="C4042" s="159" t="s">
        <v>131</v>
      </c>
      <c r="D4042" s="160" t="s">
        <v>15982</v>
      </c>
    </row>
    <row r="4043" spans="1:4">
      <c r="A4043" s="159">
        <v>38910</v>
      </c>
      <c r="B4043" s="159" t="s">
        <v>27031</v>
      </c>
      <c r="C4043" s="159" t="s">
        <v>131</v>
      </c>
      <c r="D4043" s="160" t="s">
        <v>11480</v>
      </c>
    </row>
    <row r="4044" spans="1:4">
      <c r="A4044" s="159">
        <v>11655</v>
      </c>
      <c r="B4044" s="159" t="s">
        <v>24975</v>
      </c>
      <c r="C4044" s="159" t="s">
        <v>131</v>
      </c>
      <c r="D4044" s="160" t="s">
        <v>17866</v>
      </c>
    </row>
    <row r="4045" spans="1:4">
      <c r="A4045" s="159">
        <v>11656</v>
      </c>
      <c r="B4045" s="159" t="s">
        <v>24976</v>
      </c>
      <c r="C4045" s="159" t="s">
        <v>131</v>
      </c>
      <c r="D4045" s="160" t="s">
        <v>23176</v>
      </c>
    </row>
    <row r="4046" spans="1:4">
      <c r="A4046" s="159">
        <v>7091</v>
      </c>
      <c r="B4046" s="159" t="s">
        <v>24116</v>
      </c>
      <c r="C4046" s="159" t="s">
        <v>131</v>
      </c>
      <c r="D4046" s="160" t="s">
        <v>24117</v>
      </c>
    </row>
    <row r="4047" spans="1:4">
      <c r="A4047" s="159">
        <v>37948</v>
      </c>
      <c r="B4047" s="159" t="s">
        <v>26582</v>
      </c>
      <c r="C4047" s="159" t="s">
        <v>131</v>
      </c>
      <c r="D4047" s="160" t="s">
        <v>22632</v>
      </c>
    </row>
    <row r="4048" spans="1:4">
      <c r="A4048" s="159">
        <v>7097</v>
      </c>
      <c r="B4048" s="159" t="s">
        <v>24119</v>
      </c>
      <c r="C4048" s="159" t="s">
        <v>131</v>
      </c>
      <c r="D4048" s="160" t="s">
        <v>15875</v>
      </c>
    </row>
    <row r="4049" spans="1:4">
      <c r="A4049" s="159">
        <v>11658</v>
      </c>
      <c r="B4049" s="159" t="s">
        <v>24977</v>
      </c>
      <c r="C4049" s="159" t="s">
        <v>131</v>
      </c>
      <c r="D4049" s="160" t="s">
        <v>24978</v>
      </c>
    </row>
    <row r="4050" spans="1:4">
      <c r="A4050" s="159">
        <v>7146</v>
      </c>
      <c r="B4050" s="159" t="s">
        <v>24161</v>
      </c>
      <c r="C4050" s="159" t="s">
        <v>131</v>
      </c>
      <c r="D4050" s="160" t="s">
        <v>24162</v>
      </c>
    </row>
    <row r="4051" spans="1:4">
      <c r="A4051" s="159">
        <v>7138</v>
      </c>
      <c r="B4051" s="159" t="s">
        <v>24151</v>
      </c>
      <c r="C4051" s="159" t="s">
        <v>131</v>
      </c>
      <c r="D4051" s="160" t="s">
        <v>24152</v>
      </c>
    </row>
    <row r="4052" spans="1:4">
      <c r="A4052" s="159">
        <v>7139</v>
      </c>
      <c r="B4052" s="159" t="s">
        <v>24153</v>
      </c>
      <c r="C4052" s="159" t="s">
        <v>131</v>
      </c>
      <c r="D4052" s="160" t="s">
        <v>11223</v>
      </c>
    </row>
    <row r="4053" spans="1:4">
      <c r="A4053" s="159">
        <v>7140</v>
      </c>
      <c r="B4053" s="159" t="s">
        <v>24154</v>
      </c>
      <c r="C4053" s="159" t="s">
        <v>131</v>
      </c>
      <c r="D4053" s="160" t="s">
        <v>10243</v>
      </c>
    </row>
    <row r="4054" spans="1:4">
      <c r="A4054" s="159">
        <v>7141</v>
      </c>
      <c r="B4054" s="159" t="s">
        <v>24155</v>
      </c>
      <c r="C4054" s="159" t="s">
        <v>131</v>
      </c>
      <c r="D4054" s="160" t="s">
        <v>11286</v>
      </c>
    </row>
    <row r="4055" spans="1:4">
      <c r="A4055" s="159">
        <v>7143</v>
      </c>
      <c r="B4055" s="159" t="s">
        <v>24157</v>
      </c>
      <c r="C4055" s="159" t="s">
        <v>131</v>
      </c>
      <c r="D4055" s="160" t="s">
        <v>22958</v>
      </c>
    </row>
    <row r="4056" spans="1:4">
      <c r="A4056" s="159">
        <v>7144</v>
      </c>
      <c r="B4056" s="159" t="s">
        <v>24158</v>
      </c>
      <c r="C4056" s="159" t="s">
        <v>131</v>
      </c>
      <c r="D4056" s="160" t="s">
        <v>16134</v>
      </c>
    </row>
    <row r="4057" spans="1:4">
      <c r="A4057" s="159">
        <v>7145</v>
      </c>
      <c r="B4057" s="159" t="s">
        <v>24159</v>
      </c>
      <c r="C4057" s="159" t="s">
        <v>131</v>
      </c>
      <c r="D4057" s="160" t="s">
        <v>24160</v>
      </c>
    </row>
    <row r="4058" spans="1:4">
      <c r="A4058" s="159">
        <v>7142</v>
      </c>
      <c r="B4058" s="159" t="s">
        <v>24156</v>
      </c>
      <c r="C4058" s="159" t="s">
        <v>131</v>
      </c>
      <c r="D4058" s="160" t="s">
        <v>14680</v>
      </c>
    </row>
    <row r="4059" spans="1:4">
      <c r="A4059" s="159">
        <v>3593</v>
      </c>
      <c r="B4059" s="159" t="s">
        <v>23456</v>
      </c>
      <c r="C4059" s="159" t="s">
        <v>131</v>
      </c>
      <c r="D4059" s="160" t="s">
        <v>23457</v>
      </c>
    </row>
    <row r="4060" spans="1:4">
      <c r="A4060" s="159">
        <v>3588</v>
      </c>
      <c r="B4060" s="159" t="s">
        <v>23446</v>
      </c>
      <c r="C4060" s="159" t="s">
        <v>131</v>
      </c>
      <c r="D4060" s="160" t="s">
        <v>23447</v>
      </c>
    </row>
    <row r="4061" spans="1:4">
      <c r="A4061" s="159">
        <v>3585</v>
      </c>
      <c r="B4061" s="159" t="s">
        <v>23442</v>
      </c>
      <c r="C4061" s="159" t="s">
        <v>131</v>
      </c>
      <c r="D4061" s="160" t="s">
        <v>10223</v>
      </c>
    </row>
    <row r="4062" spans="1:4">
      <c r="A4062" s="159">
        <v>3587</v>
      </c>
      <c r="B4062" s="159" t="s">
        <v>23445</v>
      </c>
      <c r="C4062" s="159" t="s">
        <v>131</v>
      </c>
      <c r="D4062" s="160" t="s">
        <v>10954</v>
      </c>
    </row>
    <row r="4063" spans="1:4">
      <c r="A4063" s="159">
        <v>3590</v>
      </c>
      <c r="B4063" s="159" t="s">
        <v>23450</v>
      </c>
      <c r="C4063" s="159" t="s">
        <v>131</v>
      </c>
      <c r="D4063" s="160" t="s">
        <v>23451</v>
      </c>
    </row>
    <row r="4064" spans="1:4">
      <c r="A4064" s="159">
        <v>3589</v>
      </c>
      <c r="B4064" s="159" t="s">
        <v>23448</v>
      </c>
      <c r="C4064" s="159" t="s">
        <v>131</v>
      </c>
      <c r="D4064" s="160" t="s">
        <v>23449</v>
      </c>
    </row>
    <row r="4065" spans="1:4">
      <c r="A4065" s="159">
        <v>3586</v>
      </c>
      <c r="B4065" s="159" t="s">
        <v>23443</v>
      </c>
      <c r="C4065" s="159" t="s">
        <v>131</v>
      </c>
      <c r="D4065" s="160" t="s">
        <v>23444</v>
      </c>
    </row>
    <row r="4066" spans="1:4">
      <c r="A4066" s="159">
        <v>3592</v>
      </c>
      <c r="B4066" s="159" t="s">
        <v>23454</v>
      </c>
      <c r="C4066" s="159" t="s">
        <v>131</v>
      </c>
      <c r="D4066" s="160" t="s">
        <v>23455</v>
      </c>
    </row>
    <row r="4067" spans="1:4">
      <c r="A4067" s="159">
        <v>3591</v>
      </c>
      <c r="B4067" s="159" t="s">
        <v>23452</v>
      </c>
      <c r="C4067" s="159" t="s">
        <v>131</v>
      </c>
      <c r="D4067" s="160" t="s">
        <v>23453</v>
      </c>
    </row>
    <row r="4068" spans="1:4">
      <c r="A4068" s="159">
        <v>40396</v>
      </c>
      <c r="B4068" s="159" t="s">
        <v>27951</v>
      </c>
      <c r="C4068" s="159" t="s">
        <v>131</v>
      </c>
      <c r="D4068" s="160" t="s">
        <v>11581</v>
      </c>
    </row>
    <row r="4069" spans="1:4">
      <c r="A4069" s="159">
        <v>40395</v>
      </c>
      <c r="B4069" s="159" t="s">
        <v>27950</v>
      </c>
      <c r="C4069" s="159" t="s">
        <v>131</v>
      </c>
      <c r="D4069" s="160" t="s">
        <v>11580</v>
      </c>
    </row>
    <row r="4070" spans="1:4">
      <c r="A4070" s="159">
        <v>40392</v>
      </c>
      <c r="B4070" s="159" t="s">
        <v>27947</v>
      </c>
      <c r="C4070" s="159" t="s">
        <v>131</v>
      </c>
      <c r="D4070" s="160" t="s">
        <v>11577</v>
      </c>
    </row>
    <row r="4071" spans="1:4">
      <c r="A4071" s="159">
        <v>40394</v>
      </c>
      <c r="B4071" s="159" t="s">
        <v>27949</v>
      </c>
      <c r="C4071" s="159" t="s">
        <v>131</v>
      </c>
      <c r="D4071" s="160" t="s">
        <v>11579</v>
      </c>
    </row>
    <row r="4072" spans="1:4">
      <c r="A4072" s="159">
        <v>40398</v>
      </c>
      <c r="B4072" s="159" t="s">
        <v>27953</v>
      </c>
      <c r="C4072" s="159" t="s">
        <v>131</v>
      </c>
      <c r="D4072" s="160" t="s">
        <v>11583</v>
      </c>
    </row>
    <row r="4073" spans="1:4">
      <c r="A4073" s="159">
        <v>40397</v>
      </c>
      <c r="B4073" s="159" t="s">
        <v>27952</v>
      </c>
      <c r="C4073" s="159" t="s">
        <v>131</v>
      </c>
      <c r="D4073" s="160" t="s">
        <v>11582</v>
      </c>
    </row>
    <row r="4074" spans="1:4">
      <c r="A4074" s="159">
        <v>40393</v>
      </c>
      <c r="B4074" s="159" t="s">
        <v>27948</v>
      </c>
      <c r="C4074" s="159" t="s">
        <v>131</v>
      </c>
      <c r="D4074" s="160" t="s">
        <v>11578</v>
      </c>
    </row>
    <row r="4075" spans="1:4">
      <c r="A4075" s="159">
        <v>40399</v>
      </c>
      <c r="B4075" s="159" t="s">
        <v>27954</v>
      </c>
      <c r="C4075" s="159" t="s">
        <v>131</v>
      </c>
      <c r="D4075" s="160" t="s">
        <v>11584</v>
      </c>
    </row>
    <row r="4076" spans="1:4">
      <c r="A4076" s="159">
        <v>39322</v>
      </c>
      <c r="B4076" s="159" t="s">
        <v>27282</v>
      </c>
      <c r="C4076" s="159" t="s">
        <v>131</v>
      </c>
      <c r="D4076" s="160" t="s">
        <v>27283</v>
      </c>
    </row>
    <row r="4077" spans="1:4">
      <c r="A4077" s="159">
        <v>39289</v>
      </c>
      <c r="B4077" s="159" t="s">
        <v>27247</v>
      </c>
      <c r="C4077" s="159" t="s">
        <v>131</v>
      </c>
      <c r="D4077" s="160" t="s">
        <v>10251</v>
      </c>
    </row>
    <row r="4078" spans="1:4">
      <c r="A4078" s="159">
        <v>39290</v>
      </c>
      <c r="B4078" s="159" t="s">
        <v>27248</v>
      </c>
      <c r="C4078" s="159" t="s">
        <v>131</v>
      </c>
      <c r="D4078" s="160" t="s">
        <v>27249</v>
      </c>
    </row>
    <row r="4079" spans="1:4">
      <c r="A4079" s="159">
        <v>39291</v>
      </c>
      <c r="B4079" s="159" t="s">
        <v>27250</v>
      </c>
      <c r="C4079" s="159" t="s">
        <v>131</v>
      </c>
      <c r="D4079" s="160" t="s">
        <v>12913</v>
      </c>
    </row>
    <row r="4080" spans="1:4">
      <c r="A4080" s="159">
        <v>41892</v>
      </c>
      <c r="B4080" s="159" t="s">
        <v>28327</v>
      </c>
      <c r="C4080" s="159" t="s">
        <v>131</v>
      </c>
      <c r="D4080" s="160" t="s">
        <v>28328</v>
      </c>
    </row>
    <row r="4081" spans="1:4">
      <c r="A4081" s="159">
        <v>7048</v>
      </c>
      <c r="B4081" s="159" t="s">
        <v>24112</v>
      </c>
      <c r="C4081" s="159" t="s">
        <v>131</v>
      </c>
      <c r="D4081" s="160" t="s">
        <v>11758</v>
      </c>
    </row>
    <row r="4082" spans="1:4">
      <c r="A4082" s="159">
        <v>7088</v>
      </c>
      <c r="B4082" s="159" t="s">
        <v>24115</v>
      </c>
      <c r="C4082" s="159" t="s">
        <v>131</v>
      </c>
      <c r="D4082" s="160" t="s">
        <v>11541</v>
      </c>
    </row>
    <row r="4083" spans="1:4">
      <c r="A4083" s="159">
        <v>20179</v>
      </c>
      <c r="B4083" s="159" t="s">
        <v>25685</v>
      </c>
      <c r="C4083" s="159" t="s">
        <v>131</v>
      </c>
      <c r="D4083" s="160" t="s">
        <v>25686</v>
      </c>
    </row>
    <row r="4084" spans="1:4">
      <c r="A4084" s="159">
        <v>20178</v>
      </c>
      <c r="B4084" s="159" t="s">
        <v>25683</v>
      </c>
      <c r="C4084" s="159" t="s">
        <v>131</v>
      </c>
      <c r="D4084" s="160" t="s">
        <v>25684</v>
      </c>
    </row>
    <row r="4085" spans="1:4">
      <c r="A4085" s="159">
        <v>20180</v>
      </c>
      <c r="B4085" s="159" t="s">
        <v>25687</v>
      </c>
      <c r="C4085" s="159" t="s">
        <v>131</v>
      </c>
      <c r="D4085" s="160" t="s">
        <v>25688</v>
      </c>
    </row>
    <row r="4086" spans="1:4">
      <c r="A4086" s="159">
        <v>20181</v>
      </c>
      <c r="B4086" s="159" t="s">
        <v>25689</v>
      </c>
      <c r="C4086" s="159" t="s">
        <v>131</v>
      </c>
      <c r="D4086" s="160" t="s">
        <v>10468</v>
      </c>
    </row>
    <row r="4087" spans="1:4">
      <c r="A4087" s="159">
        <v>20177</v>
      </c>
      <c r="B4087" s="159" t="s">
        <v>25682</v>
      </c>
      <c r="C4087" s="159" t="s">
        <v>131</v>
      </c>
      <c r="D4087" s="160" t="s">
        <v>24650</v>
      </c>
    </row>
    <row r="4088" spans="1:4">
      <c r="A4088" s="159">
        <v>7070</v>
      </c>
      <c r="B4088" s="159" t="s">
        <v>24113</v>
      </c>
      <c r="C4088" s="159" t="s">
        <v>131</v>
      </c>
      <c r="D4088" s="160" t="s">
        <v>24114</v>
      </c>
    </row>
    <row r="4089" spans="1:4">
      <c r="A4089" s="159">
        <v>40945</v>
      </c>
      <c r="B4089" s="159" t="s">
        <v>28117</v>
      </c>
      <c r="C4089" s="159" t="s">
        <v>127</v>
      </c>
      <c r="D4089" s="160" t="s">
        <v>31601</v>
      </c>
    </row>
    <row r="4090" spans="1:4">
      <c r="A4090" s="159">
        <v>40946</v>
      </c>
      <c r="B4090" s="159" t="s">
        <v>28118</v>
      </c>
      <c r="C4090" s="159" t="s">
        <v>125</v>
      </c>
      <c r="D4090" s="160" t="s">
        <v>31602</v>
      </c>
    </row>
    <row r="4091" spans="1:4">
      <c r="A4091" s="159">
        <v>7153</v>
      </c>
      <c r="B4091" s="159" t="s">
        <v>24163</v>
      </c>
      <c r="C4091" s="159" t="s">
        <v>127</v>
      </c>
      <c r="D4091" s="160" t="s">
        <v>31603</v>
      </c>
    </row>
    <row r="4092" spans="1:4">
      <c r="A4092" s="159">
        <v>41089</v>
      </c>
      <c r="B4092" s="159" t="s">
        <v>28167</v>
      </c>
      <c r="C4092" s="159" t="s">
        <v>125</v>
      </c>
      <c r="D4092" s="160" t="s">
        <v>31604</v>
      </c>
    </row>
    <row r="4093" spans="1:4">
      <c r="A4093" s="159">
        <v>40943</v>
      </c>
      <c r="B4093" s="159" t="s">
        <v>28115</v>
      </c>
      <c r="C4093" s="159" t="s">
        <v>127</v>
      </c>
      <c r="D4093" s="160" t="s">
        <v>31605</v>
      </c>
    </row>
    <row r="4094" spans="1:4">
      <c r="A4094" s="159">
        <v>40944</v>
      </c>
      <c r="B4094" s="159" t="s">
        <v>28116</v>
      </c>
      <c r="C4094" s="159" t="s">
        <v>125</v>
      </c>
      <c r="D4094" s="160" t="s">
        <v>31606</v>
      </c>
    </row>
    <row r="4095" spans="1:4">
      <c r="A4095" s="159">
        <v>6175</v>
      </c>
      <c r="B4095" s="159" t="s">
        <v>24052</v>
      </c>
      <c r="C4095" s="159" t="s">
        <v>127</v>
      </c>
      <c r="D4095" s="160" t="s">
        <v>24452</v>
      </c>
    </row>
    <row r="4096" spans="1:4">
      <c r="A4096" s="159">
        <v>41092</v>
      </c>
      <c r="B4096" s="159" t="s">
        <v>28170</v>
      </c>
      <c r="C4096" s="159" t="s">
        <v>125</v>
      </c>
      <c r="D4096" s="160" t="s">
        <v>31607</v>
      </c>
    </row>
    <row r="4097" spans="1:4">
      <c r="A4097" s="159">
        <v>37712</v>
      </c>
      <c r="B4097" s="159" t="s">
        <v>26513</v>
      </c>
      <c r="C4097" s="159" t="s">
        <v>145</v>
      </c>
      <c r="D4097" s="160" t="s">
        <v>26514</v>
      </c>
    </row>
    <row r="4098" spans="1:4">
      <c r="A4098" s="159">
        <v>34558</v>
      </c>
      <c r="B4098" s="159" t="s">
        <v>25967</v>
      </c>
      <c r="C4098" s="159" t="s">
        <v>132</v>
      </c>
      <c r="D4098" s="160" t="s">
        <v>10281</v>
      </c>
    </row>
    <row r="4099" spans="1:4">
      <c r="A4099" s="159">
        <v>34547</v>
      </c>
      <c r="B4099" s="159" t="s">
        <v>25958</v>
      </c>
      <c r="C4099" s="159" t="s">
        <v>132</v>
      </c>
      <c r="D4099" s="160" t="s">
        <v>10821</v>
      </c>
    </row>
    <row r="4100" spans="1:4">
      <c r="A4100" s="159">
        <v>34548</v>
      </c>
      <c r="B4100" s="159" t="s">
        <v>25959</v>
      </c>
      <c r="C4100" s="159" t="s">
        <v>132</v>
      </c>
      <c r="D4100" s="160" t="s">
        <v>10168</v>
      </c>
    </row>
    <row r="4101" spans="1:4">
      <c r="A4101" s="159">
        <v>34550</v>
      </c>
      <c r="B4101" s="159" t="s">
        <v>25962</v>
      </c>
      <c r="C4101" s="159" t="s">
        <v>132</v>
      </c>
      <c r="D4101" s="160" t="s">
        <v>10783</v>
      </c>
    </row>
    <row r="4102" spans="1:4">
      <c r="A4102" s="159">
        <v>34557</v>
      </c>
      <c r="B4102" s="159" t="s">
        <v>25966</v>
      </c>
      <c r="C4102" s="159" t="s">
        <v>132</v>
      </c>
      <c r="D4102" s="160" t="s">
        <v>18778</v>
      </c>
    </row>
    <row r="4103" spans="1:4">
      <c r="A4103" s="159">
        <v>37411</v>
      </c>
      <c r="B4103" s="159" t="s">
        <v>26353</v>
      </c>
      <c r="C4103" s="159" t="s">
        <v>145</v>
      </c>
      <c r="D4103" s="160" t="s">
        <v>11721</v>
      </c>
    </row>
    <row r="4104" spans="1:4">
      <c r="A4104" s="159">
        <v>39508</v>
      </c>
      <c r="B4104" s="159" t="s">
        <v>27516</v>
      </c>
      <c r="C4104" s="159" t="s">
        <v>145</v>
      </c>
      <c r="D4104" s="160" t="s">
        <v>10322</v>
      </c>
    </row>
    <row r="4105" spans="1:4">
      <c r="A4105" s="159">
        <v>39507</v>
      </c>
      <c r="B4105" s="159" t="s">
        <v>27515</v>
      </c>
      <c r="C4105" s="159" t="s">
        <v>145</v>
      </c>
      <c r="D4105" s="160" t="s">
        <v>14267</v>
      </c>
    </row>
    <row r="4106" spans="1:4">
      <c r="A4106" s="159">
        <v>7155</v>
      </c>
      <c r="B4106" s="159" t="s">
        <v>24164</v>
      </c>
      <c r="C4106" s="159" t="s">
        <v>145</v>
      </c>
      <c r="D4106" s="160" t="s">
        <v>17205</v>
      </c>
    </row>
    <row r="4107" spans="1:4">
      <c r="A4107" s="159">
        <v>42406</v>
      </c>
      <c r="B4107" s="159" t="s">
        <v>28381</v>
      </c>
      <c r="C4107" s="159" t="s">
        <v>145</v>
      </c>
      <c r="D4107" s="160" t="s">
        <v>28382</v>
      </c>
    </row>
    <row r="4108" spans="1:4">
      <c r="A4108" s="159">
        <v>7156</v>
      </c>
      <c r="B4108" s="159" t="s">
        <v>24165</v>
      </c>
      <c r="C4108" s="159" t="s">
        <v>145</v>
      </c>
      <c r="D4108" s="160" t="s">
        <v>24166</v>
      </c>
    </row>
    <row r="4109" spans="1:4">
      <c r="A4109" s="159">
        <v>43127</v>
      </c>
      <c r="B4109" s="159" t="s">
        <v>28486</v>
      </c>
      <c r="C4109" s="159" t="s">
        <v>145</v>
      </c>
      <c r="D4109" s="160" t="s">
        <v>28487</v>
      </c>
    </row>
    <row r="4110" spans="1:4">
      <c r="A4110" s="159">
        <v>10917</v>
      </c>
      <c r="B4110" s="159" t="s">
        <v>24766</v>
      </c>
      <c r="C4110" s="159" t="s">
        <v>145</v>
      </c>
      <c r="D4110" s="160" t="s">
        <v>11042</v>
      </c>
    </row>
    <row r="4111" spans="1:4">
      <c r="A4111" s="159">
        <v>21141</v>
      </c>
      <c r="B4111" s="159" t="s">
        <v>25834</v>
      </c>
      <c r="C4111" s="159" t="s">
        <v>145</v>
      </c>
      <c r="D4111" s="160" t="s">
        <v>18750</v>
      </c>
    </row>
    <row r="4112" spans="1:4">
      <c r="A4112" s="159">
        <v>39509</v>
      </c>
      <c r="B4112" s="159" t="s">
        <v>27517</v>
      </c>
      <c r="C4112" s="159" t="s">
        <v>145</v>
      </c>
      <c r="D4112" s="160" t="s">
        <v>18649</v>
      </c>
    </row>
    <row r="4113" spans="1:4">
      <c r="A4113" s="159">
        <v>44529</v>
      </c>
      <c r="B4113" s="159" t="s">
        <v>28920</v>
      </c>
      <c r="C4113" s="159" t="s">
        <v>145</v>
      </c>
      <c r="D4113" s="160" t="s">
        <v>10211</v>
      </c>
    </row>
    <row r="4114" spans="1:4">
      <c r="A4114" s="159">
        <v>7167</v>
      </c>
      <c r="B4114" s="159" t="s">
        <v>24172</v>
      </c>
      <c r="C4114" s="159" t="s">
        <v>145</v>
      </c>
      <c r="D4114" s="160" t="s">
        <v>24173</v>
      </c>
    </row>
    <row r="4115" spans="1:4">
      <c r="A4115" s="159">
        <v>10928</v>
      </c>
      <c r="B4115" s="159" t="s">
        <v>24776</v>
      </c>
      <c r="C4115" s="159" t="s">
        <v>145</v>
      </c>
      <c r="D4115" s="160" t="s">
        <v>10418</v>
      </c>
    </row>
    <row r="4116" spans="1:4">
      <c r="A4116" s="159">
        <v>10933</v>
      </c>
      <c r="B4116" s="159" t="s">
        <v>24780</v>
      </c>
      <c r="C4116" s="159" t="s">
        <v>145</v>
      </c>
      <c r="D4116" s="160" t="s">
        <v>15254</v>
      </c>
    </row>
    <row r="4117" spans="1:4">
      <c r="A4117" s="159">
        <v>7158</v>
      </c>
      <c r="B4117" s="159" t="s">
        <v>24167</v>
      </c>
      <c r="C4117" s="159" t="s">
        <v>145</v>
      </c>
      <c r="D4117" s="160" t="s">
        <v>11106</v>
      </c>
    </row>
    <row r="4118" spans="1:4">
      <c r="A4118" s="159">
        <v>10927</v>
      </c>
      <c r="B4118" s="159" t="s">
        <v>24775</v>
      </c>
      <c r="C4118" s="159" t="s">
        <v>145</v>
      </c>
      <c r="D4118" s="160" t="s">
        <v>10176</v>
      </c>
    </row>
    <row r="4119" spans="1:4">
      <c r="A4119" s="159">
        <v>7162</v>
      </c>
      <c r="B4119" s="159" t="s">
        <v>24169</v>
      </c>
      <c r="C4119" s="159" t="s">
        <v>145</v>
      </c>
      <c r="D4119" s="160" t="s">
        <v>24170</v>
      </c>
    </row>
    <row r="4120" spans="1:4">
      <c r="A4120" s="159">
        <v>10932</v>
      </c>
      <c r="B4120" s="159" t="s">
        <v>24778</v>
      </c>
      <c r="C4120" s="159" t="s">
        <v>145</v>
      </c>
      <c r="D4120" s="160" t="s">
        <v>24779</v>
      </c>
    </row>
    <row r="4121" spans="1:4">
      <c r="A4121" s="159">
        <v>10937</v>
      </c>
      <c r="B4121" s="159" t="s">
        <v>24782</v>
      </c>
      <c r="C4121" s="159" t="s">
        <v>145</v>
      </c>
      <c r="D4121" s="160" t="s">
        <v>10916</v>
      </c>
    </row>
    <row r="4122" spans="1:4">
      <c r="A4122" s="159">
        <v>10935</v>
      </c>
      <c r="B4122" s="159" t="s">
        <v>24781</v>
      </c>
      <c r="C4122" s="159" t="s">
        <v>145</v>
      </c>
      <c r="D4122" s="160" t="s">
        <v>22378</v>
      </c>
    </row>
    <row r="4123" spans="1:4">
      <c r="A4123" s="159">
        <v>10931</v>
      </c>
      <c r="B4123" s="159" t="s">
        <v>24777</v>
      </c>
      <c r="C4123" s="159" t="s">
        <v>145</v>
      </c>
      <c r="D4123" s="160" t="s">
        <v>10184</v>
      </c>
    </row>
    <row r="4124" spans="1:4">
      <c r="A4124" s="159">
        <v>7164</v>
      </c>
      <c r="B4124" s="159" t="s">
        <v>24171</v>
      </c>
      <c r="C4124" s="159" t="s">
        <v>145</v>
      </c>
      <c r="D4124" s="160" t="s">
        <v>10515</v>
      </c>
    </row>
    <row r="4125" spans="1:4">
      <c r="A4125" s="159">
        <v>36887</v>
      </c>
      <c r="B4125" s="159" t="s">
        <v>26318</v>
      </c>
      <c r="C4125" s="159" t="s">
        <v>145</v>
      </c>
      <c r="D4125" s="160" t="s">
        <v>11684</v>
      </c>
    </row>
    <row r="4126" spans="1:4">
      <c r="A4126" s="159">
        <v>34630</v>
      </c>
      <c r="B4126" s="159" t="s">
        <v>26011</v>
      </c>
      <c r="C4126" s="159" t="s">
        <v>131</v>
      </c>
      <c r="D4126" s="160" t="s">
        <v>26012</v>
      </c>
    </row>
    <row r="4127" spans="1:4">
      <c r="A4127" s="159">
        <v>7161</v>
      </c>
      <c r="B4127" s="159" t="s">
        <v>24168</v>
      </c>
      <c r="C4127" s="159" t="s">
        <v>145</v>
      </c>
      <c r="D4127" s="160" t="s">
        <v>10621</v>
      </c>
    </row>
    <row r="4128" spans="1:4">
      <c r="A4128" s="159">
        <v>7170</v>
      </c>
      <c r="B4128" s="159" t="s">
        <v>24174</v>
      </c>
      <c r="C4128" s="159" t="s">
        <v>145</v>
      </c>
      <c r="D4128" s="160" t="s">
        <v>12843</v>
      </c>
    </row>
    <row r="4129" spans="1:4">
      <c r="A4129" s="159">
        <v>37524</v>
      </c>
      <c r="B4129" s="159" t="s">
        <v>26452</v>
      </c>
      <c r="C4129" s="159" t="s">
        <v>132</v>
      </c>
      <c r="D4129" s="160" t="s">
        <v>11047</v>
      </c>
    </row>
    <row r="4130" spans="1:4">
      <c r="A4130" s="159">
        <v>37525</v>
      </c>
      <c r="B4130" s="159" t="s">
        <v>26453</v>
      </c>
      <c r="C4130" s="159" t="s">
        <v>132</v>
      </c>
      <c r="D4130" s="160" t="s">
        <v>11175</v>
      </c>
    </row>
    <row r="4131" spans="1:4">
      <c r="A4131" s="159">
        <v>36789</v>
      </c>
      <c r="B4131" s="159" t="s">
        <v>26295</v>
      </c>
      <c r="C4131" s="159" t="s">
        <v>131</v>
      </c>
      <c r="D4131" s="160" t="s">
        <v>11456</v>
      </c>
    </row>
    <row r="4132" spans="1:4">
      <c r="A4132" s="159">
        <v>7173</v>
      </c>
      <c r="B4132" s="159" t="s">
        <v>24175</v>
      </c>
      <c r="C4132" s="159" t="s">
        <v>148</v>
      </c>
      <c r="D4132" s="160" t="s">
        <v>24176</v>
      </c>
    </row>
    <row r="4133" spans="1:4">
      <c r="A4133" s="159">
        <v>7175</v>
      </c>
      <c r="B4133" s="159" t="s">
        <v>24177</v>
      </c>
      <c r="C4133" s="159" t="s">
        <v>131</v>
      </c>
      <c r="D4133" s="160" t="s">
        <v>10245</v>
      </c>
    </row>
    <row r="4134" spans="1:4">
      <c r="A4134" s="159">
        <v>40741</v>
      </c>
      <c r="B4134" s="159" t="s">
        <v>28061</v>
      </c>
      <c r="C4134" s="159" t="s">
        <v>131</v>
      </c>
      <c r="D4134" s="160" t="s">
        <v>10247</v>
      </c>
    </row>
    <row r="4135" spans="1:4">
      <c r="A4135" s="159">
        <v>7184</v>
      </c>
      <c r="B4135" s="159" t="s">
        <v>24179</v>
      </c>
      <c r="C4135" s="159" t="s">
        <v>145</v>
      </c>
      <c r="D4135" s="160" t="s">
        <v>12582</v>
      </c>
    </row>
    <row r="4136" spans="1:4">
      <c r="A4136" s="159">
        <v>34458</v>
      </c>
      <c r="B4136" s="159" t="s">
        <v>25915</v>
      </c>
      <c r="C4136" s="159" t="s">
        <v>131</v>
      </c>
      <c r="D4136" s="160" t="s">
        <v>11130</v>
      </c>
    </row>
    <row r="4137" spans="1:4">
      <c r="A4137" s="159">
        <v>34464</v>
      </c>
      <c r="B4137" s="159" t="s">
        <v>25916</v>
      </c>
      <c r="C4137" s="159" t="s">
        <v>131</v>
      </c>
      <c r="D4137" s="160" t="s">
        <v>11131</v>
      </c>
    </row>
    <row r="4138" spans="1:4">
      <c r="A4138" s="159">
        <v>34468</v>
      </c>
      <c r="B4138" s="159" t="s">
        <v>25918</v>
      </c>
      <c r="C4138" s="159" t="s">
        <v>131</v>
      </c>
      <c r="D4138" s="160" t="s">
        <v>11132</v>
      </c>
    </row>
    <row r="4139" spans="1:4">
      <c r="A4139" s="159">
        <v>34473</v>
      </c>
      <c r="B4139" s="159" t="s">
        <v>25923</v>
      </c>
      <c r="C4139" s="159" t="s">
        <v>131</v>
      </c>
      <c r="D4139" s="160" t="s">
        <v>11133</v>
      </c>
    </row>
    <row r="4140" spans="1:4">
      <c r="A4140" s="159">
        <v>34480</v>
      </c>
      <c r="B4140" s="159" t="s">
        <v>25930</v>
      </c>
      <c r="C4140" s="159" t="s">
        <v>131</v>
      </c>
      <c r="D4140" s="160" t="s">
        <v>11134</v>
      </c>
    </row>
    <row r="4141" spans="1:4">
      <c r="A4141" s="159">
        <v>34486</v>
      </c>
      <c r="B4141" s="159" t="s">
        <v>25939</v>
      </c>
      <c r="C4141" s="159" t="s">
        <v>131</v>
      </c>
      <c r="D4141" s="160" t="s">
        <v>11135</v>
      </c>
    </row>
    <row r="4142" spans="1:4">
      <c r="A4142" s="159">
        <v>7190</v>
      </c>
      <c r="B4142" s="159" t="s">
        <v>24182</v>
      </c>
      <c r="C4142" s="159" t="s">
        <v>131</v>
      </c>
      <c r="D4142" s="160" t="s">
        <v>10760</v>
      </c>
    </row>
    <row r="4143" spans="1:4">
      <c r="A4143" s="159">
        <v>34417</v>
      </c>
      <c r="B4143" s="159" t="s">
        <v>25911</v>
      </c>
      <c r="C4143" s="159" t="s">
        <v>131</v>
      </c>
      <c r="D4143" s="160" t="s">
        <v>10152</v>
      </c>
    </row>
    <row r="4144" spans="1:4">
      <c r="A4144" s="159">
        <v>7213</v>
      </c>
      <c r="B4144" s="159" t="s">
        <v>24189</v>
      </c>
      <c r="C4144" s="159" t="s">
        <v>145</v>
      </c>
      <c r="D4144" s="160" t="s">
        <v>10766</v>
      </c>
    </row>
    <row r="4145" spans="1:4">
      <c r="A4145" s="159">
        <v>7195</v>
      </c>
      <c r="B4145" s="159" t="s">
        <v>24186</v>
      </c>
      <c r="C4145" s="159" t="s">
        <v>131</v>
      </c>
      <c r="D4145" s="160" t="s">
        <v>10274</v>
      </c>
    </row>
    <row r="4146" spans="1:4">
      <c r="A4146" s="159">
        <v>7186</v>
      </c>
      <c r="B4146" s="159" t="s">
        <v>24180</v>
      </c>
      <c r="C4146" s="159" t="s">
        <v>131</v>
      </c>
      <c r="D4146" s="160" t="s">
        <v>10758</v>
      </c>
    </row>
    <row r="4147" spans="1:4">
      <c r="A4147" s="159">
        <v>7194</v>
      </c>
      <c r="B4147" s="159" t="s">
        <v>24185</v>
      </c>
      <c r="C4147" s="159" t="s">
        <v>145</v>
      </c>
      <c r="D4147" s="160" t="s">
        <v>10763</v>
      </c>
    </row>
    <row r="4148" spans="1:4">
      <c r="A4148" s="159">
        <v>7197</v>
      </c>
      <c r="B4148" s="159" t="s">
        <v>24187</v>
      </c>
      <c r="C4148" s="159" t="s">
        <v>131</v>
      </c>
      <c r="D4148" s="160" t="s">
        <v>10764</v>
      </c>
    </row>
    <row r="4149" spans="1:4">
      <c r="A4149" s="159">
        <v>7192</v>
      </c>
      <c r="B4149" s="159" t="s">
        <v>24183</v>
      </c>
      <c r="C4149" s="159" t="s">
        <v>131</v>
      </c>
      <c r="D4149" s="160" t="s">
        <v>10761</v>
      </c>
    </row>
    <row r="4150" spans="1:4">
      <c r="A4150" s="159">
        <v>7193</v>
      </c>
      <c r="B4150" s="159" t="s">
        <v>24184</v>
      </c>
      <c r="C4150" s="159" t="s">
        <v>131</v>
      </c>
      <c r="D4150" s="160" t="s">
        <v>10762</v>
      </c>
    </row>
    <row r="4151" spans="1:4">
      <c r="A4151" s="159">
        <v>7189</v>
      </c>
      <c r="B4151" s="159" t="s">
        <v>24181</v>
      </c>
      <c r="C4151" s="159" t="s">
        <v>131</v>
      </c>
      <c r="D4151" s="160" t="s">
        <v>10759</v>
      </c>
    </row>
    <row r="4152" spans="1:4">
      <c r="A4152" s="159">
        <v>34402</v>
      </c>
      <c r="B4152" s="159" t="s">
        <v>25910</v>
      </c>
      <c r="C4152" s="159" t="s">
        <v>131</v>
      </c>
      <c r="D4152" s="160" t="s">
        <v>11127</v>
      </c>
    </row>
    <row r="4153" spans="1:4">
      <c r="A4153" s="159">
        <v>7245</v>
      </c>
      <c r="B4153" s="159" t="s">
        <v>24207</v>
      </c>
      <c r="C4153" s="159" t="s">
        <v>131</v>
      </c>
      <c r="D4153" s="160" t="s">
        <v>24208</v>
      </c>
    </row>
    <row r="4154" spans="1:4">
      <c r="A4154" s="159">
        <v>34425</v>
      </c>
      <c r="B4154" s="159" t="s">
        <v>25912</v>
      </c>
      <c r="C4154" s="159" t="s">
        <v>131</v>
      </c>
      <c r="D4154" s="160" t="s">
        <v>11128</v>
      </c>
    </row>
    <row r="4155" spans="1:4">
      <c r="A4155" s="159">
        <v>7223</v>
      </c>
      <c r="B4155" s="159" t="s">
        <v>24194</v>
      </c>
      <c r="C4155" s="159" t="s">
        <v>131</v>
      </c>
      <c r="D4155" s="160" t="s">
        <v>10771</v>
      </c>
    </row>
    <row r="4156" spans="1:4">
      <c r="A4156" s="159">
        <v>7234</v>
      </c>
      <c r="B4156" s="159" t="s">
        <v>24203</v>
      </c>
      <c r="C4156" s="159" t="s">
        <v>131</v>
      </c>
      <c r="D4156" s="160" t="s">
        <v>10780</v>
      </c>
    </row>
    <row r="4157" spans="1:4">
      <c r="A4157" s="159">
        <v>7224</v>
      </c>
      <c r="B4157" s="159" t="s">
        <v>24195</v>
      </c>
      <c r="C4157" s="159" t="s">
        <v>131</v>
      </c>
      <c r="D4157" s="160" t="s">
        <v>10772</v>
      </c>
    </row>
    <row r="4158" spans="1:4">
      <c r="A4158" s="159">
        <v>7225</v>
      </c>
      <c r="B4158" s="159" t="s">
        <v>24196</v>
      </c>
      <c r="C4158" s="159" t="s">
        <v>131</v>
      </c>
      <c r="D4158" s="160" t="s">
        <v>10773</v>
      </c>
    </row>
    <row r="4159" spans="1:4">
      <c r="A4159" s="159">
        <v>7226</v>
      </c>
      <c r="B4159" s="159" t="s">
        <v>24197</v>
      </c>
      <c r="C4159" s="159" t="s">
        <v>131</v>
      </c>
      <c r="D4159" s="160" t="s">
        <v>10774</v>
      </c>
    </row>
    <row r="4160" spans="1:4">
      <c r="A4160" s="159">
        <v>7227</v>
      </c>
      <c r="B4160" s="159" t="s">
        <v>24198</v>
      </c>
      <c r="C4160" s="159" t="s">
        <v>131</v>
      </c>
      <c r="D4160" s="160" t="s">
        <v>10775</v>
      </c>
    </row>
    <row r="4161" spans="1:4">
      <c r="A4161" s="159">
        <v>7212</v>
      </c>
      <c r="B4161" s="159" t="s">
        <v>24188</v>
      </c>
      <c r="C4161" s="159" t="s">
        <v>131</v>
      </c>
      <c r="D4161" s="160" t="s">
        <v>10765</v>
      </c>
    </row>
    <row r="4162" spans="1:4">
      <c r="A4162" s="159">
        <v>7229</v>
      </c>
      <c r="B4162" s="159" t="s">
        <v>24199</v>
      </c>
      <c r="C4162" s="159" t="s">
        <v>131</v>
      </c>
      <c r="D4162" s="160" t="s">
        <v>10776</v>
      </c>
    </row>
    <row r="4163" spans="1:4">
      <c r="A4163" s="159">
        <v>7230</v>
      </c>
      <c r="B4163" s="159" t="s">
        <v>24200</v>
      </c>
      <c r="C4163" s="159" t="s">
        <v>131</v>
      </c>
      <c r="D4163" s="160" t="s">
        <v>10777</v>
      </c>
    </row>
    <row r="4164" spans="1:4">
      <c r="A4164" s="159">
        <v>7231</v>
      </c>
      <c r="B4164" s="159" t="s">
        <v>24201</v>
      </c>
      <c r="C4164" s="159" t="s">
        <v>131</v>
      </c>
      <c r="D4164" s="160" t="s">
        <v>10778</v>
      </c>
    </row>
    <row r="4165" spans="1:4">
      <c r="A4165" s="159">
        <v>7220</v>
      </c>
      <c r="B4165" s="159" t="s">
        <v>24193</v>
      </c>
      <c r="C4165" s="159" t="s">
        <v>131</v>
      </c>
      <c r="D4165" s="160" t="s">
        <v>10770</v>
      </c>
    </row>
    <row r="4166" spans="1:4">
      <c r="A4166" s="159">
        <v>34447</v>
      </c>
      <c r="B4166" s="159" t="s">
        <v>25913</v>
      </c>
      <c r="C4166" s="159" t="s">
        <v>131</v>
      </c>
      <c r="D4166" s="160" t="s">
        <v>11129</v>
      </c>
    </row>
    <row r="4167" spans="1:4">
      <c r="A4167" s="159">
        <v>7233</v>
      </c>
      <c r="B4167" s="159" t="s">
        <v>24202</v>
      </c>
      <c r="C4167" s="159" t="s">
        <v>131</v>
      </c>
      <c r="D4167" s="160" t="s">
        <v>10779</v>
      </c>
    </row>
    <row r="4168" spans="1:4">
      <c r="A4168" s="159">
        <v>40740</v>
      </c>
      <c r="B4168" s="159" t="s">
        <v>28059</v>
      </c>
      <c r="C4168" s="159" t="s">
        <v>145</v>
      </c>
      <c r="D4168" s="160" t="s">
        <v>28060</v>
      </c>
    </row>
    <row r="4169" spans="1:4">
      <c r="A4169" s="159">
        <v>25007</v>
      </c>
      <c r="B4169" s="159" t="s">
        <v>25846</v>
      </c>
      <c r="C4169" s="159" t="s">
        <v>145</v>
      </c>
      <c r="D4169" s="160" t="s">
        <v>13503</v>
      </c>
    </row>
    <row r="4170" spans="1:4">
      <c r="A4170" s="159">
        <v>43071</v>
      </c>
      <c r="B4170" s="159" t="s">
        <v>28445</v>
      </c>
      <c r="C4170" s="159" t="s">
        <v>145</v>
      </c>
      <c r="D4170" s="160" t="s">
        <v>23219</v>
      </c>
    </row>
    <row r="4171" spans="1:4">
      <c r="A4171" s="159">
        <v>39520</v>
      </c>
      <c r="B4171" s="159" t="s">
        <v>27530</v>
      </c>
      <c r="C4171" s="159" t="s">
        <v>145</v>
      </c>
      <c r="D4171" s="160" t="s">
        <v>27531</v>
      </c>
    </row>
    <row r="4172" spans="1:4">
      <c r="A4172" s="159">
        <v>39521</v>
      </c>
      <c r="B4172" s="159" t="s">
        <v>27532</v>
      </c>
      <c r="C4172" s="159" t="s">
        <v>145</v>
      </c>
      <c r="D4172" s="160" t="s">
        <v>18067</v>
      </c>
    </row>
    <row r="4173" spans="1:4">
      <c r="A4173" s="159">
        <v>39522</v>
      </c>
      <c r="B4173" s="159" t="s">
        <v>27533</v>
      </c>
      <c r="C4173" s="159" t="s">
        <v>145</v>
      </c>
      <c r="D4173" s="160" t="s">
        <v>27534</v>
      </c>
    </row>
    <row r="4174" spans="1:4">
      <c r="A4174" s="159">
        <v>7243</v>
      </c>
      <c r="B4174" s="159" t="s">
        <v>24205</v>
      </c>
      <c r="C4174" s="159" t="s">
        <v>145</v>
      </c>
      <c r="D4174" s="160" t="s">
        <v>24206</v>
      </c>
    </row>
    <row r="4175" spans="1:4">
      <c r="A4175" s="159">
        <v>11067</v>
      </c>
      <c r="B4175" s="159" t="s">
        <v>24815</v>
      </c>
      <c r="C4175" s="159" t="s">
        <v>131</v>
      </c>
      <c r="D4175" s="160" t="s">
        <v>24816</v>
      </c>
    </row>
    <row r="4176" spans="1:4">
      <c r="A4176" s="159">
        <v>11068</v>
      </c>
      <c r="B4176" s="159" t="s">
        <v>24817</v>
      </c>
      <c r="C4176" s="159" t="s">
        <v>131</v>
      </c>
      <c r="D4176" s="160" t="s">
        <v>24818</v>
      </c>
    </row>
    <row r="4177" spans="1:4">
      <c r="A4177" s="159">
        <v>7246</v>
      </c>
      <c r="B4177" s="159" t="s">
        <v>24209</v>
      </c>
      <c r="C4177" s="159" t="s">
        <v>131</v>
      </c>
      <c r="D4177" s="160" t="s">
        <v>10809</v>
      </c>
    </row>
    <row r="4178" spans="1:4">
      <c r="A4178" s="159">
        <v>12869</v>
      </c>
      <c r="B4178" s="159" t="s">
        <v>25421</v>
      </c>
      <c r="C4178" s="159" t="s">
        <v>127</v>
      </c>
      <c r="D4178" s="160" t="s">
        <v>15894</v>
      </c>
    </row>
    <row r="4179" spans="1:4">
      <c r="A4179" s="159">
        <v>41097</v>
      </c>
      <c r="B4179" s="159" t="s">
        <v>28174</v>
      </c>
      <c r="C4179" s="159" t="s">
        <v>125</v>
      </c>
      <c r="D4179" s="160" t="s">
        <v>31608</v>
      </c>
    </row>
    <row r="4180" spans="1:4">
      <c r="A4180" s="159">
        <v>1574</v>
      </c>
      <c r="B4180" s="159" t="s">
        <v>22730</v>
      </c>
      <c r="C4180" s="159" t="s">
        <v>131</v>
      </c>
      <c r="D4180" s="160" t="s">
        <v>22731</v>
      </c>
    </row>
    <row r="4181" spans="1:4">
      <c r="A4181" s="159">
        <v>1581</v>
      </c>
      <c r="B4181" s="159" t="s">
        <v>22740</v>
      </c>
      <c r="C4181" s="159" t="s">
        <v>131</v>
      </c>
      <c r="D4181" s="160" t="s">
        <v>10591</v>
      </c>
    </row>
    <row r="4182" spans="1:4">
      <c r="A4182" s="159">
        <v>1575</v>
      </c>
      <c r="B4182" s="159" t="s">
        <v>22732</v>
      </c>
      <c r="C4182" s="159" t="s">
        <v>131</v>
      </c>
      <c r="D4182" s="160" t="s">
        <v>11506</v>
      </c>
    </row>
    <row r="4183" spans="1:4">
      <c r="A4183" s="159">
        <v>1570</v>
      </c>
      <c r="B4183" s="159" t="s">
        <v>22727</v>
      </c>
      <c r="C4183" s="159" t="s">
        <v>131</v>
      </c>
      <c r="D4183" s="160" t="s">
        <v>10425</v>
      </c>
    </row>
    <row r="4184" spans="1:4">
      <c r="A4184" s="159">
        <v>1576</v>
      </c>
      <c r="B4184" s="159" t="s">
        <v>22733</v>
      </c>
      <c r="C4184" s="159" t="s">
        <v>131</v>
      </c>
      <c r="D4184" s="160" t="s">
        <v>22734</v>
      </c>
    </row>
    <row r="4185" spans="1:4">
      <c r="A4185" s="159">
        <v>1577</v>
      </c>
      <c r="B4185" s="159" t="s">
        <v>22735</v>
      </c>
      <c r="C4185" s="159" t="s">
        <v>131</v>
      </c>
      <c r="D4185" s="160" t="s">
        <v>10279</v>
      </c>
    </row>
    <row r="4186" spans="1:4">
      <c r="A4186" s="159">
        <v>1571</v>
      </c>
      <c r="B4186" s="159" t="s">
        <v>22728</v>
      </c>
      <c r="C4186" s="159" t="s">
        <v>131</v>
      </c>
      <c r="D4186" s="160" t="s">
        <v>10384</v>
      </c>
    </row>
    <row r="4187" spans="1:4">
      <c r="A4187" s="159">
        <v>1578</v>
      </c>
      <c r="B4187" s="159" t="s">
        <v>22736</v>
      </c>
      <c r="C4187" s="159" t="s">
        <v>131</v>
      </c>
      <c r="D4187" s="160" t="s">
        <v>11745</v>
      </c>
    </row>
    <row r="4188" spans="1:4">
      <c r="A4188" s="159">
        <v>1573</v>
      </c>
      <c r="B4188" s="159" t="s">
        <v>22729</v>
      </c>
      <c r="C4188" s="159" t="s">
        <v>131</v>
      </c>
      <c r="D4188" s="160" t="s">
        <v>10314</v>
      </c>
    </row>
    <row r="4189" spans="1:4">
      <c r="A4189" s="159">
        <v>1579</v>
      </c>
      <c r="B4189" s="159" t="s">
        <v>22737</v>
      </c>
      <c r="C4189" s="159" t="s">
        <v>131</v>
      </c>
      <c r="D4189" s="160" t="s">
        <v>22738</v>
      </c>
    </row>
    <row r="4190" spans="1:4">
      <c r="A4190" s="159">
        <v>1580</v>
      </c>
      <c r="B4190" s="159" t="s">
        <v>22739</v>
      </c>
      <c r="C4190" s="159" t="s">
        <v>131</v>
      </c>
      <c r="D4190" s="160" t="s">
        <v>10556</v>
      </c>
    </row>
    <row r="4191" spans="1:4">
      <c r="A4191" s="159">
        <v>39321</v>
      </c>
      <c r="B4191" s="159" t="s">
        <v>27281</v>
      </c>
      <c r="C4191" s="159" t="s">
        <v>131</v>
      </c>
      <c r="D4191" s="160" t="s">
        <v>16607</v>
      </c>
    </row>
    <row r="4192" spans="1:4">
      <c r="A4192" s="159">
        <v>39319</v>
      </c>
      <c r="B4192" s="159" t="s">
        <v>27279</v>
      </c>
      <c r="C4192" s="159" t="s">
        <v>131</v>
      </c>
      <c r="D4192" s="160" t="s">
        <v>11293</v>
      </c>
    </row>
    <row r="4193" spans="1:4">
      <c r="A4193" s="159">
        <v>39320</v>
      </c>
      <c r="B4193" s="159" t="s">
        <v>27280</v>
      </c>
      <c r="C4193" s="159" t="s">
        <v>131</v>
      </c>
      <c r="D4193" s="160" t="s">
        <v>11914</v>
      </c>
    </row>
    <row r="4194" spans="1:4">
      <c r="A4194" s="159">
        <v>1591</v>
      </c>
      <c r="B4194" s="159" t="s">
        <v>22748</v>
      </c>
      <c r="C4194" s="159" t="s">
        <v>131</v>
      </c>
      <c r="D4194" s="160" t="s">
        <v>19428</v>
      </c>
    </row>
    <row r="4195" spans="1:4">
      <c r="A4195" s="159">
        <v>1547</v>
      </c>
      <c r="B4195" s="159" t="s">
        <v>22720</v>
      </c>
      <c r="C4195" s="159" t="s">
        <v>131</v>
      </c>
      <c r="D4195" s="160" t="s">
        <v>22721</v>
      </c>
    </row>
    <row r="4196" spans="1:4">
      <c r="A4196" s="159">
        <v>38196</v>
      </c>
      <c r="B4196" s="159" t="s">
        <v>26821</v>
      </c>
      <c r="C4196" s="159" t="s">
        <v>131</v>
      </c>
      <c r="D4196" s="160" t="s">
        <v>26822</v>
      </c>
    </row>
    <row r="4197" spans="1:4">
      <c r="A4197" s="159">
        <v>1543</v>
      </c>
      <c r="B4197" s="159" t="s">
        <v>22715</v>
      </c>
      <c r="C4197" s="159" t="s">
        <v>131</v>
      </c>
      <c r="D4197" s="160" t="s">
        <v>10552</v>
      </c>
    </row>
    <row r="4198" spans="1:4">
      <c r="A4198" s="159">
        <v>1585</v>
      </c>
      <c r="B4198" s="159" t="s">
        <v>22741</v>
      </c>
      <c r="C4198" s="159" t="s">
        <v>131</v>
      </c>
      <c r="D4198" s="160" t="s">
        <v>11745</v>
      </c>
    </row>
    <row r="4199" spans="1:4">
      <c r="A4199" s="159">
        <v>1593</v>
      </c>
      <c r="B4199" s="159" t="s">
        <v>22749</v>
      </c>
      <c r="C4199" s="159" t="s">
        <v>131</v>
      </c>
      <c r="D4199" s="160" t="s">
        <v>22750</v>
      </c>
    </row>
    <row r="4200" spans="1:4">
      <c r="A4200" s="159">
        <v>11838</v>
      </c>
      <c r="B4200" s="159" t="s">
        <v>25103</v>
      </c>
      <c r="C4200" s="159" t="s">
        <v>131</v>
      </c>
      <c r="D4200" s="160" t="s">
        <v>19638</v>
      </c>
    </row>
    <row r="4201" spans="1:4">
      <c r="A4201" s="159">
        <v>1594</v>
      </c>
      <c r="B4201" s="159" t="s">
        <v>22751</v>
      </c>
      <c r="C4201" s="159" t="s">
        <v>131</v>
      </c>
      <c r="D4201" s="160" t="s">
        <v>11840</v>
      </c>
    </row>
    <row r="4202" spans="1:4">
      <c r="A4202" s="159">
        <v>1586</v>
      </c>
      <c r="B4202" s="159" t="s">
        <v>22742</v>
      </c>
      <c r="C4202" s="159" t="s">
        <v>131</v>
      </c>
      <c r="D4202" s="160" t="s">
        <v>10342</v>
      </c>
    </row>
    <row r="4203" spans="1:4">
      <c r="A4203" s="159">
        <v>11839</v>
      </c>
      <c r="B4203" s="159" t="s">
        <v>25104</v>
      </c>
      <c r="C4203" s="159" t="s">
        <v>131</v>
      </c>
      <c r="D4203" s="160" t="s">
        <v>25105</v>
      </c>
    </row>
    <row r="4204" spans="1:4">
      <c r="A4204" s="159">
        <v>1587</v>
      </c>
      <c r="B4204" s="159" t="s">
        <v>22743</v>
      </c>
      <c r="C4204" s="159" t="s">
        <v>131</v>
      </c>
      <c r="D4204" s="160" t="s">
        <v>22744</v>
      </c>
    </row>
    <row r="4205" spans="1:4">
      <c r="A4205" s="159">
        <v>1545</v>
      </c>
      <c r="B4205" s="159" t="s">
        <v>22716</v>
      </c>
      <c r="C4205" s="159" t="s">
        <v>131</v>
      </c>
      <c r="D4205" s="160" t="s">
        <v>22717</v>
      </c>
    </row>
    <row r="4206" spans="1:4">
      <c r="A4206" s="159">
        <v>1588</v>
      </c>
      <c r="B4206" s="159" t="s">
        <v>22745</v>
      </c>
      <c r="C4206" s="159" t="s">
        <v>131</v>
      </c>
      <c r="D4206" s="160" t="s">
        <v>14929</v>
      </c>
    </row>
    <row r="4207" spans="1:4">
      <c r="A4207" s="159">
        <v>1535</v>
      </c>
      <c r="B4207" s="159" t="s">
        <v>22712</v>
      </c>
      <c r="C4207" s="159" t="s">
        <v>131</v>
      </c>
      <c r="D4207" s="160" t="s">
        <v>10338</v>
      </c>
    </row>
    <row r="4208" spans="1:4">
      <c r="A4208" s="159">
        <v>1589</v>
      </c>
      <c r="B4208" s="159" t="s">
        <v>22746</v>
      </c>
      <c r="C4208" s="159" t="s">
        <v>131</v>
      </c>
      <c r="D4208" s="160" t="s">
        <v>10884</v>
      </c>
    </row>
    <row r="4209" spans="1:4">
      <c r="A4209" s="159">
        <v>1546</v>
      </c>
      <c r="B4209" s="159" t="s">
        <v>22718</v>
      </c>
      <c r="C4209" s="159" t="s">
        <v>131</v>
      </c>
      <c r="D4209" s="160" t="s">
        <v>22719</v>
      </c>
    </row>
    <row r="4210" spans="1:4">
      <c r="A4210" s="159">
        <v>1590</v>
      </c>
      <c r="B4210" s="159" t="s">
        <v>22747</v>
      </c>
      <c r="C4210" s="159" t="s">
        <v>131</v>
      </c>
      <c r="D4210" s="160" t="s">
        <v>13269</v>
      </c>
    </row>
    <row r="4211" spans="1:4">
      <c r="A4211" s="159">
        <v>1542</v>
      </c>
      <c r="B4211" s="159" t="s">
        <v>22714</v>
      </c>
      <c r="C4211" s="159" t="s">
        <v>131</v>
      </c>
      <c r="D4211" s="160" t="s">
        <v>15690</v>
      </c>
    </row>
    <row r="4212" spans="1:4">
      <c r="A4212" s="159">
        <v>38415</v>
      </c>
      <c r="B4212" s="159" t="s">
        <v>26878</v>
      </c>
      <c r="C4212" s="159" t="s">
        <v>131</v>
      </c>
      <c r="D4212" s="160" t="s">
        <v>26879</v>
      </c>
    </row>
    <row r="4213" spans="1:4">
      <c r="A4213" s="159">
        <v>38414</v>
      </c>
      <c r="B4213" s="159" t="s">
        <v>26876</v>
      </c>
      <c r="C4213" s="159" t="s">
        <v>131</v>
      </c>
      <c r="D4213" s="160" t="s">
        <v>26877</v>
      </c>
    </row>
    <row r="4214" spans="1:4">
      <c r="A4214" s="159">
        <v>38128</v>
      </c>
      <c r="B4214" s="159" t="s">
        <v>26779</v>
      </c>
      <c r="C4214" s="159" t="s">
        <v>140</v>
      </c>
      <c r="D4214" s="160" t="s">
        <v>11455</v>
      </c>
    </row>
    <row r="4215" spans="1:4">
      <c r="A4215" s="159">
        <v>7253</v>
      </c>
      <c r="B4215" s="159" t="s">
        <v>24212</v>
      </c>
      <c r="C4215" s="159" t="s">
        <v>141</v>
      </c>
      <c r="D4215" s="160" t="s">
        <v>24213</v>
      </c>
    </row>
    <row r="4216" spans="1:4">
      <c r="A4216" s="159">
        <v>4806</v>
      </c>
      <c r="B4216" s="159" t="s">
        <v>23873</v>
      </c>
      <c r="C4216" s="159" t="s">
        <v>132</v>
      </c>
      <c r="D4216" s="160" t="s">
        <v>17004</v>
      </c>
    </row>
    <row r="4217" spans="1:4">
      <c r="A4217" s="159">
        <v>34401</v>
      </c>
      <c r="B4217" s="159" t="s">
        <v>25909</v>
      </c>
      <c r="C4217" s="159" t="s">
        <v>131</v>
      </c>
      <c r="D4217" s="160" t="s">
        <v>11019</v>
      </c>
    </row>
    <row r="4218" spans="1:4">
      <c r="A4218" s="159">
        <v>7260</v>
      </c>
      <c r="B4218" s="159" t="s">
        <v>24216</v>
      </c>
      <c r="C4218" s="159" t="s">
        <v>131</v>
      </c>
      <c r="D4218" s="160" t="s">
        <v>10283</v>
      </c>
    </row>
    <row r="4219" spans="1:4">
      <c r="A4219" s="159">
        <v>7256</v>
      </c>
      <c r="B4219" s="159" t="s">
        <v>24214</v>
      </c>
      <c r="C4219" s="159" t="s">
        <v>131</v>
      </c>
      <c r="D4219" s="160" t="s">
        <v>10200</v>
      </c>
    </row>
    <row r="4220" spans="1:4">
      <c r="A4220" s="159">
        <v>7258</v>
      </c>
      <c r="B4220" s="159" t="s">
        <v>24215</v>
      </c>
      <c r="C4220" s="159" t="s">
        <v>131</v>
      </c>
      <c r="D4220" s="160" t="s">
        <v>11218</v>
      </c>
    </row>
    <row r="4221" spans="1:4">
      <c r="A4221" s="159">
        <v>34400</v>
      </c>
      <c r="B4221" s="159" t="s">
        <v>25908</v>
      </c>
      <c r="C4221" s="159" t="s">
        <v>131</v>
      </c>
      <c r="D4221" s="160" t="s">
        <v>12672</v>
      </c>
    </row>
    <row r="4222" spans="1:4">
      <c r="A4222" s="159">
        <v>10617</v>
      </c>
      <c r="B4222" s="159" t="s">
        <v>24671</v>
      </c>
      <c r="C4222" s="159" t="s">
        <v>131</v>
      </c>
      <c r="D4222" s="160" t="s">
        <v>22542</v>
      </c>
    </row>
    <row r="4223" spans="1:4">
      <c r="A4223" s="159">
        <v>44261</v>
      </c>
      <c r="B4223" s="159" t="s">
        <v>28812</v>
      </c>
      <c r="C4223" s="159" t="s">
        <v>131</v>
      </c>
      <c r="D4223" s="160" t="s">
        <v>28813</v>
      </c>
    </row>
    <row r="4224" spans="1:4">
      <c r="A4224" s="159">
        <v>7274</v>
      </c>
      <c r="B4224" s="159" t="s">
        <v>24222</v>
      </c>
      <c r="C4224" s="159" t="s">
        <v>131</v>
      </c>
      <c r="D4224" s="160" t="s">
        <v>24223</v>
      </c>
    </row>
    <row r="4225" spans="1:4">
      <c r="A4225" s="159">
        <v>44326</v>
      </c>
      <c r="B4225" s="159" t="s">
        <v>28819</v>
      </c>
      <c r="C4225" s="159" t="s">
        <v>131</v>
      </c>
      <c r="D4225" s="160" t="s">
        <v>28820</v>
      </c>
    </row>
    <row r="4226" spans="1:4">
      <c r="A4226" s="159">
        <v>154</v>
      </c>
      <c r="B4226" s="159" t="s">
        <v>22199</v>
      </c>
      <c r="C4226" s="159" t="s">
        <v>142</v>
      </c>
      <c r="D4226" s="160" t="s">
        <v>15581</v>
      </c>
    </row>
    <row r="4227" spans="1:4">
      <c r="A4227" s="159">
        <v>38121</v>
      </c>
      <c r="B4227" s="159" t="s">
        <v>26772</v>
      </c>
      <c r="C4227" s="159" t="s">
        <v>142</v>
      </c>
      <c r="D4227" s="160" t="s">
        <v>25720</v>
      </c>
    </row>
    <row r="4228" spans="1:4">
      <c r="A4228" s="159">
        <v>43776</v>
      </c>
      <c r="B4228" s="159" t="s">
        <v>28728</v>
      </c>
      <c r="C4228" s="159" t="s">
        <v>142</v>
      </c>
      <c r="D4228" s="160" t="s">
        <v>28729</v>
      </c>
    </row>
    <row r="4229" spans="1:4">
      <c r="A4229" s="159">
        <v>7343</v>
      </c>
      <c r="B4229" s="159" t="s">
        <v>24247</v>
      </c>
      <c r="C4229" s="159" t="s">
        <v>142</v>
      </c>
      <c r="D4229" s="160" t="s">
        <v>11727</v>
      </c>
    </row>
    <row r="4230" spans="1:4">
      <c r="A4230" s="159">
        <v>7348</v>
      </c>
      <c r="B4230" s="159" t="s">
        <v>24248</v>
      </c>
      <c r="C4230" s="159" t="s">
        <v>142</v>
      </c>
      <c r="D4230" s="160" t="s">
        <v>10838</v>
      </c>
    </row>
    <row r="4231" spans="1:4">
      <c r="A4231" s="159">
        <v>7313</v>
      </c>
      <c r="B4231" s="159" t="s">
        <v>24236</v>
      </c>
      <c r="C4231" s="159" t="s">
        <v>142</v>
      </c>
      <c r="D4231" s="160" t="s">
        <v>11540</v>
      </c>
    </row>
    <row r="4232" spans="1:4">
      <c r="A4232" s="159">
        <v>7319</v>
      </c>
      <c r="B4232" s="159" t="s">
        <v>24241</v>
      </c>
      <c r="C4232" s="159" t="s">
        <v>142</v>
      </c>
      <c r="D4232" s="160" t="s">
        <v>10857</v>
      </c>
    </row>
    <row r="4233" spans="1:4">
      <c r="A4233" s="159">
        <v>7314</v>
      </c>
      <c r="B4233" s="159" t="s">
        <v>24237</v>
      </c>
      <c r="C4233" s="159" t="s">
        <v>142</v>
      </c>
      <c r="D4233" s="160" t="s">
        <v>24238</v>
      </c>
    </row>
    <row r="4234" spans="1:4">
      <c r="A4234" s="159">
        <v>7304</v>
      </c>
      <c r="B4234" s="159" t="s">
        <v>24229</v>
      </c>
      <c r="C4234" s="159" t="s">
        <v>142</v>
      </c>
      <c r="D4234" s="160" t="s">
        <v>24230</v>
      </c>
    </row>
    <row r="4235" spans="1:4">
      <c r="A4235" s="159">
        <v>43649</v>
      </c>
      <c r="B4235" s="159" t="s">
        <v>28703</v>
      </c>
      <c r="C4235" s="159" t="s">
        <v>142</v>
      </c>
      <c r="D4235" s="160" t="s">
        <v>28704</v>
      </c>
    </row>
    <row r="4236" spans="1:4">
      <c r="A4236" s="159">
        <v>43650</v>
      </c>
      <c r="B4236" s="159" t="s">
        <v>28705</v>
      </c>
      <c r="C4236" s="159" t="s">
        <v>142</v>
      </c>
      <c r="D4236" s="160" t="s">
        <v>22995</v>
      </c>
    </row>
    <row r="4237" spans="1:4">
      <c r="A4237" s="159">
        <v>7311</v>
      </c>
      <c r="B4237" s="159" t="s">
        <v>24234</v>
      </c>
      <c r="C4237" s="159" t="s">
        <v>142</v>
      </c>
      <c r="D4237" s="160" t="s">
        <v>24235</v>
      </c>
    </row>
    <row r="4238" spans="1:4">
      <c r="A4238" s="159">
        <v>7292</v>
      </c>
      <c r="B4238" s="159" t="s">
        <v>24226</v>
      </c>
      <c r="C4238" s="159" t="s">
        <v>142</v>
      </c>
      <c r="D4238" s="160" t="s">
        <v>13959</v>
      </c>
    </row>
    <row r="4239" spans="1:4">
      <c r="A4239" s="159">
        <v>7293</v>
      </c>
      <c r="B4239" s="159" t="s">
        <v>24227</v>
      </c>
      <c r="C4239" s="159" t="s">
        <v>142</v>
      </c>
      <c r="D4239" s="160" t="s">
        <v>24228</v>
      </c>
    </row>
    <row r="4240" spans="1:4">
      <c r="A4240" s="159">
        <v>7306</v>
      </c>
      <c r="B4240" s="159" t="s">
        <v>24231</v>
      </c>
      <c r="C4240" s="159" t="s">
        <v>142</v>
      </c>
      <c r="D4240" s="160" t="s">
        <v>24232</v>
      </c>
    </row>
    <row r="4241" spans="1:4">
      <c r="A4241" s="159">
        <v>7288</v>
      </c>
      <c r="B4241" s="159" t="s">
        <v>24224</v>
      </c>
      <c r="C4241" s="159" t="s">
        <v>142</v>
      </c>
      <c r="D4241" s="160" t="s">
        <v>24225</v>
      </c>
    </row>
    <row r="4242" spans="1:4">
      <c r="A4242" s="159">
        <v>43625</v>
      </c>
      <c r="B4242" s="159" t="s">
        <v>28696</v>
      </c>
      <c r="C4242" s="159" t="s">
        <v>142</v>
      </c>
      <c r="D4242" s="160" t="s">
        <v>11154</v>
      </c>
    </row>
    <row r="4243" spans="1:4">
      <c r="A4243" s="159">
        <v>43647</v>
      </c>
      <c r="B4243" s="159" t="s">
        <v>28700</v>
      </c>
      <c r="C4243" s="159" t="s">
        <v>142</v>
      </c>
      <c r="D4243" s="160" t="s">
        <v>28701</v>
      </c>
    </row>
    <row r="4244" spans="1:4">
      <c r="A4244" s="159">
        <v>43648</v>
      </c>
      <c r="B4244" s="159" t="s">
        <v>28702</v>
      </c>
      <c r="C4244" s="159" t="s">
        <v>142</v>
      </c>
      <c r="D4244" s="160" t="s">
        <v>11319</v>
      </c>
    </row>
    <row r="4245" spans="1:4">
      <c r="A4245" s="159">
        <v>35693</v>
      </c>
      <c r="B4245" s="159" t="s">
        <v>26126</v>
      </c>
      <c r="C4245" s="159" t="s">
        <v>142</v>
      </c>
      <c r="D4245" s="160" t="s">
        <v>17779</v>
      </c>
    </row>
    <row r="4246" spans="1:4">
      <c r="A4246" s="159">
        <v>7356</v>
      </c>
      <c r="B4246" s="159" t="s">
        <v>24251</v>
      </c>
      <c r="C4246" s="159" t="s">
        <v>142</v>
      </c>
      <c r="D4246" s="160" t="s">
        <v>24252</v>
      </c>
    </row>
    <row r="4247" spans="1:4">
      <c r="A4247" s="159">
        <v>35692</v>
      </c>
      <c r="B4247" s="159" t="s">
        <v>26125</v>
      </c>
      <c r="C4247" s="159" t="s">
        <v>142</v>
      </c>
      <c r="D4247" s="160" t="s">
        <v>20440</v>
      </c>
    </row>
    <row r="4248" spans="1:4">
      <c r="A4248" s="159">
        <v>43624</v>
      </c>
      <c r="B4248" s="159" t="s">
        <v>28695</v>
      </c>
      <c r="C4248" s="159" t="s">
        <v>142</v>
      </c>
      <c r="D4248" s="160" t="s">
        <v>13153</v>
      </c>
    </row>
    <row r="4249" spans="1:4">
      <c r="A4249" s="159">
        <v>7342</v>
      </c>
      <c r="B4249" s="159" t="s">
        <v>24245</v>
      </c>
      <c r="C4249" s="159" t="s">
        <v>140</v>
      </c>
      <c r="D4249" s="160" t="s">
        <v>24246</v>
      </c>
    </row>
    <row r="4250" spans="1:4">
      <c r="A4250" s="159">
        <v>7350</v>
      </c>
      <c r="B4250" s="159" t="s">
        <v>24249</v>
      </c>
      <c r="C4250" s="159" t="s">
        <v>142</v>
      </c>
      <c r="D4250" s="160" t="s">
        <v>22120</v>
      </c>
    </row>
    <row r="4251" spans="1:4">
      <c r="A4251" s="159">
        <v>39574</v>
      </c>
      <c r="B4251" s="159" t="s">
        <v>27562</v>
      </c>
      <c r="C4251" s="159" t="s">
        <v>131</v>
      </c>
      <c r="D4251" s="160" t="s">
        <v>27563</v>
      </c>
    </row>
    <row r="4252" spans="1:4">
      <c r="A4252" s="159">
        <v>11060</v>
      </c>
      <c r="B4252" s="159" t="s">
        <v>24810</v>
      </c>
      <c r="C4252" s="159" t="s">
        <v>131</v>
      </c>
      <c r="D4252" s="160" t="s">
        <v>10883</v>
      </c>
    </row>
    <row r="4253" spans="1:4">
      <c r="A4253" s="159">
        <v>37401</v>
      </c>
      <c r="B4253" s="159" t="s">
        <v>26348</v>
      </c>
      <c r="C4253" s="159" t="s">
        <v>131</v>
      </c>
      <c r="D4253" s="160" t="s">
        <v>15404</v>
      </c>
    </row>
    <row r="4254" spans="1:4">
      <c r="A4254" s="159">
        <v>7525</v>
      </c>
      <c r="B4254" s="159" t="s">
        <v>24254</v>
      </c>
      <c r="C4254" s="159" t="s">
        <v>131</v>
      </c>
      <c r="D4254" s="160" t="s">
        <v>24255</v>
      </c>
    </row>
    <row r="4255" spans="1:4">
      <c r="A4255" s="159">
        <v>7524</v>
      </c>
      <c r="B4255" s="159" t="s">
        <v>24253</v>
      </c>
      <c r="C4255" s="159" t="s">
        <v>131</v>
      </c>
      <c r="D4255" s="160" t="s">
        <v>20720</v>
      </c>
    </row>
    <row r="4256" spans="1:4">
      <c r="A4256" s="159">
        <v>38105</v>
      </c>
      <c r="B4256" s="159" t="s">
        <v>26755</v>
      </c>
      <c r="C4256" s="159" t="s">
        <v>131</v>
      </c>
      <c r="D4256" s="160" t="s">
        <v>17747</v>
      </c>
    </row>
    <row r="4257" spans="1:4">
      <c r="A4257" s="159">
        <v>38084</v>
      </c>
      <c r="B4257" s="159" t="s">
        <v>26731</v>
      </c>
      <c r="C4257" s="159" t="s">
        <v>131</v>
      </c>
      <c r="D4257" s="160" t="s">
        <v>14908</v>
      </c>
    </row>
    <row r="4258" spans="1:4">
      <c r="A4258" s="159">
        <v>38103</v>
      </c>
      <c r="B4258" s="159" t="s">
        <v>26751</v>
      </c>
      <c r="C4258" s="159" t="s">
        <v>131</v>
      </c>
      <c r="D4258" s="160" t="s">
        <v>26752</v>
      </c>
    </row>
    <row r="4259" spans="1:4">
      <c r="A4259" s="159">
        <v>38082</v>
      </c>
      <c r="B4259" s="159" t="s">
        <v>26728</v>
      </c>
      <c r="C4259" s="159" t="s">
        <v>131</v>
      </c>
      <c r="D4259" s="160" t="s">
        <v>10723</v>
      </c>
    </row>
    <row r="4260" spans="1:4">
      <c r="A4260" s="159">
        <v>38104</v>
      </c>
      <c r="B4260" s="159" t="s">
        <v>26753</v>
      </c>
      <c r="C4260" s="159" t="s">
        <v>131</v>
      </c>
      <c r="D4260" s="160" t="s">
        <v>26754</v>
      </c>
    </row>
    <row r="4261" spans="1:4">
      <c r="A4261" s="159">
        <v>38083</v>
      </c>
      <c r="B4261" s="159" t="s">
        <v>26729</v>
      </c>
      <c r="C4261" s="159" t="s">
        <v>131</v>
      </c>
      <c r="D4261" s="160" t="s">
        <v>26730</v>
      </c>
    </row>
    <row r="4262" spans="1:4">
      <c r="A4262" s="159">
        <v>38101</v>
      </c>
      <c r="B4262" s="159" t="s">
        <v>26749</v>
      </c>
      <c r="C4262" s="159" t="s">
        <v>131</v>
      </c>
      <c r="D4262" s="160" t="s">
        <v>18267</v>
      </c>
    </row>
    <row r="4263" spans="1:4">
      <c r="A4263" s="159">
        <v>7528</v>
      </c>
      <c r="B4263" s="159" t="s">
        <v>24256</v>
      </c>
      <c r="C4263" s="159" t="s">
        <v>131</v>
      </c>
      <c r="D4263" s="160" t="s">
        <v>10953</v>
      </c>
    </row>
    <row r="4264" spans="1:4">
      <c r="A4264" s="159">
        <v>12147</v>
      </c>
      <c r="B4264" s="159" t="s">
        <v>25214</v>
      </c>
      <c r="C4264" s="159" t="s">
        <v>131</v>
      </c>
      <c r="D4264" s="160" t="s">
        <v>11474</v>
      </c>
    </row>
    <row r="4265" spans="1:4">
      <c r="A4265" s="159">
        <v>38075</v>
      </c>
      <c r="B4265" s="159" t="s">
        <v>26720</v>
      </c>
      <c r="C4265" s="159" t="s">
        <v>131</v>
      </c>
      <c r="D4265" s="160" t="s">
        <v>18449</v>
      </c>
    </row>
    <row r="4266" spans="1:4">
      <c r="A4266" s="159">
        <v>38102</v>
      </c>
      <c r="B4266" s="159" t="s">
        <v>26750</v>
      </c>
      <c r="C4266" s="159" t="s">
        <v>131</v>
      </c>
      <c r="D4266" s="160" t="s">
        <v>10510</v>
      </c>
    </row>
    <row r="4267" spans="1:4">
      <c r="A4267" s="159">
        <v>38076</v>
      </c>
      <c r="B4267" s="159" t="s">
        <v>26721</v>
      </c>
      <c r="C4267" s="159" t="s">
        <v>131</v>
      </c>
      <c r="D4267" s="160" t="s">
        <v>10300</v>
      </c>
    </row>
    <row r="4268" spans="1:4">
      <c r="A4268" s="159">
        <v>7592</v>
      </c>
      <c r="B4268" s="159" t="s">
        <v>24270</v>
      </c>
      <c r="C4268" s="159" t="s">
        <v>127</v>
      </c>
      <c r="D4268" s="160" t="s">
        <v>31609</v>
      </c>
    </row>
    <row r="4269" spans="1:4">
      <c r="A4269" s="159">
        <v>40820</v>
      </c>
      <c r="B4269" s="159" t="s">
        <v>28085</v>
      </c>
      <c r="C4269" s="159" t="s">
        <v>125</v>
      </c>
      <c r="D4269" s="160" t="s">
        <v>31610</v>
      </c>
    </row>
    <row r="4270" spans="1:4">
      <c r="A4270" s="159">
        <v>11826</v>
      </c>
      <c r="B4270" s="159" t="s">
        <v>25096</v>
      </c>
      <c r="C4270" s="159" t="s">
        <v>131</v>
      </c>
      <c r="D4270" s="160" t="s">
        <v>25097</v>
      </c>
    </row>
    <row r="4271" spans="1:4">
      <c r="A4271" s="159">
        <v>7606</v>
      </c>
      <c r="B4271" s="159" t="s">
        <v>24276</v>
      </c>
      <c r="C4271" s="159" t="s">
        <v>131</v>
      </c>
      <c r="D4271" s="160" t="s">
        <v>24277</v>
      </c>
    </row>
    <row r="4272" spans="1:4">
      <c r="A4272" s="159">
        <v>11763</v>
      </c>
      <c r="B4272" s="159" t="s">
        <v>25062</v>
      </c>
      <c r="C4272" s="159" t="s">
        <v>131</v>
      </c>
      <c r="D4272" s="160" t="s">
        <v>10367</v>
      </c>
    </row>
    <row r="4273" spans="1:4">
      <c r="A4273" s="159">
        <v>11764</v>
      </c>
      <c r="B4273" s="159" t="s">
        <v>25063</v>
      </c>
      <c r="C4273" s="159" t="s">
        <v>131</v>
      </c>
      <c r="D4273" s="160" t="s">
        <v>25064</v>
      </c>
    </row>
    <row r="4274" spans="1:4">
      <c r="A4274" s="159">
        <v>11829</v>
      </c>
      <c r="B4274" s="159" t="s">
        <v>25098</v>
      </c>
      <c r="C4274" s="159" t="s">
        <v>131</v>
      </c>
      <c r="D4274" s="160" t="s">
        <v>11051</v>
      </c>
    </row>
    <row r="4275" spans="1:4">
      <c r="A4275" s="159">
        <v>11830</v>
      </c>
      <c r="B4275" s="159" t="s">
        <v>25099</v>
      </c>
      <c r="C4275" s="159" t="s">
        <v>131</v>
      </c>
      <c r="D4275" s="160" t="s">
        <v>11487</v>
      </c>
    </row>
    <row r="4276" spans="1:4">
      <c r="A4276" s="159">
        <v>11825</v>
      </c>
      <c r="B4276" s="159" t="s">
        <v>25095</v>
      </c>
      <c r="C4276" s="159" t="s">
        <v>131</v>
      </c>
      <c r="D4276" s="160" t="s">
        <v>14345</v>
      </c>
    </row>
    <row r="4277" spans="1:4">
      <c r="A4277" s="159">
        <v>11767</v>
      </c>
      <c r="B4277" s="159" t="s">
        <v>25068</v>
      </c>
      <c r="C4277" s="159" t="s">
        <v>131</v>
      </c>
      <c r="D4277" s="160" t="s">
        <v>25069</v>
      </c>
    </row>
    <row r="4278" spans="1:4">
      <c r="A4278" s="159">
        <v>11766</v>
      </c>
      <c r="B4278" s="159" t="s">
        <v>25066</v>
      </c>
      <c r="C4278" s="159" t="s">
        <v>131</v>
      </c>
      <c r="D4278" s="160" t="s">
        <v>25067</v>
      </c>
    </row>
    <row r="4279" spans="1:4">
      <c r="A4279" s="159">
        <v>11765</v>
      </c>
      <c r="B4279" s="159" t="s">
        <v>25065</v>
      </c>
      <c r="C4279" s="159" t="s">
        <v>131</v>
      </c>
      <c r="D4279" s="160" t="s">
        <v>11477</v>
      </c>
    </row>
    <row r="4280" spans="1:4">
      <c r="A4280" s="159">
        <v>11824</v>
      </c>
      <c r="B4280" s="159" t="s">
        <v>25094</v>
      </c>
      <c r="C4280" s="159" t="s">
        <v>131</v>
      </c>
      <c r="D4280" s="160" t="s">
        <v>13599</v>
      </c>
    </row>
    <row r="4281" spans="1:4">
      <c r="A4281" s="159">
        <v>44045</v>
      </c>
      <c r="B4281" s="159" t="s">
        <v>28760</v>
      </c>
      <c r="C4281" s="159" t="s">
        <v>131</v>
      </c>
      <c r="D4281" s="160" t="s">
        <v>11723</v>
      </c>
    </row>
    <row r="4282" spans="1:4">
      <c r="A4282" s="159">
        <v>39702</v>
      </c>
      <c r="B4282" s="159" t="s">
        <v>27669</v>
      </c>
      <c r="C4282" s="159" t="s">
        <v>131</v>
      </c>
      <c r="D4282" s="160" t="s">
        <v>11529</v>
      </c>
    </row>
    <row r="4283" spans="1:4">
      <c r="A4283" s="159">
        <v>13415</v>
      </c>
      <c r="B4283" s="159" t="s">
        <v>25482</v>
      </c>
      <c r="C4283" s="159" t="s">
        <v>131</v>
      </c>
      <c r="D4283" s="160" t="s">
        <v>11021</v>
      </c>
    </row>
    <row r="4284" spans="1:4">
      <c r="A4284" s="159">
        <v>7602</v>
      </c>
      <c r="B4284" s="159" t="s">
        <v>24273</v>
      </c>
      <c r="C4284" s="159" t="s">
        <v>131</v>
      </c>
      <c r="D4284" s="160" t="s">
        <v>10796</v>
      </c>
    </row>
    <row r="4285" spans="1:4">
      <c r="A4285" s="159">
        <v>7603</v>
      </c>
      <c r="B4285" s="159" t="s">
        <v>24274</v>
      </c>
      <c r="C4285" s="159" t="s">
        <v>131</v>
      </c>
      <c r="D4285" s="160" t="s">
        <v>10797</v>
      </c>
    </row>
    <row r="4286" spans="1:4">
      <c r="A4286" s="159">
        <v>11777</v>
      </c>
      <c r="B4286" s="159" t="s">
        <v>25074</v>
      </c>
      <c r="C4286" s="159" t="s">
        <v>131</v>
      </c>
      <c r="D4286" s="160" t="s">
        <v>25075</v>
      </c>
    </row>
    <row r="4287" spans="1:4">
      <c r="A4287" s="159">
        <v>13417</v>
      </c>
      <c r="B4287" s="159" t="s">
        <v>25484</v>
      </c>
      <c r="C4287" s="159" t="s">
        <v>131</v>
      </c>
      <c r="D4287" s="160" t="s">
        <v>11023</v>
      </c>
    </row>
    <row r="4288" spans="1:4">
      <c r="A4288" s="159">
        <v>36791</v>
      </c>
      <c r="B4288" s="159" t="s">
        <v>26298</v>
      </c>
      <c r="C4288" s="159" t="s">
        <v>131</v>
      </c>
      <c r="D4288" s="160" t="s">
        <v>11211</v>
      </c>
    </row>
    <row r="4289" spans="1:4">
      <c r="A4289" s="159">
        <v>36795</v>
      </c>
      <c r="B4289" s="159" t="s">
        <v>26303</v>
      </c>
      <c r="C4289" s="159" t="s">
        <v>131</v>
      </c>
      <c r="D4289" s="160" t="s">
        <v>11214</v>
      </c>
    </row>
    <row r="4290" spans="1:4">
      <c r="A4290" s="159">
        <v>36796</v>
      </c>
      <c r="B4290" s="159" t="s">
        <v>26304</v>
      </c>
      <c r="C4290" s="159" t="s">
        <v>131</v>
      </c>
      <c r="D4290" s="160" t="s">
        <v>11215</v>
      </c>
    </row>
    <row r="4291" spans="1:4">
      <c r="A4291" s="159">
        <v>36792</v>
      </c>
      <c r="B4291" s="159" t="s">
        <v>26299</v>
      </c>
      <c r="C4291" s="159" t="s">
        <v>131</v>
      </c>
      <c r="D4291" s="160" t="s">
        <v>11212</v>
      </c>
    </row>
    <row r="4292" spans="1:4">
      <c r="A4292" s="159">
        <v>11773</v>
      </c>
      <c r="B4292" s="159" t="s">
        <v>25073</v>
      </c>
      <c r="C4292" s="159" t="s">
        <v>131</v>
      </c>
      <c r="D4292" s="160" t="s">
        <v>10948</v>
      </c>
    </row>
    <row r="4293" spans="1:4">
      <c r="A4293" s="159">
        <v>11762</v>
      </c>
      <c r="B4293" s="159" t="s">
        <v>25061</v>
      </c>
      <c r="C4293" s="159" t="s">
        <v>131</v>
      </c>
      <c r="D4293" s="160" t="s">
        <v>10944</v>
      </c>
    </row>
    <row r="4294" spans="1:4">
      <c r="A4294" s="159">
        <v>7604</v>
      </c>
      <c r="B4294" s="159" t="s">
        <v>24275</v>
      </c>
      <c r="C4294" s="159" t="s">
        <v>131</v>
      </c>
      <c r="D4294" s="160" t="s">
        <v>10798</v>
      </c>
    </row>
    <row r="4295" spans="1:4">
      <c r="A4295" s="159">
        <v>13984</v>
      </c>
      <c r="B4295" s="159" t="s">
        <v>25529</v>
      </c>
      <c r="C4295" s="159" t="s">
        <v>131</v>
      </c>
      <c r="D4295" s="160" t="s">
        <v>11035</v>
      </c>
    </row>
    <row r="4296" spans="1:4">
      <c r="A4296" s="159">
        <v>11772</v>
      </c>
      <c r="B4296" s="159" t="s">
        <v>25072</v>
      </c>
      <c r="C4296" s="159" t="s">
        <v>131</v>
      </c>
      <c r="D4296" s="160" t="s">
        <v>10947</v>
      </c>
    </row>
    <row r="4297" spans="1:4">
      <c r="A4297" s="159">
        <v>13983</v>
      </c>
      <c r="B4297" s="159" t="s">
        <v>25528</v>
      </c>
      <c r="C4297" s="159" t="s">
        <v>131</v>
      </c>
      <c r="D4297" s="160" t="s">
        <v>11034</v>
      </c>
    </row>
    <row r="4298" spans="1:4">
      <c r="A4298" s="159">
        <v>13416</v>
      </c>
      <c r="B4298" s="159" t="s">
        <v>25483</v>
      </c>
      <c r="C4298" s="159" t="s">
        <v>131</v>
      </c>
      <c r="D4298" s="160" t="s">
        <v>11022</v>
      </c>
    </row>
    <row r="4299" spans="1:4">
      <c r="A4299" s="159">
        <v>40329</v>
      </c>
      <c r="B4299" s="159" t="s">
        <v>27894</v>
      </c>
      <c r="C4299" s="159" t="s">
        <v>131</v>
      </c>
      <c r="D4299" s="160" t="s">
        <v>11334</v>
      </c>
    </row>
    <row r="4300" spans="1:4">
      <c r="A4300" s="159">
        <v>11823</v>
      </c>
      <c r="B4300" s="159" t="s">
        <v>25093</v>
      </c>
      <c r="C4300" s="159" t="s">
        <v>131</v>
      </c>
      <c r="D4300" s="160" t="s">
        <v>10575</v>
      </c>
    </row>
    <row r="4301" spans="1:4">
      <c r="A4301" s="159">
        <v>11822</v>
      </c>
      <c r="B4301" s="159" t="s">
        <v>25092</v>
      </c>
      <c r="C4301" s="159" t="s">
        <v>131</v>
      </c>
      <c r="D4301" s="160" t="s">
        <v>13585</v>
      </c>
    </row>
    <row r="4302" spans="1:4">
      <c r="A4302" s="159">
        <v>11831</v>
      </c>
      <c r="B4302" s="159" t="s">
        <v>25100</v>
      </c>
      <c r="C4302" s="159" t="s">
        <v>131</v>
      </c>
      <c r="D4302" s="160" t="s">
        <v>17549</v>
      </c>
    </row>
    <row r="4303" spans="1:4">
      <c r="A4303" s="159">
        <v>7613</v>
      </c>
      <c r="B4303" s="159" t="s">
        <v>24286</v>
      </c>
      <c r="C4303" s="159" t="s">
        <v>131</v>
      </c>
      <c r="D4303" s="160" t="s">
        <v>24287</v>
      </c>
    </row>
    <row r="4304" spans="1:4">
      <c r="A4304" s="159">
        <v>7619</v>
      </c>
      <c r="B4304" s="159" t="s">
        <v>24298</v>
      </c>
      <c r="C4304" s="159" t="s">
        <v>131</v>
      </c>
      <c r="D4304" s="160" t="s">
        <v>24299</v>
      </c>
    </row>
    <row r="4305" spans="1:4">
      <c r="A4305" s="159">
        <v>12076</v>
      </c>
      <c r="B4305" s="159" t="s">
        <v>25207</v>
      </c>
      <c r="C4305" s="159" t="s">
        <v>131</v>
      </c>
      <c r="D4305" s="160" t="s">
        <v>25208</v>
      </c>
    </row>
    <row r="4306" spans="1:4">
      <c r="A4306" s="159">
        <v>7614</v>
      </c>
      <c r="B4306" s="159" t="s">
        <v>24288</v>
      </c>
      <c r="C4306" s="159" t="s">
        <v>131</v>
      </c>
      <c r="D4306" s="160" t="s">
        <v>24289</v>
      </c>
    </row>
    <row r="4307" spans="1:4">
      <c r="A4307" s="159">
        <v>7618</v>
      </c>
      <c r="B4307" s="159" t="s">
        <v>24296</v>
      </c>
      <c r="C4307" s="159" t="s">
        <v>131</v>
      </c>
      <c r="D4307" s="160" t="s">
        <v>24297</v>
      </c>
    </row>
    <row r="4308" spans="1:4">
      <c r="A4308" s="159">
        <v>7620</v>
      </c>
      <c r="B4308" s="159" t="s">
        <v>24300</v>
      </c>
      <c r="C4308" s="159" t="s">
        <v>131</v>
      </c>
      <c r="D4308" s="160" t="s">
        <v>24301</v>
      </c>
    </row>
    <row r="4309" spans="1:4">
      <c r="A4309" s="159">
        <v>7610</v>
      </c>
      <c r="B4309" s="159" t="s">
        <v>24280</v>
      </c>
      <c r="C4309" s="159" t="s">
        <v>131</v>
      </c>
      <c r="D4309" s="160" t="s">
        <v>24281</v>
      </c>
    </row>
    <row r="4310" spans="1:4">
      <c r="A4310" s="159">
        <v>7615</v>
      </c>
      <c r="B4310" s="159" t="s">
        <v>24290</v>
      </c>
      <c r="C4310" s="159" t="s">
        <v>131</v>
      </c>
      <c r="D4310" s="160" t="s">
        <v>24291</v>
      </c>
    </row>
    <row r="4311" spans="1:4">
      <c r="A4311" s="159">
        <v>7617</v>
      </c>
      <c r="B4311" s="159" t="s">
        <v>24294</v>
      </c>
      <c r="C4311" s="159" t="s">
        <v>131</v>
      </c>
      <c r="D4311" s="160" t="s">
        <v>24295</v>
      </c>
    </row>
    <row r="4312" spans="1:4">
      <c r="A4312" s="159">
        <v>7616</v>
      </c>
      <c r="B4312" s="159" t="s">
        <v>24292</v>
      </c>
      <c r="C4312" s="159" t="s">
        <v>131</v>
      </c>
      <c r="D4312" s="160" t="s">
        <v>24293</v>
      </c>
    </row>
    <row r="4313" spans="1:4">
      <c r="A4313" s="159">
        <v>7611</v>
      </c>
      <c r="B4313" s="159" t="s">
        <v>24282</v>
      </c>
      <c r="C4313" s="159" t="s">
        <v>131</v>
      </c>
      <c r="D4313" s="160" t="s">
        <v>24283</v>
      </c>
    </row>
    <row r="4314" spans="1:4">
      <c r="A4314" s="159">
        <v>7612</v>
      </c>
      <c r="B4314" s="159" t="s">
        <v>24284</v>
      </c>
      <c r="C4314" s="159" t="s">
        <v>131</v>
      </c>
      <c r="D4314" s="160" t="s">
        <v>24285</v>
      </c>
    </row>
    <row r="4315" spans="1:4">
      <c r="A4315" s="159">
        <v>37371</v>
      </c>
      <c r="B4315" s="159" t="s">
        <v>26336</v>
      </c>
      <c r="C4315" s="159" t="s">
        <v>127</v>
      </c>
      <c r="D4315" s="160" t="s">
        <v>11015</v>
      </c>
    </row>
    <row r="4316" spans="1:4">
      <c r="A4316" s="159">
        <v>40861</v>
      </c>
      <c r="B4316" s="159" t="s">
        <v>28087</v>
      </c>
      <c r="C4316" s="159" t="s">
        <v>125</v>
      </c>
      <c r="D4316" s="160" t="s">
        <v>10836</v>
      </c>
    </row>
    <row r="4317" spans="1:4">
      <c r="A4317" s="159">
        <v>36510</v>
      </c>
      <c r="B4317" s="159" t="s">
        <v>26247</v>
      </c>
      <c r="C4317" s="159" t="s">
        <v>131</v>
      </c>
      <c r="D4317" s="160" t="s">
        <v>26248</v>
      </c>
    </row>
    <row r="4318" spans="1:4">
      <c r="A4318" s="159">
        <v>25020</v>
      </c>
      <c r="B4318" s="159" t="s">
        <v>25851</v>
      </c>
      <c r="C4318" s="159" t="s">
        <v>131</v>
      </c>
      <c r="D4318" s="160" t="s">
        <v>24305</v>
      </c>
    </row>
    <row r="4319" spans="1:4">
      <c r="A4319" s="159">
        <v>7622</v>
      </c>
      <c r="B4319" s="159" t="s">
        <v>24302</v>
      </c>
      <c r="C4319" s="159" t="s">
        <v>131</v>
      </c>
      <c r="D4319" s="160" t="s">
        <v>24303</v>
      </c>
    </row>
    <row r="4320" spans="1:4">
      <c r="A4320" s="159">
        <v>7624</v>
      </c>
      <c r="B4320" s="159" t="s">
        <v>24306</v>
      </c>
      <c r="C4320" s="159" t="s">
        <v>131</v>
      </c>
      <c r="D4320" s="160" t="s">
        <v>24307</v>
      </c>
    </row>
    <row r="4321" spans="1:4">
      <c r="A4321" s="159">
        <v>7625</v>
      </c>
      <c r="B4321" s="159" t="s">
        <v>24308</v>
      </c>
      <c r="C4321" s="159" t="s">
        <v>131</v>
      </c>
      <c r="D4321" s="160" t="s">
        <v>24309</v>
      </c>
    </row>
    <row r="4322" spans="1:4">
      <c r="A4322" s="159">
        <v>7623</v>
      </c>
      <c r="B4322" s="159" t="s">
        <v>24304</v>
      </c>
      <c r="C4322" s="159" t="s">
        <v>131</v>
      </c>
      <c r="D4322" s="160" t="s">
        <v>24305</v>
      </c>
    </row>
    <row r="4323" spans="1:4">
      <c r="A4323" s="159">
        <v>36508</v>
      </c>
      <c r="B4323" s="159" t="s">
        <v>26243</v>
      </c>
      <c r="C4323" s="159" t="s">
        <v>131</v>
      </c>
      <c r="D4323" s="160" t="s">
        <v>26244</v>
      </c>
    </row>
    <row r="4324" spans="1:4">
      <c r="A4324" s="159">
        <v>36509</v>
      </c>
      <c r="B4324" s="159" t="s">
        <v>26245</v>
      </c>
      <c r="C4324" s="159" t="s">
        <v>131</v>
      </c>
      <c r="D4324" s="160" t="s">
        <v>26246</v>
      </c>
    </row>
    <row r="4325" spans="1:4">
      <c r="A4325" s="159">
        <v>13238</v>
      </c>
      <c r="B4325" s="159" t="s">
        <v>25458</v>
      </c>
      <c r="C4325" s="159" t="s">
        <v>131</v>
      </c>
      <c r="D4325" s="160" t="s">
        <v>25459</v>
      </c>
    </row>
    <row r="4326" spans="1:4">
      <c r="A4326" s="159">
        <v>36511</v>
      </c>
      <c r="B4326" s="159" t="s">
        <v>26249</v>
      </c>
      <c r="C4326" s="159" t="s">
        <v>131</v>
      </c>
      <c r="D4326" s="160" t="s">
        <v>26250</v>
      </c>
    </row>
    <row r="4327" spans="1:4">
      <c r="A4327" s="159">
        <v>36515</v>
      </c>
      <c r="B4327" s="159" t="s">
        <v>26257</v>
      </c>
      <c r="C4327" s="159" t="s">
        <v>131</v>
      </c>
      <c r="D4327" s="160" t="s">
        <v>26258</v>
      </c>
    </row>
    <row r="4328" spans="1:4">
      <c r="A4328" s="159">
        <v>10598</v>
      </c>
      <c r="B4328" s="159" t="s">
        <v>24663</v>
      </c>
      <c r="C4328" s="159" t="s">
        <v>131</v>
      </c>
      <c r="D4328" s="160" t="s">
        <v>24664</v>
      </c>
    </row>
    <row r="4329" spans="1:4">
      <c r="A4329" s="159">
        <v>7640</v>
      </c>
      <c r="B4329" s="159" t="s">
        <v>24310</v>
      </c>
      <c r="C4329" s="159" t="s">
        <v>131</v>
      </c>
      <c r="D4329" s="160" t="s">
        <v>24311</v>
      </c>
    </row>
    <row r="4330" spans="1:4">
      <c r="A4330" s="159">
        <v>36513</v>
      </c>
      <c r="B4330" s="159" t="s">
        <v>26253</v>
      </c>
      <c r="C4330" s="159" t="s">
        <v>131</v>
      </c>
      <c r="D4330" s="160" t="s">
        <v>26254</v>
      </c>
    </row>
    <row r="4331" spans="1:4">
      <c r="A4331" s="159">
        <v>36514</v>
      </c>
      <c r="B4331" s="159" t="s">
        <v>26255</v>
      </c>
      <c r="C4331" s="159" t="s">
        <v>131</v>
      </c>
      <c r="D4331" s="160" t="s">
        <v>26256</v>
      </c>
    </row>
    <row r="4332" spans="1:4">
      <c r="A4332" s="159">
        <v>11572</v>
      </c>
      <c r="B4332" s="159" t="s">
        <v>24937</v>
      </c>
      <c r="C4332" s="159" t="s">
        <v>131</v>
      </c>
      <c r="D4332" s="160" t="s">
        <v>24938</v>
      </c>
    </row>
    <row r="4333" spans="1:4">
      <c r="A4333" s="159">
        <v>36149</v>
      </c>
      <c r="B4333" s="159" t="s">
        <v>26140</v>
      </c>
      <c r="C4333" s="159" t="s">
        <v>131</v>
      </c>
      <c r="D4333" s="160" t="s">
        <v>11694</v>
      </c>
    </row>
    <row r="4334" spans="1:4">
      <c r="A4334" s="159">
        <v>42407</v>
      </c>
      <c r="B4334" s="159" t="s">
        <v>28383</v>
      </c>
      <c r="C4334" s="159" t="s">
        <v>132</v>
      </c>
      <c r="D4334" s="160" t="s">
        <v>26998</v>
      </c>
    </row>
    <row r="4335" spans="1:4">
      <c r="A4335" s="159">
        <v>11581</v>
      </c>
      <c r="B4335" s="159" t="s">
        <v>24946</v>
      </c>
      <c r="C4335" s="159" t="s">
        <v>132</v>
      </c>
      <c r="D4335" s="160" t="s">
        <v>19119</v>
      </c>
    </row>
    <row r="4336" spans="1:4">
      <c r="A4336" s="159">
        <v>43605</v>
      </c>
      <c r="B4336" s="159" t="s">
        <v>28675</v>
      </c>
      <c r="C4336" s="159" t="s">
        <v>132</v>
      </c>
      <c r="D4336" s="160" t="s">
        <v>28676</v>
      </c>
    </row>
    <row r="4337" spans="1:4">
      <c r="A4337" s="159">
        <v>11580</v>
      </c>
      <c r="B4337" s="159" t="s">
        <v>24944</v>
      </c>
      <c r="C4337" s="159" t="s">
        <v>132</v>
      </c>
      <c r="D4337" s="160" t="s">
        <v>24945</v>
      </c>
    </row>
    <row r="4338" spans="1:4">
      <c r="A4338" s="159">
        <v>10743</v>
      </c>
      <c r="B4338" s="159" t="s">
        <v>24708</v>
      </c>
      <c r="C4338" s="159" t="s">
        <v>131</v>
      </c>
      <c r="D4338" s="160" t="s">
        <v>24709</v>
      </c>
    </row>
    <row r="4339" spans="1:4">
      <c r="A4339" s="159">
        <v>39848</v>
      </c>
      <c r="B4339" s="159" t="s">
        <v>27809</v>
      </c>
      <c r="C4339" s="159" t="s">
        <v>132</v>
      </c>
      <c r="D4339" s="160" t="s">
        <v>10245</v>
      </c>
    </row>
    <row r="4340" spans="1:4">
      <c r="A4340" s="159">
        <v>20999</v>
      </c>
      <c r="B4340" s="159" t="s">
        <v>25759</v>
      </c>
      <c r="C4340" s="159" t="s">
        <v>132</v>
      </c>
      <c r="D4340" s="160" t="s">
        <v>22348</v>
      </c>
    </row>
    <row r="4341" spans="1:4">
      <c r="A4341" s="159">
        <v>21001</v>
      </c>
      <c r="B4341" s="159" t="s">
        <v>25760</v>
      </c>
      <c r="C4341" s="159" t="s">
        <v>132</v>
      </c>
      <c r="D4341" s="160" t="s">
        <v>16204</v>
      </c>
    </row>
    <row r="4342" spans="1:4">
      <c r="A4342" s="159">
        <v>21003</v>
      </c>
      <c r="B4342" s="159" t="s">
        <v>25761</v>
      </c>
      <c r="C4342" s="159" t="s">
        <v>132</v>
      </c>
      <c r="D4342" s="160" t="s">
        <v>25762</v>
      </c>
    </row>
    <row r="4343" spans="1:4">
      <c r="A4343" s="159">
        <v>21006</v>
      </c>
      <c r="B4343" s="159" t="s">
        <v>25763</v>
      </c>
      <c r="C4343" s="159" t="s">
        <v>132</v>
      </c>
      <c r="D4343" s="160" t="s">
        <v>25764</v>
      </c>
    </row>
    <row r="4344" spans="1:4">
      <c r="A4344" s="159">
        <v>21019</v>
      </c>
      <c r="B4344" s="159" t="s">
        <v>25779</v>
      </c>
      <c r="C4344" s="159" t="s">
        <v>132</v>
      </c>
      <c r="D4344" s="160" t="s">
        <v>16950</v>
      </c>
    </row>
    <row r="4345" spans="1:4">
      <c r="A4345" s="159">
        <v>21021</v>
      </c>
      <c r="B4345" s="159" t="s">
        <v>25780</v>
      </c>
      <c r="C4345" s="159" t="s">
        <v>132</v>
      </c>
      <c r="D4345" s="160" t="s">
        <v>25781</v>
      </c>
    </row>
    <row r="4346" spans="1:4">
      <c r="A4346" s="159">
        <v>21024</v>
      </c>
      <c r="B4346" s="159" t="s">
        <v>25782</v>
      </c>
      <c r="C4346" s="159" t="s">
        <v>132</v>
      </c>
      <c r="D4346" s="160" t="s">
        <v>25783</v>
      </c>
    </row>
    <row r="4347" spans="1:4">
      <c r="A4347" s="159">
        <v>40624</v>
      </c>
      <c r="B4347" s="159" t="s">
        <v>28025</v>
      </c>
      <c r="C4347" s="159" t="s">
        <v>132</v>
      </c>
      <c r="D4347" s="160" t="s">
        <v>11595</v>
      </c>
    </row>
    <row r="4348" spans="1:4">
      <c r="A4348" s="159">
        <v>42575</v>
      </c>
      <c r="B4348" s="159" t="s">
        <v>28419</v>
      </c>
      <c r="C4348" s="159" t="s">
        <v>132</v>
      </c>
      <c r="D4348" s="160" t="s">
        <v>11686</v>
      </c>
    </row>
    <row r="4349" spans="1:4">
      <c r="A4349" s="159">
        <v>13127</v>
      </c>
      <c r="B4349" s="159" t="s">
        <v>25441</v>
      </c>
      <c r="C4349" s="159" t="s">
        <v>132</v>
      </c>
      <c r="D4349" s="160" t="s">
        <v>11010</v>
      </c>
    </row>
    <row r="4350" spans="1:4">
      <c r="A4350" s="159">
        <v>13137</v>
      </c>
      <c r="B4350" s="159" t="s">
        <v>25442</v>
      </c>
      <c r="C4350" s="159" t="s">
        <v>132</v>
      </c>
      <c r="D4350" s="160" t="s">
        <v>11011</v>
      </c>
    </row>
    <row r="4351" spans="1:4">
      <c r="A4351" s="159">
        <v>42574</v>
      </c>
      <c r="B4351" s="159" t="s">
        <v>28418</v>
      </c>
      <c r="C4351" s="159" t="s">
        <v>132</v>
      </c>
      <c r="D4351" s="160" t="s">
        <v>11685</v>
      </c>
    </row>
    <row r="4352" spans="1:4">
      <c r="A4352" s="159">
        <v>20989</v>
      </c>
      <c r="B4352" s="159" t="s">
        <v>25756</v>
      </c>
      <c r="C4352" s="159" t="s">
        <v>132</v>
      </c>
      <c r="D4352" s="160" t="s">
        <v>11084</v>
      </c>
    </row>
    <row r="4353" spans="1:4">
      <c r="A4353" s="159">
        <v>21147</v>
      </c>
      <c r="B4353" s="159" t="s">
        <v>25836</v>
      </c>
      <c r="C4353" s="159" t="s">
        <v>132</v>
      </c>
      <c r="D4353" s="160" t="s">
        <v>11114</v>
      </c>
    </row>
    <row r="4354" spans="1:4">
      <c r="A4354" s="159">
        <v>21148</v>
      </c>
      <c r="B4354" s="159" t="s">
        <v>25837</v>
      </c>
      <c r="C4354" s="159" t="s">
        <v>132</v>
      </c>
      <c r="D4354" s="160" t="s">
        <v>11115</v>
      </c>
    </row>
    <row r="4355" spans="1:4">
      <c r="A4355" s="159">
        <v>20984</v>
      </c>
      <c r="B4355" s="159" t="s">
        <v>25755</v>
      </c>
      <c r="C4355" s="159" t="s">
        <v>132</v>
      </c>
      <c r="D4355" s="160" t="s">
        <v>11083</v>
      </c>
    </row>
    <row r="4356" spans="1:4">
      <c r="A4356" s="159">
        <v>13042</v>
      </c>
      <c r="B4356" s="159" t="s">
        <v>25436</v>
      </c>
      <c r="C4356" s="159" t="s">
        <v>132</v>
      </c>
      <c r="D4356" s="160" t="s">
        <v>11006</v>
      </c>
    </row>
    <row r="4357" spans="1:4">
      <c r="A4357" s="159">
        <v>21150</v>
      </c>
      <c r="B4357" s="159" t="s">
        <v>25838</v>
      </c>
      <c r="C4357" s="159" t="s">
        <v>132</v>
      </c>
      <c r="D4357" s="160" t="s">
        <v>11116</v>
      </c>
    </row>
    <row r="4358" spans="1:4">
      <c r="A4358" s="159">
        <v>13141</v>
      </c>
      <c r="B4358" s="159" t="s">
        <v>25443</v>
      </c>
      <c r="C4358" s="159" t="s">
        <v>132</v>
      </c>
      <c r="D4358" s="160" t="s">
        <v>11012</v>
      </c>
    </row>
    <row r="4359" spans="1:4">
      <c r="A4359" s="159">
        <v>42576</v>
      </c>
      <c r="B4359" s="159" t="s">
        <v>28420</v>
      </c>
      <c r="C4359" s="159" t="s">
        <v>132</v>
      </c>
      <c r="D4359" s="160" t="s">
        <v>11687</v>
      </c>
    </row>
    <row r="4360" spans="1:4">
      <c r="A4360" s="159">
        <v>21151</v>
      </c>
      <c r="B4360" s="159" t="s">
        <v>25839</v>
      </c>
      <c r="C4360" s="159" t="s">
        <v>132</v>
      </c>
      <c r="D4360" s="160" t="s">
        <v>11117</v>
      </c>
    </row>
    <row r="4361" spans="1:4">
      <c r="A4361" s="159">
        <v>13142</v>
      </c>
      <c r="B4361" s="159" t="s">
        <v>25444</v>
      </c>
      <c r="C4361" s="159" t="s">
        <v>132</v>
      </c>
      <c r="D4361" s="160" t="s">
        <v>11013</v>
      </c>
    </row>
    <row r="4362" spans="1:4">
      <c r="A4362" s="159">
        <v>42577</v>
      </c>
      <c r="B4362" s="159" t="s">
        <v>28421</v>
      </c>
      <c r="C4362" s="159" t="s">
        <v>132</v>
      </c>
      <c r="D4362" s="160" t="s">
        <v>11688</v>
      </c>
    </row>
    <row r="4363" spans="1:4">
      <c r="A4363" s="159">
        <v>20994</v>
      </c>
      <c r="B4363" s="159" t="s">
        <v>25757</v>
      </c>
      <c r="C4363" s="159" t="s">
        <v>132</v>
      </c>
      <c r="D4363" s="160" t="s">
        <v>11085</v>
      </c>
    </row>
    <row r="4364" spans="1:4">
      <c r="A4364" s="159">
        <v>7672</v>
      </c>
      <c r="B4364" s="159" t="s">
        <v>24315</v>
      </c>
      <c r="C4364" s="159" t="s">
        <v>132</v>
      </c>
      <c r="D4364" s="160" t="s">
        <v>10803</v>
      </c>
    </row>
    <row r="4365" spans="1:4">
      <c r="A4365" s="159">
        <v>20995</v>
      </c>
      <c r="B4365" s="159" t="s">
        <v>25758</v>
      </c>
      <c r="C4365" s="159" t="s">
        <v>132</v>
      </c>
      <c r="D4365" s="160" t="s">
        <v>11086</v>
      </c>
    </row>
    <row r="4366" spans="1:4">
      <c r="A4366" s="159">
        <v>7690</v>
      </c>
      <c r="B4366" s="159" t="s">
        <v>24317</v>
      </c>
      <c r="C4366" s="159" t="s">
        <v>132</v>
      </c>
      <c r="D4366" s="160" t="s">
        <v>10805</v>
      </c>
    </row>
    <row r="4367" spans="1:4">
      <c r="A4367" s="159">
        <v>20980</v>
      </c>
      <c r="B4367" s="159" t="s">
        <v>25754</v>
      </c>
      <c r="C4367" s="159" t="s">
        <v>132</v>
      </c>
      <c r="D4367" s="160" t="s">
        <v>11082</v>
      </c>
    </row>
    <row r="4368" spans="1:4">
      <c r="A4368" s="159">
        <v>7661</v>
      </c>
      <c r="B4368" s="159" t="s">
        <v>24313</v>
      </c>
      <c r="C4368" s="159" t="s">
        <v>132</v>
      </c>
      <c r="D4368" s="160" t="s">
        <v>10801</v>
      </c>
    </row>
    <row r="4369" spans="1:4">
      <c r="A4369" s="159">
        <v>21016</v>
      </c>
      <c r="B4369" s="159" t="s">
        <v>25777</v>
      </c>
      <c r="C4369" s="159" t="s">
        <v>132</v>
      </c>
      <c r="D4369" s="160" t="s">
        <v>25778</v>
      </c>
    </row>
    <row r="4370" spans="1:4">
      <c r="A4370" s="159">
        <v>21008</v>
      </c>
      <c r="B4370" s="159" t="s">
        <v>25765</v>
      </c>
      <c r="C4370" s="159" t="s">
        <v>132</v>
      </c>
      <c r="D4370" s="160" t="s">
        <v>11280</v>
      </c>
    </row>
    <row r="4371" spans="1:4">
      <c r="A4371" s="159">
        <v>21009</v>
      </c>
      <c r="B4371" s="159" t="s">
        <v>25766</v>
      </c>
      <c r="C4371" s="159" t="s">
        <v>132</v>
      </c>
      <c r="D4371" s="160" t="s">
        <v>20337</v>
      </c>
    </row>
    <row r="4372" spans="1:4">
      <c r="A4372" s="159">
        <v>21010</v>
      </c>
      <c r="B4372" s="159" t="s">
        <v>25767</v>
      </c>
      <c r="C4372" s="159" t="s">
        <v>132</v>
      </c>
      <c r="D4372" s="160" t="s">
        <v>25768</v>
      </c>
    </row>
    <row r="4373" spans="1:4">
      <c r="A4373" s="159">
        <v>21011</v>
      </c>
      <c r="B4373" s="159" t="s">
        <v>25769</v>
      </c>
      <c r="C4373" s="159" t="s">
        <v>132</v>
      </c>
      <c r="D4373" s="160" t="s">
        <v>25770</v>
      </c>
    </row>
    <row r="4374" spans="1:4">
      <c r="A4374" s="159">
        <v>21012</v>
      </c>
      <c r="B4374" s="159" t="s">
        <v>25771</v>
      </c>
      <c r="C4374" s="159" t="s">
        <v>132</v>
      </c>
      <c r="D4374" s="160" t="s">
        <v>25772</v>
      </c>
    </row>
    <row r="4375" spans="1:4">
      <c r="A4375" s="159">
        <v>21013</v>
      </c>
      <c r="B4375" s="159" t="s">
        <v>25773</v>
      </c>
      <c r="C4375" s="159" t="s">
        <v>132</v>
      </c>
      <c r="D4375" s="160" t="s">
        <v>10788</v>
      </c>
    </row>
    <row r="4376" spans="1:4">
      <c r="A4376" s="159">
        <v>21014</v>
      </c>
      <c r="B4376" s="159" t="s">
        <v>25774</v>
      </c>
      <c r="C4376" s="159" t="s">
        <v>132</v>
      </c>
      <c r="D4376" s="160" t="s">
        <v>11953</v>
      </c>
    </row>
    <row r="4377" spans="1:4">
      <c r="A4377" s="159">
        <v>21015</v>
      </c>
      <c r="B4377" s="159" t="s">
        <v>25775</v>
      </c>
      <c r="C4377" s="159" t="s">
        <v>132</v>
      </c>
      <c r="D4377" s="160" t="s">
        <v>25776</v>
      </c>
    </row>
    <row r="4378" spans="1:4">
      <c r="A4378" s="159">
        <v>7697</v>
      </c>
      <c r="B4378" s="159" t="s">
        <v>24330</v>
      </c>
      <c r="C4378" s="159" t="s">
        <v>132</v>
      </c>
      <c r="D4378" s="160" t="s">
        <v>11588</v>
      </c>
    </row>
    <row r="4379" spans="1:4">
      <c r="A4379" s="159">
        <v>7698</v>
      </c>
      <c r="B4379" s="159" t="s">
        <v>24331</v>
      </c>
      <c r="C4379" s="159" t="s">
        <v>132</v>
      </c>
      <c r="D4379" s="160" t="s">
        <v>24332</v>
      </c>
    </row>
    <row r="4380" spans="1:4">
      <c r="A4380" s="159">
        <v>7691</v>
      </c>
      <c r="B4380" s="159" t="s">
        <v>24318</v>
      </c>
      <c r="C4380" s="159" t="s">
        <v>132</v>
      </c>
      <c r="D4380" s="160" t="s">
        <v>24319</v>
      </c>
    </row>
    <row r="4381" spans="1:4">
      <c r="A4381" s="159">
        <v>40626</v>
      </c>
      <c r="B4381" s="159" t="s">
        <v>28026</v>
      </c>
      <c r="C4381" s="159" t="s">
        <v>132</v>
      </c>
      <c r="D4381" s="160" t="s">
        <v>17949</v>
      </c>
    </row>
    <row r="4382" spans="1:4">
      <c r="A4382" s="159">
        <v>7701</v>
      </c>
      <c r="B4382" s="159" t="s">
        <v>24334</v>
      </c>
      <c r="C4382" s="159" t="s">
        <v>132</v>
      </c>
      <c r="D4382" s="160" t="s">
        <v>24335</v>
      </c>
    </row>
    <row r="4383" spans="1:4">
      <c r="A4383" s="159">
        <v>7696</v>
      </c>
      <c r="B4383" s="159" t="s">
        <v>24328</v>
      </c>
      <c r="C4383" s="159" t="s">
        <v>132</v>
      </c>
      <c r="D4383" s="160" t="s">
        <v>24329</v>
      </c>
    </row>
    <row r="4384" spans="1:4">
      <c r="A4384" s="159">
        <v>7700</v>
      </c>
      <c r="B4384" s="159" t="s">
        <v>24333</v>
      </c>
      <c r="C4384" s="159" t="s">
        <v>132</v>
      </c>
      <c r="D4384" s="160" t="s">
        <v>17376</v>
      </c>
    </row>
    <row r="4385" spans="1:4">
      <c r="A4385" s="159">
        <v>7694</v>
      </c>
      <c r="B4385" s="159" t="s">
        <v>24324</v>
      </c>
      <c r="C4385" s="159" t="s">
        <v>132</v>
      </c>
      <c r="D4385" s="160" t="s">
        <v>24325</v>
      </c>
    </row>
    <row r="4386" spans="1:4">
      <c r="A4386" s="159">
        <v>7693</v>
      </c>
      <c r="B4386" s="159" t="s">
        <v>24322</v>
      </c>
      <c r="C4386" s="159" t="s">
        <v>132</v>
      </c>
      <c r="D4386" s="160" t="s">
        <v>24323</v>
      </c>
    </row>
    <row r="4387" spans="1:4">
      <c r="A4387" s="159">
        <v>7692</v>
      </c>
      <c r="B4387" s="159" t="s">
        <v>24320</v>
      </c>
      <c r="C4387" s="159" t="s">
        <v>132</v>
      </c>
      <c r="D4387" s="160" t="s">
        <v>24321</v>
      </c>
    </row>
    <row r="4388" spans="1:4">
      <c r="A4388" s="159">
        <v>7695</v>
      </c>
      <c r="B4388" s="159" t="s">
        <v>24326</v>
      </c>
      <c r="C4388" s="159" t="s">
        <v>132</v>
      </c>
      <c r="D4388" s="160" t="s">
        <v>24327</v>
      </c>
    </row>
    <row r="4389" spans="1:4">
      <c r="A4389" s="159">
        <v>13356</v>
      </c>
      <c r="B4389" s="159" t="s">
        <v>25473</v>
      </c>
      <c r="C4389" s="159" t="s">
        <v>132</v>
      </c>
      <c r="D4389" s="160" t="s">
        <v>10584</v>
      </c>
    </row>
    <row r="4390" spans="1:4">
      <c r="A4390" s="159">
        <v>36365</v>
      </c>
      <c r="B4390" s="159" t="s">
        <v>26190</v>
      </c>
      <c r="C4390" s="159" t="s">
        <v>132</v>
      </c>
      <c r="D4390" s="160" t="s">
        <v>26191</v>
      </c>
    </row>
    <row r="4391" spans="1:4">
      <c r="A4391" s="159">
        <v>41930</v>
      </c>
      <c r="B4391" s="159" t="s">
        <v>28331</v>
      </c>
      <c r="C4391" s="159" t="s">
        <v>132</v>
      </c>
      <c r="D4391" s="160" t="s">
        <v>28332</v>
      </c>
    </row>
    <row r="4392" spans="1:4">
      <c r="A4392" s="159">
        <v>41931</v>
      </c>
      <c r="B4392" s="159" t="s">
        <v>28333</v>
      </c>
      <c r="C4392" s="159" t="s">
        <v>132</v>
      </c>
      <c r="D4392" s="160" t="s">
        <v>28334</v>
      </c>
    </row>
    <row r="4393" spans="1:4">
      <c r="A4393" s="159">
        <v>41932</v>
      </c>
      <c r="B4393" s="159" t="s">
        <v>28335</v>
      </c>
      <c r="C4393" s="159" t="s">
        <v>132</v>
      </c>
      <c r="D4393" s="160" t="s">
        <v>28336</v>
      </c>
    </row>
    <row r="4394" spans="1:4">
      <c r="A4394" s="159">
        <v>41933</v>
      </c>
      <c r="B4394" s="159" t="s">
        <v>28337</v>
      </c>
      <c r="C4394" s="159" t="s">
        <v>132</v>
      </c>
      <c r="D4394" s="160" t="s">
        <v>28338</v>
      </c>
    </row>
    <row r="4395" spans="1:4">
      <c r="A4395" s="159">
        <v>41934</v>
      </c>
      <c r="B4395" s="159" t="s">
        <v>28339</v>
      </c>
      <c r="C4395" s="159" t="s">
        <v>132</v>
      </c>
      <c r="D4395" s="160" t="s">
        <v>28340</v>
      </c>
    </row>
    <row r="4396" spans="1:4">
      <c r="A4396" s="159">
        <v>41936</v>
      </c>
      <c r="B4396" s="159" t="s">
        <v>28341</v>
      </c>
      <c r="C4396" s="159" t="s">
        <v>132</v>
      </c>
      <c r="D4396" s="160" t="s">
        <v>28342</v>
      </c>
    </row>
    <row r="4397" spans="1:4">
      <c r="A4397" s="159">
        <v>44812</v>
      </c>
      <c r="B4397" s="159" t="s">
        <v>28949</v>
      </c>
      <c r="C4397" s="159" t="s">
        <v>132</v>
      </c>
      <c r="D4397" s="160" t="s">
        <v>28950</v>
      </c>
    </row>
    <row r="4398" spans="1:4">
      <c r="A4398" s="159">
        <v>41785</v>
      </c>
      <c r="B4398" s="159" t="s">
        <v>28322</v>
      </c>
      <c r="C4398" s="159" t="s">
        <v>132</v>
      </c>
      <c r="D4398" s="160" t="s">
        <v>28323</v>
      </c>
    </row>
    <row r="4399" spans="1:4">
      <c r="A4399" s="159">
        <v>41781</v>
      </c>
      <c r="B4399" s="159" t="s">
        <v>28316</v>
      </c>
      <c r="C4399" s="159" t="s">
        <v>132</v>
      </c>
      <c r="D4399" s="160" t="s">
        <v>28317</v>
      </c>
    </row>
    <row r="4400" spans="1:4">
      <c r="A4400" s="159">
        <v>41783</v>
      </c>
      <c r="B4400" s="159" t="s">
        <v>28320</v>
      </c>
      <c r="C4400" s="159" t="s">
        <v>132</v>
      </c>
      <c r="D4400" s="160" t="s">
        <v>28321</v>
      </c>
    </row>
    <row r="4401" spans="1:4">
      <c r="A4401" s="159">
        <v>41786</v>
      </c>
      <c r="B4401" s="159" t="s">
        <v>28324</v>
      </c>
      <c r="C4401" s="159" t="s">
        <v>132</v>
      </c>
      <c r="D4401" s="160" t="s">
        <v>28325</v>
      </c>
    </row>
    <row r="4402" spans="1:4">
      <c r="A4402" s="159">
        <v>41779</v>
      </c>
      <c r="B4402" s="159" t="s">
        <v>28313</v>
      </c>
      <c r="C4402" s="159" t="s">
        <v>132</v>
      </c>
      <c r="D4402" s="160" t="s">
        <v>19272</v>
      </c>
    </row>
    <row r="4403" spans="1:4">
      <c r="A4403" s="159">
        <v>41780</v>
      </c>
      <c r="B4403" s="159" t="s">
        <v>28314</v>
      </c>
      <c r="C4403" s="159" t="s">
        <v>132</v>
      </c>
      <c r="D4403" s="160" t="s">
        <v>28315</v>
      </c>
    </row>
    <row r="4404" spans="1:4">
      <c r="A4404" s="159">
        <v>41782</v>
      </c>
      <c r="B4404" s="159" t="s">
        <v>28318</v>
      </c>
      <c r="C4404" s="159" t="s">
        <v>132</v>
      </c>
      <c r="D4404" s="160" t="s">
        <v>28319</v>
      </c>
    </row>
    <row r="4405" spans="1:4">
      <c r="A4405" s="159">
        <v>38130</v>
      </c>
      <c r="B4405" s="159" t="s">
        <v>26781</v>
      </c>
      <c r="C4405" s="159" t="s">
        <v>132</v>
      </c>
      <c r="D4405" s="160" t="s">
        <v>11740</v>
      </c>
    </row>
    <row r="4406" spans="1:4">
      <c r="A4406" s="159">
        <v>44260</v>
      </c>
      <c r="B4406" s="159" t="s">
        <v>28810</v>
      </c>
      <c r="C4406" s="159" t="s">
        <v>132</v>
      </c>
      <c r="D4406" s="160" t="s">
        <v>28811</v>
      </c>
    </row>
    <row r="4407" spans="1:4">
      <c r="A4407" s="159">
        <v>21123</v>
      </c>
      <c r="B4407" s="159" t="s">
        <v>25825</v>
      </c>
      <c r="C4407" s="159" t="s">
        <v>132</v>
      </c>
      <c r="D4407" s="160" t="s">
        <v>11452</v>
      </c>
    </row>
    <row r="4408" spans="1:4">
      <c r="A4408" s="159">
        <v>21124</v>
      </c>
      <c r="B4408" s="159" t="s">
        <v>25826</v>
      </c>
      <c r="C4408" s="159" t="s">
        <v>132</v>
      </c>
      <c r="D4408" s="160" t="s">
        <v>22450</v>
      </c>
    </row>
    <row r="4409" spans="1:4">
      <c r="A4409" s="159">
        <v>21125</v>
      </c>
      <c r="B4409" s="159" t="s">
        <v>25827</v>
      </c>
      <c r="C4409" s="159" t="s">
        <v>132</v>
      </c>
      <c r="D4409" s="160" t="s">
        <v>25828</v>
      </c>
    </row>
    <row r="4410" spans="1:4">
      <c r="A4410" s="159">
        <v>38028</v>
      </c>
      <c r="B4410" s="159" t="s">
        <v>26676</v>
      </c>
      <c r="C4410" s="159" t="s">
        <v>132</v>
      </c>
      <c r="D4410" s="160" t="s">
        <v>26677</v>
      </c>
    </row>
    <row r="4411" spans="1:4">
      <c r="A4411" s="159">
        <v>38029</v>
      </c>
      <c r="B4411" s="159" t="s">
        <v>26678</v>
      </c>
      <c r="C4411" s="159" t="s">
        <v>132</v>
      </c>
      <c r="D4411" s="160" t="s">
        <v>26679</v>
      </c>
    </row>
    <row r="4412" spans="1:4">
      <c r="A4412" s="159">
        <v>38030</v>
      </c>
      <c r="B4412" s="159" t="s">
        <v>26680</v>
      </c>
      <c r="C4412" s="159" t="s">
        <v>132</v>
      </c>
      <c r="D4412" s="160" t="s">
        <v>26681</v>
      </c>
    </row>
    <row r="4413" spans="1:4">
      <c r="A4413" s="159">
        <v>38031</v>
      </c>
      <c r="B4413" s="159" t="s">
        <v>26682</v>
      </c>
      <c r="C4413" s="159" t="s">
        <v>132</v>
      </c>
      <c r="D4413" s="160" t="s">
        <v>26683</v>
      </c>
    </row>
    <row r="4414" spans="1:4">
      <c r="A4414" s="159">
        <v>39735</v>
      </c>
      <c r="B4414" s="159" t="s">
        <v>27704</v>
      </c>
      <c r="C4414" s="159" t="s">
        <v>132</v>
      </c>
      <c r="D4414" s="160" t="s">
        <v>27705</v>
      </c>
    </row>
    <row r="4415" spans="1:4">
      <c r="A4415" s="159">
        <v>39734</v>
      </c>
      <c r="B4415" s="159" t="s">
        <v>27702</v>
      </c>
      <c r="C4415" s="159" t="s">
        <v>132</v>
      </c>
      <c r="D4415" s="160" t="s">
        <v>27703</v>
      </c>
    </row>
    <row r="4416" spans="1:4">
      <c r="A4416" s="159">
        <v>39736</v>
      </c>
      <c r="B4416" s="159" t="s">
        <v>27706</v>
      </c>
      <c r="C4416" s="159" t="s">
        <v>132</v>
      </c>
      <c r="D4416" s="160" t="s">
        <v>27707</v>
      </c>
    </row>
    <row r="4417" spans="1:4">
      <c r="A4417" s="159">
        <v>39737</v>
      </c>
      <c r="B4417" s="159" t="s">
        <v>27708</v>
      </c>
      <c r="C4417" s="159" t="s">
        <v>132</v>
      </c>
      <c r="D4417" s="160" t="s">
        <v>10327</v>
      </c>
    </row>
    <row r="4418" spans="1:4">
      <c r="A4418" s="159">
        <v>39738</v>
      </c>
      <c r="B4418" s="159" t="s">
        <v>27709</v>
      </c>
      <c r="C4418" s="159" t="s">
        <v>132</v>
      </c>
      <c r="D4418" s="160" t="s">
        <v>11220</v>
      </c>
    </row>
    <row r="4419" spans="1:4">
      <c r="A4419" s="159">
        <v>39739</v>
      </c>
      <c r="B4419" s="159" t="s">
        <v>27710</v>
      </c>
      <c r="C4419" s="159" t="s">
        <v>132</v>
      </c>
      <c r="D4419" s="160" t="s">
        <v>10482</v>
      </c>
    </row>
    <row r="4420" spans="1:4">
      <c r="A4420" s="159">
        <v>39733</v>
      </c>
      <c r="B4420" s="159" t="s">
        <v>27700</v>
      </c>
      <c r="C4420" s="159" t="s">
        <v>132</v>
      </c>
      <c r="D4420" s="160" t="s">
        <v>27701</v>
      </c>
    </row>
    <row r="4421" spans="1:4">
      <c r="A4421" s="159">
        <v>39854</v>
      </c>
      <c r="B4421" s="159" t="s">
        <v>27813</v>
      </c>
      <c r="C4421" s="159" t="s">
        <v>132</v>
      </c>
      <c r="D4421" s="160" t="s">
        <v>27814</v>
      </c>
    </row>
    <row r="4422" spans="1:4">
      <c r="A4422" s="159">
        <v>39740</v>
      </c>
      <c r="B4422" s="159" t="s">
        <v>27711</v>
      </c>
      <c r="C4422" s="159" t="s">
        <v>132</v>
      </c>
      <c r="D4422" s="160" t="s">
        <v>11700</v>
      </c>
    </row>
    <row r="4423" spans="1:4">
      <c r="A4423" s="159">
        <v>39741</v>
      </c>
      <c r="B4423" s="159" t="s">
        <v>27712</v>
      </c>
      <c r="C4423" s="159" t="s">
        <v>132</v>
      </c>
      <c r="D4423" s="160" t="s">
        <v>11997</v>
      </c>
    </row>
    <row r="4424" spans="1:4">
      <c r="A4424" s="159">
        <v>39853</v>
      </c>
      <c r="B4424" s="159" t="s">
        <v>27812</v>
      </c>
      <c r="C4424" s="159" t="s">
        <v>132</v>
      </c>
      <c r="D4424" s="160" t="s">
        <v>18649</v>
      </c>
    </row>
    <row r="4425" spans="1:4">
      <c r="A4425" s="159">
        <v>39742</v>
      </c>
      <c r="B4425" s="159" t="s">
        <v>27713</v>
      </c>
      <c r="C4425" s="159" t="s">
        <v>132</v>
      </c>
      <c r="D4425" s="160" t="s">
        <v>14943</v>
      </c>
    </row>
    <row r="4426" spans="1:4">
      <c r="A4426" s="159">
        <v>39751</v>
      </c>
      <c r="B4426" s="159" t="s">
        <v>27726</v>
      </c>
      <c r="C4426" s="159" t="s">
        <v>132</v>
      </c>
      <c r="D4426" s="160" t="s">
        <v>27727</v>
      </c>
    </row>
    <row r="4427" spans="1:4">
      <c r="A4427" s="159">
        <v>39750</v>
      </c>
      <c r="B4427" s="159" t="s">
        <v>27724</v>
      </c>
      <c r="C4427" s="159" t="s">
        <v>132</v>
      </c>
      <c r="D4427" s="160" t="s">
        <v>27725</v>
      </c>
    </row>
    <row r="4428" spans="1:4">
      <c r="A4428" s="159">
        <v>39747</v>
      </c>
      <c r="B4428" s="159" t="s">
        <v>27718</v>
      </c>
      <c r="C4428" s="159" t="s">
        <v>132</v>
      </c>
      <c r="D4428" s="160" t="s">
        <v>27719</v>
      </c>
    </row>
    <row r="4429" spans="1:4">
      <c r="A4429" s="159">
        <v>39749</v>
      </c>
      <c r="B4429" s="159" t="s">
        <v>27722</v>
      </c>
      <c r="C4429" s="159" t="s">
        <v>132</v>
      </c>
      <c r="D4429" s="160" t="s">
        <v>27723</v>
      </c>
    </row>
    <row r="4430" spans="1:4">
      <c r="A4430" s="159">
        <v>39753</v>
      </c>
      <c r="B4430" s="159" t="s">
        <v>27729</v>
      </c>
      <c r="C4430" s="159" t="s">
        <v>132</v>
      </c>
      <c r="D4430" s="160" t="s">
        <v>24841</v>
      </c>
    </row>
    <row r="4431" spans="1:4">
      <c r="A4431" s="159">
        <v>39748</v>
      </c>
      <c r="B4431" s="159" t="s">
        <v>27720</v>
      </c>
      <c r="C4431" s="159" t="s">
        <v>132</v>
      </c>
      <c r="D4431" s="160" t="s">
        <v>27721</v>
      </c>
    </row>
    <row r="4432" spans="1:4">
      <c r="A4432" s="159">
        <v>39754</v>
      </c>
      <c r="B4432" s="159" t="s">
        <v>27730</v>
      </c>
      <c r="C4432" s="159" t="s">
        <v>132</v>
      </c>
      <c r="D4432" s="160" t="s">
        <v>11497</v>
      </c>
    </row>
    <row r="4433" spans="1:4">
      <c r="A4433" s="159">
        <v>39755</v>
      </c>
      <c r="B4433" s="159" t="s">
        <v>27731</v>
      </c>
      <c r="C4433" s="159" t="s">
        <v>132</v>
      </c>
      <c r="D4433" s="160" t="s">
        <v>27732</v>
      </c>
    </row>
    <row r="4434" spans="1:4">
      <c r="A4434" s="159">
        <v>12742</v>
      </c>
      <c r="B4434" s="159" t="s">
        <v>25383</v>
      </c>
      <c r="C4434" s="159" t="s">
        <v>132</v>
      </c>
      <c r="D4434" s="160" t="s">
        <v>25384</v>
      </c>
    </row>
    <row r="4435" spans="1:4">
      <c r="A4435" s="159">
        <v>12713</v>
      </c>
      <c r="B4435" s="159" t="s">
        <v>25340</v>
      </c>
      <c r="C4435" s="159" t="s">
        <v>132</v>
      </c>
      <c r="D4435" s="160" t="s">
        <v>25341</v>
      </c>
    </row>
    <row r="4436" spans="1:4">
      <c r="A4436" s="159">
        <v>12743</v>
      </c>
      <c r="B4436" s="159" t="s">
        <v>25385</v>
      </c>
      <c r="C4436" s="159" t="s">
        <v>132</v>
      </c>
      <c r="D4436" s="160" t="s">
        <v>25386</v>
      </c>
    </row>
    <row r="4437" spans="1:4">
      <c r="A4437" s="159">
        <v>12744</v>
      </c>
      <c r="B4437" s="159" t="s">
        <v>25387</v>
      </c>
      <c r="C4437" s="159" t="s">
        <v>132</v>
      </c>
      <c r="D4437" s="160" t="s">
        <v>25388</v>
      </c>
    </row>
    <row r="4438" spans="1:4">
      <c r="A4438" s="159">
        <v>12745</v>
      </c>
      <c r="B4438" s="159" t="s">
        <v>25389</v>
      </c>
      <c r="C4438" s="159" t="s">
        <v>132</v>
      </c>
      <c r="D4438" s="160" t="s">
        <v>25390</v>
      </c>
    </row>
    <row r="4439" spans="1:4">
      <c r="A4439" s="159">
        <v>12746</v>
      </c>
      <c r="B4439" s="159" t="s">
        <v>25391</v>
      </c>
      <c r="C4439" s="159" t="s">
        <v>132</v>
      </c>
      <c r="D4439" s="160" t="s">
        <v>25392</v>
      </c>
    </row>
    <row r="4440" spans="1:4">
      <c r="A4440" s="159">
        <v>12747</v>
      </c>
      <c r="B4440" s="159" t="s">
        <v>25393</v>
      </c>
      <c r="C4440" s="159" t="s">
        <v>132</v>
      </c>
      <c r="D4440" s="160" t="s">
        <v>14572</v>
      </c>
    </row>
    <row r="4441" spans="1:4">
      <c r="A4441" s="159">
        <v>12748</v>
      </c>
      <c r="B4441" s="159" t="s">
        <v>25394</v>
      </c>
      <c r="C4441" s="159" t="s">
        <v>132</v>
      </c>
      <c r="D4441" s="160" t="s">
        <v>25395</v>
      </c>
    </row>
    <row r="4442" spans="1:4">
      <c r="A4442" s="159">
        <v>12749</v>
      </c>
      <c r="B4442" s="159" t="s">
        <v>25396</v>
      </c>
      <c r="C4442" s="159" t="s">
        <v>132</v>
      </c>
      <c r="D4442" s="160" t="s">
        <v>25397</v>
      </c>
    </row>
    <row r="4443" spans="1:4">
      <c r="A4443" s="159">
        <v>39728</v>
      </c>
      <c r="B4443" s="159" t="s">
        <v>27690</v>
      </c>
      <c r="C4443" s="159" t="s">
        <v>132</v>
      </c>
      <c r="D4443" s="160" t="s">
        <v>27691</v>
      </c>
    </row>
    <row r="4444" spans="1:4">
      <c r="A4444" s="159">
        <v>39727</v>
      </c>
      <c r="B4444" s="159" t="s">
        <v>27688</v>
      </c>
      <c r="C4444" s="159" t="s">
        <v>132</v>
      </c>
      <c r="D4444" s="160" t="s">
        <v>27689</v>
      </c>
    </row>
    <row r="4445" spans="1:4">
      <c r="A4445" s="159">
        <v>39724</v>
      </c>
      <c r="B4445" s="159" t="s">
        <v>27684</v>
      </c>
      <c r="C4445" s="159" t="s">
        <v>132</v>
      </c>
      <c r="D4445" s="160" t="s">
        <v>16730</v>
      </c>
    </row>
    <row r="4446" spans="1:4">
      <c r="A4446" s="159">
        <v>39726</v>
      </c>
      <c r="B4446" s="159" t="s">
        <v>27686</v>
      </c>
      <c r="C4446" s="159" t="s">
        <v>132</v>
      </c>
      <c r="D4446" s="160" t="s">
        <v>27687</v>
      </c>
    </row>
    <row r="4447" spans="1:4">
      <c r="A4447" s="159">
        <v>39730</v>
      </c>
      <c r="B4447" s="159" t="s">
        <v>27694</v>
      </c>
      <c r="C4447" s="159" t="s">
        <v>132</v>
      </c>
      <c r="D4447" s="160" t="s">
        <v>27695</v>
      </c>
    </row>
    <row r="4448" spans="1:4">
      <c r="A4448" s="159">
        <v>39729</v>
      </c>
      <c r="B4448" s="159" t="s">
        <v>27692</v>
      </c>
      <c r="C4448" s="159" t="s">
        <v>132</v>
      </c>
      <c r="D4448" s="160" t="s">
        <v>27693</v>
      </c>
    </row>
    <row r="4449" spans="1:4">
      <c r="A4449" s="159">
        <v>39725</v>
      </c>
      <c r="B4449" s="159" t="s">
        <v>27685</v>
      </c>
      <c r="C4449" s="159" t="s">
        <v>132</v>
      </c>
      <c r="D4449" s="160" t="s">
        <v>19656</v>
      </c>
    </row>
    <row r="4450" spans="1:4">
      <c r="A4450" s="159">
        <v>39731</v>
      </c>
      <c r="B4450" s="159" t="s">
        <v>27696</v>
      </c>
      <c r="C4450" s="159" t="s">
        <v>132</v>
      </c>
      <c r="D4450" s="160" t="s">
        <v>27697</v>
      </c>
    </row>
    <row r="4451" spans="1:4">
      <c r="A4451" s="159">
        <v>39732</v>
      </c>
      <c r="B4451" s="159" t="s">
        <v>27698</v>
      </c>
      <c r="C4451" s="159" t="s">
        <v>132</v>
      </c>
      <c r="D4451" s="160" t="s">
        <v>27699</v>
      </c>
    </row>
    <row r="4452" spans="1:4">
      <c r="A4452" s="159">
        <v>39660</v>
      </c>
      <c r="B4452" s="159" t="s">
        <v>27639</v>
      </c>
      <c r="C4452" s="159" t="s">
        <v>132</v>
      </c>
      <c r="D4452" s="160" t="s">
        <v>27640</v>
      </c>
    </row>
    <row r="4453" spans="1:4">
      <c r="A4453" s="159">
        <v>39662</v>
      </c>
      <c r="B4453" s="159" t="s">
        <v>27642</v>
      </c>
      <c r="C4453" s="159" t="s">
        <v>132</v>
      </c>
      <c r="D4453" s="160" t="s">
        <v>12989</v>
      </c>
    </row>
    <row r="4454" spans="1:4">
      <c r="A4454" s="159">
        <v>39661</v>
      </c>
      <c r="B4454" s="159" t="s">
        <v>27641</v>
      </c>
      <c r="C4454" s="159" t="s">
        <v>132</v>
      </c>
      <c r="D4454" s="160" t="s">
        <v>10876</v>
      </c>
    </row>
    <row r="4455" spans="1:4">
      <c r="A4455" s="159">
        <v>39666</v>
      </c>
      <c r="B4455" s="159" t="s">
        <v>27648</v>
      </c>
      <c r="C4455" s="159" t="s">
        <v>132</v>
      </c>
      <c r="D4455" s="160" t="s">
        <v>27649</v>
      </c>
    </row>
    <row r="4456" spans="1:4">
      <c r="A4456" s="159">
        <v>39664</v>
      </c>
      <c r="B4456" s="159" t="s">
        <v>27644</v>
      </c>
      <c r="C4456" s="159" t="s">
        <v>132</v>
      </c>
      <c r="D4456" s="160" t="s">
        <v>27645</v>
      </c>
    </row>
    <row r="4457" spans="1:4">
      <c r="A4457" s="159">
        <v>39663</v>
      </c>
      <c r="B4457" s="159" t="s">
        <v>27643</v>
      </c>
      <c r="C4457" s="159" t="s">
        <v>132</v>
      </c>
      <c r="D4457" s="160" t="s">
        <v>22607</v>
      </c>
    </row>
    <row r="4458" spans="1:4">
      <c r="A4458" s="159">
        <v>39665</v>
      </c>
      <c r="B4458" s="159" t="s">
        <v>27646</v>
      </c>
      <c r="C4458" s="159" t="s">
        <v>132</v>
      </c>
      <c r="D4458" s="160" t="s">
        <v>27647</v>
      </c>
    </row>
    <row r="4459" spans="1:4">
      <c r="A4459" s="159">
        <v>39752</v>
      </c>
      <c r="B4459" s="159" t="s">
        <v>27728</v>
      </c>
      <c r="C4459" s="159" t="s">
        <v>132</v>
      </c>
      <c r="D4459" s="160" t="s">
        <v>11415</v>
      </c>
    </row>
    <row r="4460" spans="1:4">
      <c r="A4460" s="159">
        <v>7725</v>
      </c>
      <c r="B4460" s="159" t="s">
        <v>24342</v>
      </c>
      <c r="C4460" s="159" t="s">
        <v>132</v>
      </c>
      <c r="D4460" s="160" t="s">
        <v>10668</v>
      </c>
    </row>
    <row r="4461" spans="1:4">
      <c r="A4461" s="159">
        <v>7753</v>
      </c>
      <c r="B4461" s="159" t="s">
        <v>24367</v>
      </c>
      <c r="C4461" s="159" t="s">
        <v>132</v>
      </c>
      <c r="D4461" s="160" t="s">
        <v>24368</v>
      </c>
    </row>
    <row r="4462" spans="1:4">
      <c r="A4462" s="159">
        <v>13256</v>
      </c>
      <c r="B4462" s="159" t="s">
        <v>25462</v>
      </c>
      <c r="C4462" s="159" t="s">
        <v>132</v>
      </c>
      <c r="D4462" s="160" t="s">
        <v>25304</v>
      </c>
    </row>
    <row r="4463" spans="1:4">
      <c r="A4463" s="159">
        <v>7757</v>
      </c>
      <c r="B4463" s="159" t="s">
        <v>24375</v>
      </c>
      <c r="C4463" s="159" t="s">
        <v>132</v>
      </c>
      <c r="D4463" s="160" t="s">
        <v>24376</v>
      </c>
    </row>
    <row r="4464" spans="1:4">
      <c r="A4464" s="159">
        <v>7758</v>
      </c>
      <c r="B4464" s="159" t="s">
        <v>24377</v>
      </c>
      <c r="C4464" s="159" t="s">
        <v>132</v>
      </c>
      <c r="D4464" s="160" t="s">
        <v>24378</v>
      </c>
    </row>
    <row r="4465" spans="1:4">
      <c r="A4465" s="159">
        <v>7759</v>
      </c>
      <c r="B4465" s="159" t="s">
        <v>24379</v>
      </c>
      <c r="C4465" s="159" t="s">
        <v>132</v>
      </c>
      <c r="D4465" s="160" t="s">
        <v>24380</v>
      </c>
    </row>
    <row r="4466" spans="1:4">
      <c r="A4466" s="159">
        <v>40334</v>
      </c>
      <c r="B4466" s="159" t="s">
        <v>27896</v>
      </c>
      <c r="C4466" s="159" t="s">
        <v>132</v>
      </c>
      <c r="D4466" s="160" t="s">
        <v>27897</v>
      </c>
    </row>
    <row r="4467" spans="1:4">
      <c r="A4467" s="159">
        <v>7745</v>
      </c>
      <c r="B4467" s="159" t="s">
        <v>24361</v>
      </c>
      <c r="C4467" s="159" t="s">
        <v>132</v>
      </c>
      <c r="D4467" s="160" t="s">
        <v>24362</v>
      </c>
    </row>
    <row r="4468" spans="1:4">
      <c r="A4468" s="159">
        <v>7742</v>
      </c>
      <c r="B4468" s="159" t="s">
        <v>24355</v>
      </c>
      <c r="C4468" s="159" t="s">
        <v>132</v>
      </c>
      <c r="D4468" s="160" t="s">
        <v>24356</v>
      </c>
    </row>
    <row r="4469" spans="1:4">
      <c r="A4469" s="159">
        <v>7750</v>
      </c>
      <c r="B4469" s="159" t="s">
        <v>24363</v>
      </c>
      <c r="C4469" s="159" t="s">
        <v>132</v>
      </c>
      <c r="D4469" s="160" t="s">
        <v>24364</v>
      </c>
    </row>
    <row r="4470" spans="1:4">
      <c r="A4470" s="159">
        <v>7756</v>
      </c>
      <c r="B4470" s="159" t="s">
        <v>24373</v>
      </c>
      <c r="C4470" s="159" t="s">
        <v>132</v>
      </c>
      <c r="D4470" s="160" t="s">
        <v>24374</v>
      </c>
    </row>
    <row r="4471" spans="1:4">
      <c r="A4471" s="159">
        <v>7765</v>
      </c>
      <c r="B4471" s="159" t="s">
        <v>24391</v>
      </c>
      <c r="C4471" s="159" t="s">
        <v>132</v>
      </c>
      <c r="D4471" s="160" t="s">
        <v>24392</v>
      </c>
    </row>
    <row r="4472" spans="1:4">
      <c r="A4472" s="159">
        <v>12569</v>
      </c>
      <c r="B4472" s="159" t="s">
        <v>25301</v>
      </c>
      <c r="C4472" s="159" t="s">
        <v>132</v>
      </c>
      <c r="D4472" s="160" t="s">
        <v>25302</v>
      </c>
    </row>
    <row r="4473" spans="1:4">
      <c r="A4473" s="159">
        <v>7766</v>
      </c>
      <c r="B4473" s="159" t="s">
        <v>24393</v>
      </c>
      <c r="C4473" s="159" t="s">
        <v>132</v>
      </c>
      <c r="D4473" s="160" t="s">
        <v>24394</v>
      </c>
    </row>
    <row r="4474" spans="1:4">
      <c r="A4474" s="159">
        <v>7767</v>
      </c>
      <c r="B4474" s="159" t="s">
        <v>24395</v>
      </c>
      <c r="C4474" s="159" t="s">
        <v>132</v>
      </c>
      <c r="D4474" s="160" t="s">
        <v>24396</v>
      </c>
    </row>
    <row r="4475" spans="1:4">
      <c r="A4475" s="159">
        <v>7727</v>
      </c>
      <c r="B4475" s="159" t="s">
        <v>24343</v>
      </c>
      <c r="C4475" s="159" t="s">
        <v>132</v>
      </c>
      <c r="D4475" s="160" t="s">
        <v>24344</v>
      </c>
    </row>
    <row r="4476" spans="1:4">
      <c r="A4476" s="159">
        <v>7760</v>
      </c>
      <c r="B4476" s="159" t="s">
        <v>24381</v>
      </c>
      <c r="C4476" s="159" t="s">
        <v>132</v>
      </c>
      <c r="D4476" s="160" t="s">
        <v>24382</v>
      </c>
    </row>
    <row r="4477" spans="1:4">
      <c r="A4477" s="159">
        <v>7761</v>
      </c>
      <c r="B4477" s="159" t="s">
        <v>24383</v>
      </c>
      <c r="C4477" s="159" t="s">
        <v>132</v>
      </c>
      <c r="D4477" s="160" t="s">
        <v>24384</v>
      </c>
    </row>
    <row r="4478" spans="1:4">
      <c r="A4478" s="159">
        <v>7752</v>
      </c>
      <c r="B4478" s="159" t="s">
        <v>24365</v>
      </c>
      <c r="C4478" s="159" t="s">
        <v>132</v>
      </c>
      <c r="D4478" s="160" t="s">
        <v>24366</v>
      </c>
    </row>
    <row r="4479" spans="1:4">
      <c r="A4479" s="159">
        <v>7762</v>
      </c>
      <c r="B4479" s="159" t="s">
        <v>24385</v>
      </c>
      <c r="C4479" s="159" t="s">
        <v>132</v>
      </c>
      <c r="D4479" s="160" t="s">
        <v>24386</v>
      </c>
    </row>
    <row r="4480" spans="1:4">
      <c r="A4480" s="159">
        <v>7722</v>
      </c>
      <c r="B4480" s="159" t="s">
        <v>24340</v>
      </c>
      <c r="C4480" s="159" t="s">
        <v>132</v>
      </c>
      <c r="D4480" s="160" t="s">
        <v>24341</v>
      </c>
    </row>
    <row r="4481" spans="1:4">
      <c r="A4481" s="159">
        <v>7763</v>
      </c>
      <c r="B4481" s="159" t="s">
        <v>24387</v>
      </c>
      <c r="C4481" s="159" t="s">
        <v>132</v>
      </c>
      <c r="D4481" s="160" t="s">
        <v>24388</v>
      </c>
    </row>
    <row r="4482" spans="1:4">
      <c r="A4482" s="159">
        <v>7764</v>
      </c>
      <c r="B4482" s="159" t="s">
        <v>24389</v>
      </c>
      <c r="C4482" s="159" t="s">
        <v>132</v>
      </c>
      <c r="D4482" s="160" t="s">
        <v>24390</v>
      </c>
    </row>
    <row r="4483" spans="1:4">
      <c r="A4483" s="159">
        <v>12572</v>
      </c>
      <c r="B4483" s="159" t="s">
        <v>25303</v>
      </c>
      <c r="C4483" s="159" t="s">
        <v>132</v>
      </c>
      <c r="D4483" s="160" t="s">
        <v>25304</v>
      </c>
    </row>
    <row r="4484" spans="1:4">
      <c r="A4484" s="159">
        <v>12573</v>
      </c>
      <c r="B4484" s="159" t="s">
        <v>25305</v>
      </c>
      <c r="C4484" s="159" t="s">
        <v>132</v>
      </c>
      <c r="D4484" s="160" t="s">
        <v>25306</v>
      </c>
    </row>
    <row r="4485" spans="1:4">
      <c r="A4485" s="159">
        <v>12574</v>
      </c>
      <c r="B4485" s="159" t="s">
        <v>25307</v>
      </c>
      <c r="C4485" s="159" t="s">
        <v>132</v>
      </c>
      <c r="D4485" s="160" t="s">
        <v>25308</v>
      </c>
    </row>
    <row r="4486" spans="1:4">
      <c r="A4486" s="159">
        <v>12575</v>
      </c>
      <c r="B4486" s="159" t="s">
        <v>25309</v>
      </c>
      <c r="C4486" s="159" t="s">
        <v>132</v>
      </c>
      <c r="D4486" s="160" t="s">
        <v>25310</v>
      </c>
    </row>
    <row r="4487" spans="1:4">
      <c r="A4487" s="159">
        <v>12576</v>
      </c>
      <c r="B4487" s="159" t="s">
        <v>25311</v>
      </c>
      <c r="C4487" s="159" t="s">
        <v>132</v>
      </c>
      <c r="D4487" s="160" t="s">
        <v>25312</v>
      </c>
    </row>
    <row r="4488" spans="1:4">
      <c r="A4488" s="159">
        <v>12577</v>
      </c>
      <c r="B4488" s="159" t="s">
        <v>25313</v>
      </c>
      <c r="C4488" s="159" t="s">
        <v>132</v>
      </c>
      <c r="D4488" s="160" t="s">
        <v>25314</v>
      </c>
    </row>
    <row r="4489" spans="1:4">
      <c r="A4489" s="159">
        <v>12578</v>
      </c>
      <c r="B4489" s="159" t="s">
        <v>25315</v>
      </c>
      <c r="C4489" s="159" t="s">
        <v>132</v>
      </c>
      <c r="D4489" s="160" t="s">
        <v>25316</v>
      </c>
    </row>
    <row r="4490" spans="1:4">
      <c r="A4490" s="159">
        <v>12579</v>
      </c>
      <c r="B4490" s="159" t="s">
        <v>25317</v>
      </c>
      <c r="C4490" s="159" t="s">
        <v>132</v>
      </c>
      <c r="D4490" s="160" t="s">
        <v>25318</v>
      </c>
    </row>
    <row r="4491" spans="1:4">
      <c r="A4491" s="159">
        <v>12580</v>
      </c>
      <c r="B4491" s="159" t="s">
        <v>25319</v>
      </c>
      <c r="C4491" s="159" t="s">
        <v>132</v>
      </c>
      <c r="D4491" s="160" t="s">
        <v>25320</v>
      </c>
    </row>
    <row r="4492" spans="1:4">
      <c r="A4492" s="159">
        <v>12581</v>
      </c>
      <c r="B4492" s="159" t="s">
        <v>25321</v>
      </c>
      <c r="C4492" s="159" t="s">
        <v>132</v>
      </c>
      <c r="D4492" s="160" t="s">
        <v>25322</v>
      </c>
    </row>
    <row r="4493" spans="1:4">
      <c r="A4493" s="159">
        <v>7720</v>
      </c>
      <c r="B4493" s="159" t="s">
        <v>24338</v>
      </c>
      <c r="C4493" s="159" t="s">
        <v>132</v>
      </c>
      <c r="D4493" s="160" t="s">
        <v>24339</v>
      </c>
    </row>
    <row r="4494" spans="1:4">
      <c r="A4494" s="159">
        <v>40335</v>
      </c>
      <c r="B4494" s="159" t="s">
        <v>27898</v>
      </c>
      <c r="C4494" s="159" t="s">
        <v>132</v>
      </c>
      <c r="D4494" s="160" t="s">
        <v>27899</v>
      </c>
    </row>
    <row r="4495" spans="1:4">
      <c r="A4495" s="159">
        <v>7740</v>
      </c>
      <c r="B4495" s="159" t="s">
        <v>24351</v>
      </c>
      <c r="C4495" s="159" t="s">
        <v>132</v>
      </c>
      <c r="D4495" s="160" t="s">
        <v>24352</v>
      </c>
    </row>
    <row r="4496" spans="1:4">
      <c r="A4496" s="159">
        <v>7741</v>
      </c>
      <c r="B4496" s="159" t="s">
        <v>24353</v>
      </c>
      <c r="C4496" s="159" t="s">
        <v>132</v>
      </c>
      <c r="D4496" s="160" t="s">
        <v>24354</v>
      </c>
    </row>
    <row r="4497" spans="1:4">
      <c r="A4497" s="159">
        <v>7774</v>
      </c>
      <c r="B4497" s="159" t="s">
        <v>24399</v>
      </c>
      <c r="C4497" s="159" t="s">
        <v>132</v>
      </c>
      <c r="D4497" s="160" t="s">
        <v>24400</v>
      </c>
    </row>
    <row r="4498" spans="1:4">
      <c r="A4498" s="159">
        <v>7744</v>
      </c>
      <c r="B4498" s="159" t="s">
        <v>24359</v>
      </c>
      <c r="C4498" s="159" t="s">
        <v>132</v>
      </c>
      <c r="D4498" s="160" t="s">
        <v>24360</v>
      </c>
    </row>
    <row r="4499" spans="1:4">
      <c r="A4499" s="159">
        <v>7773</v>
      </c>
      <c r="B4499" s="159" t="s">
        <v>24397</v>
      </c>
      <c r="C4499" s="159" t="s">
        <v>132</v>
      </c>
      <c r="D4499" s="160" t="s">
        <v>24398</v>
      </c>
    </row>
    <row r="4500" spans="1:4">
      <c r="A4500" s="159">
        <v>7754</v>
      </c>
      <c r="B4500" s="159" t="s">
        <v>24369</v>
      </c>
      <c r="C4500" s="159" t="s">
        <v>132</v>
      </c>
      <c r="D4500" s="160" t="s">
        <v>24370</v>
      </c>
    </row>
    <row r="4501" spans="1:4">
      <c r="A4501" s="159">
        <v>7735</v>
      </c>
      <c r="B4501" s="159" t="s">
        <v>24349</v>
      </c>
      <c r="C4501" s="159" t="s">
        <v>132</v>
      </c>
      <c r="D4501" s="160" t="s">
        <v>24350</v>
      </c>
    </row>
    <row r="4502" spans="1:4">
      <c r="A4502" s="159">
        <v>7755</v>
      </c>
      <c r="B4502" s="159" t="s">
        <v>24371</v>
      </c>
      <c r="C4502" s="159" t="s">
        <v>132</v>
      </c>
      <c r="D4502" s="160" t="s">
        <v>24372</v>
      </c>
    </row>
    <row r="4503" spans="1:4">
      <c r="A4503" s="159">
        <v>7776</v>
      </c>
      <c r="B4503" s="159" t="s">
        <v>24403</v>
      </c>
      <c r="C4503" s="159" t="s">
        <v>132</v>
      </c>
      <c r="D4503" s="160" t="s">
        <v>24404</v>
      </c>
    </row>
    <row r="4504" spans="1:4">
      <c r="A4504" s="159">
        <v>7743</v>
      </c>
      <c r="B4504" s="159" t="s">
        <v>24357</v>
      </c>
      <c r="C4504" s="159" t="s">
        <v>132</v>
      </c>
      <c r="D4504" s="160" t="s">
        <v>24358</v>
      </c>
    </row>
    <row r="4505" spans="1:4">
      <c r="A4505" s="159">
        <v>7733</v>
      </c>
      <c r="B4505" s="159" t="s">
        <v>24345</v>
      </c>
      <c r="C4505" s="159" t="s">
        <v>132</v>
      </c>
      <c r="D4505" s="160" t="s">
        <v>24346</v>
      </c>
    </row>
    <row r="4506" spans="1:4">
      <c r="A4506" s="159">
        <v>7775</v>
      </c>
      <c r="B4506" s="159" t="s">
        <v>24401</v>
      </c>
      <c r="C4506" s="159" t="s">
        <v>132</v>
      </c>
      <c r="D4506" s="160" t="s">
        <v>24402</v>
      </c>
    </row>
    <row r="4507" spans="1:4">
      <c r="A4507" s="159">
        <v>7734</v>
      </c>
      <c r="B4507" s="159" t="s">
        <v>24347</v>
      </c>
      <c r="C4507" s="159" t="s">
        <v>132</v>
      </c>
      <c r="D4507" s="160" t="s">
        <v>24348</v>
      </c>
    </row>
    <row r="4508" spans="1:4">
      <c r="A4508" s="159">
        <v>7714</v>
      </c>
      <c r="B4508" s="159" t="s">
        <v>24336</v>
      </c>
      <c r="C4508" s="159" t="s">
        <v>132</v>
      </c>
      <c r="D4508" s="160" t="s">
        <v>24337</v>
      </c>
    </row>
    <row r="4509" spans="1:4">
      <c r="A4509" s="159">
        <v>37449</v>
      </c>
      <c r="B4509" s="159" t="s">
        <v>26413</v>
      </c>
      <c r="C4509" s="159" t="s">
        <v>132</v>
      </c>
      <c r="D4509" s="160" t="s">
        <v>26414</v>
      </c>
    </row>
    <row r="4510" spans="1:4">
      <c r="A4510" s="159">
        <v>37450</v>
      </c>
      <c r="B4510" s="159" t="s">
        <v>26415</v>
      </c>
      <c r="C4510" s="159" t="s">
        <v>132</v>
      </c>
      <c r="D4510" s="160" t="s">
        <v>26416</v>
      </c>
    </row>
    <row r="4511" spans="1:4">
      <c r="A4511" s="159">
        <v>37451</v>
      </c>
      <c r="B4511" s="159" t="s">
        <v>26417</v>
      </c>
      <c r="C4511" s="159" t="s">
        <v>132</v>
      </c>
      <c r="D4511" s="160" t="s">
        <v>26418</v>
      </c>
    </row>
    <row r="4512" spans="1:4">
      <c r="A4512" s="159">
        <v>37452</v>
      </c>
      <c r="B4512" s="159" t="s">
        <v>26419</v>
      </c>
      <c r="C4512" s="159" t="s">
        <v>132</v>
      </c>
      <c r="D4512" s="160" t="s">
        <v>17477</v>
      </c>
    </row>
    <row r="4513" spans="1:4">
      <c r="A4513" s="159">
        <v>37453</v>
      </c>
      <c r="B4513" s="159" t="s">
        <v>26420</v>
      </c>
      <c r="C4513" s="159" t="s">
        <v>132</v>
      </c>
      <c r="D4513" s="160" t="s">
        <v>26421</v>
      </c>
    </row>
    <row r="4514" spans="1:4">
      <c r="A4514" s="159">
        <v>7778</v>
      </c>
      <c r="B4514" s="159" t="s">
        <v>24405</v>
      </c>
      <c r="C4514" s="159" t="s">
        <v>132</v>
      </c>
      <c r="D4514" s="160" t="s">
        <v>11320</v>
      </c>
    </row>
    <row r="4515" spans="1:4">
      <c r="A4515" s="159">
        <v>7796</v>
      </c>
      <c r="B4515" s="159" t="s">
        <v>24422</v>
      </c>
      <c r="C4515" s="159" t="s">
        <v>132</v>
      </c>
      <c r="D4515" s="160" t="s">
        <v>24423</v>
      </c>
    </row>
    <row r="4516" spans="1:4">
      <c r="A4516" s="159">
        <v>7781</v>
      </c>
      <c r="B4516" s="159" t="s">
        <v>24406</v>
      </c>
      <c r="C4516" s="159" t="s">
        <v>132</v>
      </c>
      <c r="D4516" s="160" t="s">
        <v>24407</v>
      </c>
    </row>
    <row r="4517" spans="1:4">
      <c r="A4517" s="159">
        <v>7795</v>
      </c>
      <c r="B4517" s="159" t="s">
        <v>24420</v>
      </c>
      <c r="C4517" s="159" t="s">
        <v>132</v>
      </c>
      <c r="D4517" s="160" t="s">
        <v>24421</v>
      </c>
    </row>
    <row r="4518" spans="1:4">
      <c r="A4518" s="159">
        <v>7791</v>
      </c>
      <c r="B4518" s="159" t="s">
        <v>24414</v>
      </c>
      <c r="C4518" s="159" t="s">
        <v>132</v>
      </c>
      <c r="D4518" s="160" t="s">
        <v>24415</v>
      </c>
    </row>
    <row r="4519" spans="1:4">
      <c r="A4519" s="159">
        <v>7783</v>
      </c>
      <c r="B4519" s="159" t="s">
        <v>24408</v>
      </c>
      <c r="C4519" s="159" t="s">
        <v>132</v>
      </c>
      <c r="D4519" s="160" t="s">
        <v>24409</v>
      </c>
    </row>
    <row r="4520" spans="1:4">
      <c r="A4520" s="159">
        <v>7790</v>
      </c>
      <c r="B4520" s="159" t="s">
        <v>24412</v>
      </c>
      <c r="C4520" s="159" t="s">
        <v>132</v>
      </c>
      <c r="D4520" s="160" t="s">
        <v>24413</v>
      </c>
    </row>
    <row r="4521" spans="1:4">
      <c r="A4521" s="159">
        <v>7785</v>
      </c>
      <c r="B4521" s="159" t="s">
        <v>24410</v>
      </c>
      <c r="C4521" s="159" t="s">
        <v>132</v>
      </c>
      <c r="D4521" s="160" t="s">
        <v>24411</v>
      </c>
    </row>
    <row r="4522" spans="1:4">
      <c r="A4522" s="159">
        <v>7792</v>
      </c>
      <c r="B4522" s="159" t="s">
        <v>24416</v>
      </c>
      <c r="C4522" s="159" t="s">
        <v>132</v>
      </c>
      <c r="D4522" s="160" t="s">
        <v>24417</v>
      </c>
    </row>
    <row r="4523" spans="1:4">
      <c r="A4523" s="159">
        <v>7793</v>
      </c>
      <c r="B4523" s="159" t="s">
        <v>24418</v>
      </c>
      <c r="C4523" s="159" t="s">
        <v>132</v>
      </c>
      <c r="D4523" s="160" t="s">
        <v>24419</v>
      </c>
    </row>
    <row r="4524" spans="1:4">
      <c r="A4524" s="159">
        <v>13159</v>
      </c>
      <c r="B4524" s="159" t="s">
        <v>25445</v>
      </c>
      <c r="C4524" s="159" t="s">
        <v>132</v>
      </c>
      <c r="D4524" s="160" t="s">
        <v>25446</v>
      </c>
    </row>
    <row r="4525" spans="1:4">
      <c r="A4525" s="159">
        <v>13168</v>
      </c>
      <c r="B4525" s="159" t="s">
        <v>25447</v>
      </c>
      <c r="C4525" s="159" t="s">
        <v>132</v>
      </c>
      <c r="D4525" s="160" t="s">
        <v>25448</v>
      </c>
    </row>
    <row r="4526" spans="1:4">
      <c r="A4526" s="159">
        <v>13173</v>
      </c>
      <c r="B4526" s="159" t="s">
        <v>25449</v>
      </c>
      <c r="C4526" s="159" t="s">
        <v>132</v>
      </c>
      <c r="D4526" s="160" t="s">
        <v>25450</v>
      </c>
    </row>
    <row r="4527" spans="1:4">
      <c r="A4527" s="159">
        <v>12583</v>
      </c>
      <c r="B4527" s="159" t="s">
        <v>25323</v>
      </c>
      <c r="C4527" s="159" t="s">
        <v>132</v>
      </c>
      <c r="D4527" s="160" t="s">
        <v>23648</v>
      </c>
    </row>
    <row r="4528" spans="1:4">
      <c r="A4528" s="159">
        <v>12584</v>
      </c>
      <c r="B4528" s="159" t="s">
        <v>25324</v>
      </c>
      <c r="C4528" s="159" t="s">
        <v>132</v>
      </c>
      <c r="D4528" s="160" t="s">
        <v>15429</v>
      </c>
    </row>
    <row r="4529" spans="1:4">
      <c r="A4529" s="159">
        <v>12613</v>
      </c>
      <c r="B4529" s="159" t="s">
        <v>25325</v>
      </c>
      <c r="C4529" s="159" t="s">
        <v>131</v>
      </c>
      <c r="D4529" s="160" t="s">
        <v>25326</v>
      </c>
    </row>
    <row r="4530" spans="1:4">
      <c r="A4530" s="159">
        <v>1031</v>
      </c>
      <c r="B4530" s="159" t="s">
        <v>22572</v>
      </c>
      <c r="C4530" s="159" t="s">
        <v>131</v>
      </c>
      <c r="D4530" s="160" t="s">
        <v>11536</v>
      </c>
    </row>
    <row r="4531" spans="1:4">
      <c r="A4531" s="159">
        <v>39707</v>
      </c>
      <c r="B4531" s="159" t="s">
        <v>27670</v>
      </c>
      <c r="C4531" s="159" t="s">
        <v>132</v>
      </c>
      <c r="D4531" s="160" t="s">
        <v>11268</v>
      </c>
    </row>
    <row r="4532" spans="1:4">
      <c r="A4532" s="159">
        <v>39708</v>
      </c>
      <c r="B4532" s="159" t="s">
        <v>27671</v>
      </c>
      <c r="C4532" s="159" t="s">
        <v>132</v>
      </c>
      <c r="D4532" s="160" t="s">
        <v>10414</v>
      </c>
    </row>
    <row r="4533" spans="1:4">
      <c r="A4533" s="159">
        <v>39710</v>
      </c>
      <c r="B4533" s="159" t="s">
        <v>27673</v>
      </c>
      <c r="C4533" s="159" t="s">
        <v>132</v>
      </c>
      <c r="D4533" s="160" t="s">
        <v>11369</v>
      </c>
    </row>
    <row r="4534" spans="1:4">
      <c r="A4534" s="159">
        <v>39709</v>
      </c>
      <c r="B4534" s="159" t="s">
        <v>27672</v>
      </c>
      <c r="C4534" s="159" t="s">
        <v>132</v>
      </c>
      <c r="D4534" s="160" t="s">
        <v>11470</v>
      </c>
    </row>
    <row r="4535" spans="1:4">
      <c r="A4535" s="159">
        <v>39711</v>
      </c>
      <c r="B4535" s="159" t="s">
        <v>27674</v>
      </c>
      <c r="C4535" s="159" t="s">
        <v>132</v>
      </c>
      <c r="D4535" s="160" t="s">
        <v>27675</v>
      </c>
    </row>
    <row r="4536" spans="1:4">
      <c r="A4536" s="159">
        <v>39712</v>
      </c>
      <c r="B4536" s="159" t="s">
        <v>27676</v>
      </c>
      <c r="C4536" s="159" t="s">
        <v>132</v>
      </c>
      <c r="D4536" s="160" t="s">
        <v>10446</v>
      </c>
    </row>
    <row r="4537" spans="1:4">
      <c r="A4537" s="159">
        <v>39713</v>
      </c>
      <c r="B4537" s="159" t="s">
        <v>27677</v>
      </c>
      <c r="C4537" s="159" t="s">
        <v>132</v>
      </c>
      <c r="D4537" s="160" t="s">
        <v>12932</v>
      </c>
    </row>
    <row r="4538" spans="1:4">
      <c r="A4538" s="159">
        <v>39714</v>
      </c>
      <c r="B4538" s="159" t="s">
        <v>27678</v>
      </c>
      <c r="C4538" s="159" t="s">
        <v>132</v>
      </c>
      <c r="D4538" s="160" t="s">
        <v>10654</v>
      </c>
    </row>
    <row r="4539" spans="1:4">
      <c r="A4539" s="159">
        <v>39715</v>
      </c>
      <c r="B4539" s="159" t="s">
        <v>27679</v>
      </c>
      <c r="C4539" s="159" t="s">
        <v>132</v>
      </c>
      <c r="D4539" s="160" t="s">
        <v>11174</v>
      </c>
    </row>
    <row r="4540" spans="1:4">
      <c r="A4540" s="159">
        <v>39716</v>
      </c>
      <c r="B4540" s="159" t="s">
        <v>27680</v>
      </c>
      <c r="C4540" s="159" t="s">
        <v>132</v>
      </c>
      <c r="D4540" s="160" t="s">
        <v>10178</v>
      </c>
    </row>
    <row r="4541" spans="1:4">
      <c r="A4541" s="159">
        <v>39718</v>
      </c>
      <c r="B4541" s="159" t="s">
        <v>27681</v>
      </c>
      <c r="C4541" s="159" t="s">
        <v>132</v>
      </c>
      <c r="D4541" s="160" t="s">
        <v>10477</v>
      </c>
    </row>
    <row r="4542" spans="1:4">
      <c r="A4542" s="159">
        <v>9813</v>
      </c>
      <c r="B4542" s="159" t="s">
        <v>24424</v>
      </c>
      <c r="C4542" s="159" t="s">
        <v>132</v>
      </c>
      <c r="D4542" s="160" t="s">
        <v>11316</v>
      </c>
    </row>
    <row r="4543" spans="1:4">
      <c r="A4543" s="159">
        <v>9815</v>
      </c>
      <c r="B4543" s="159" t="s">
        <v>24425</v>
      </c>
      <c r="C4543" s="159" t="s">
        <v>132</v>
      </c>
      <c r="D4543" s="160" t="s">
        <v>11391</v>
      </c>
    </row>
    <row r="4544" spans="1:4">
      <c r="A4544" s="159">
        <v>44543</v>
      </c>
      <c r="B4544" s="159" t="s">
        <v>28941</v>
      </c>
      <c r="C4544" s="159" t="s">
        <v>132</v>
      </c>
      <c r="D4544" s="160" t="s">
        <v>28942</v>
      </c>
    </row>
    <row r="4545" spans="1:4">
      <c r="A4545" s="159">
        <v>44526</v>
      </c>
      <c r="B4545" s="159" t="s">
        <v>28915</v>
      </c>
      <c r="C4545" s="159" t="s">
        <v>132</v>
      </c>
      <c r="D4545" s="160" t="s">
        <v>28916</v>
      </c>
    </row>
    <row r="4546" spans="1:4">
      <c r="A4546" s="159">
        <v>44545</v>
      </c>
      <c r="B4546" s="159" t="s">
        <v>28943</v>
      </c>
      <c r="C4546" s="159" t="s">
        <v>132</v>
      </c>
      <c r="D4546" s="160" t="s">
        <v>28944</v>
      </c>
    </row>
    <row r="4547" spans="1:4">
      <c r="A4547" s="159">
        <v>44525</v>
      </c>
      <c r="B4547" s="159" t="s">
        <v>28913</v>
      </c>
      <c r="C4547" s="159" t="s">
        <v>132</v>
      </c>
      <c r="D4547" s="160" t="s">
        <v>28914</v>
      </c>
    </row>
    <row r="4548" spans="1:4">
      <c r="A4548" s="159">
        <v>44547</v>
      </c>
      <c r="B4548" s="159" t="s">
        <v>28945</v>
      </c>
      <c r="C4548" s="159" t="s">
        <v>132</v>
      </c>
      <c r="D4548" s="160" t="s">
        <v>28946</v>
      </c>
    </row>
    <row r="4549" spans="1:4">
      <c r="A4549" s="159">
        <v>44519</v>
      </c>
      <c r="B4549" s="159" t="s">
        <v>28902</v>
      </c>
      <c r="C4549" s="159" t="s">
        <v>132</v>
      </c>
      <c r="D4549" s="160" t="s">
        <v>28903</v>
      </c>
    </row>
    <row r="4550" spans="1:4">
      <c r="A4550" s="159">
        <v>44520</v>
      </c>
      <c r="B4550" s="159" t="s">
        <v>28904</v>
      </c>
      <c r="C4550" s="159" t="s">
        <v>132</v>
      </c>
      <c r="D4550" s="160" t="s">
        <v>28905</v>
      </c>
    </row>
    <row r="4551" spans="1:4">
      <c r="A4551" s="159">
        <v>44521</v>
      </c>
      <c r="B4551" s="159" t="s">
        <v>28906</v>
      </c>
      <c r="C4551" s="159" t="s">
        <v>132</v>
      </c>
      <c r="D4551" s="160" t="s">
        <v>28907</v>
      </c>
    </row>
    <row r="4552" spans="1:4">
      <c r="A4552" s="159">
        <v>44522</v>
      </c>
      <c r="B4552" s="159" t="s">
        <v>28908</v>
      </c>
      <c r="C4552" s="159" t="s">
        <v>132</v>
      </c>
      <c r="D4552" s="160" t="s">
        <v>28909</v>
      </c>
    </row>
    <row r="4553" spans="1:4">
      <c r="A4553" s="159">
        <v>44523</v>
      </c>
      <c r="B4553" s="159" t="s">
        <v>28910</v>
      </c>
      <c r="C4553" s="159" t="s">
        <v>132</v>
      </c>
      <c r="D4553" s="160" t="s">
        <v>28911</v>
      </c>
    </row>
    <row r="4554" spans="1:4">
      <c r="A4554" s="159">
        <v>44527</v>
      </c>
      <c r="B4554" s="159" t="s">
        <v>28917</v>
      </c>
      <c r="C4554" s="159" t="s">
        <v>132</v>
      </c>
      <c r="D4554" s="160" t="s">
        <v>28918</v>
      </c>
    </row>
    <row r="4555" spans="1:4">
      <c r="A4555" s="159">
        <v>44524</v>
      </c>
      <c r="B4555" s="159" t="s">
        <v>28912</v>
      </c>
      <c r="C4555" s="159" t="s">
        <v>132</v>
      </c>
      <c r="D4555" s="160" t="s">
        <v>22997</v>
      </c>
    </row>
    <row r="4556" spans="1:4">
      <c r="A4556" s="159">
        <v>44542</v>
      </c>
      <c r="B4556" s="159" t="s">
        <v>28939</v>
      </c>
      <c r="C4556" s="159" t="s">
        <v>132</v>
      </c>
      <c r="D4556" s="160" t="s">
        <v>28940</v>
      </c>
    </row>
    <row r="4557" spans="1:4">
      <c r="A4557" s="159">
        <v>9877</v>
      </c>
      <c r="B4557" s="159" t="s">
        <v>24469</v>
      </c>
      <c r="C4557" s="159" t="s">
        <v>132</v>
      </c>
      <c r="D4557" s="160" t="s">
        <v>24470</v>
      </c>
    </row>
    <row r="4558" spans="1:4">
      <c r="A4558" s="159">
        <v>9878</v>
      </c>
      <c r="B4558" s="159" t="s">
        <v>24471</v>
      </c>
      <c r="C4558" s="159" t="s">
        <v>132</v>
      </c>
      <c r="D4558" s="160" t="s">
        <v>10858</v>
      </c>
    </row>
    <row r="4559" spans="1:4">
      <c r="A4559" s="159">
        <v>41986</v>
      </c>
      <c r="B4559" s="159" t="s">
        <v>28354</v>
      </c>
      <c r="C4559" s="159" t="s">
        <v>132</v>
      </c>
      <c r="D4559" s="160" t="s">
        <v>11661</v>
      </c>
    </row>
    <row r="4560" spans="1:4">
      <c r="A4560" s="159">
        <v>43422</v>
      </c>
      <c r="B4560" s="159" t="s">
        <v>28537</v>
      </c>
      <c r="C4560" s="159" t="s">
        <v>132</v>
      </c>
      <c r="D4560" s="160" t="s">
        <v>11701</v>
      </c>
    </row>
    <row r="4561" spans="1:4">
      <c r="A4561" s="159">
        <v>41987</v>
      </c>
      <c r="B4561" s="159" t="s">
        <v>28355</v>
      </c>
      <c r="C4561" s="159" t="s">
        <v>132</v>
      </c>
      <c r="D4561" s="160" t="s">
        <v>11662</v>
      </c>
    </row>
    <row r="4562" spans="1:4">
      <c r="A4562" s="159">
        <v>41988</v>
      </c>
      <c r="B4562" s="159" t="s">
        <v>28356</v>
      </c>
      <c r="C4562" s="159" t="s">
        <v>132</v>
      </c>
      <c r="D4562" s="160" t="s">
        <v>11663</v>
      </c>
    </row>
    <row r="4563" spans="1:4">
      <c r="A4563" s="159">
        <v>41697</v>
      </c>
      <c r="B4563" s="159" t="s">
        <v>28311</v>
      </c>
      <c r="C4563" s="159" t="s">
        <v>132</v>
      </c>
      <c r="D4563" s="160" t="s">
        <v>11656</v>
      </c>
    </row>
    <row r="4564" spans="1:4">
      <c r="A4564" s="159">
        <v>41985</v>
      </c>
      <c r="B4564" s="159" t="s">
        <v>28353</v>
      </c>
      <c r="C4564" s="159" t="s">
        <v>132</v>
      </c>
      <c r="D4564" s="160" t="s">
        <v>11660</v>
      </c>
    </row>
    <row r="4565" spans="1:4">
      <c r="A4565" s="159">
        <v>41699</v>
      </c>
      <c r="B4565" s="159" t="s">
        <v>28312</v>
      </c>
      <c r="C4565" s="159" t="s">
        <v>132</v>
      </c>
      <c r="D4565" s="160" t="s">
        <v>11657</v>
      </c>
    </row>
    <row r="4566" spans="1:4">
      <c r="A4566" s="159">
        <v>38053</v>
      </c>
      <c r="B4566" s="159" t="s">
        <v>26697</v>
      </c>
      <c r="C4566" s="159" t="s">
        <v>132</v>
      </c>
      <c r="D4566" s="160" t="s">
        <v>12534</v>
      </c>
    </row>
    <row r="4567" spans="1:4">
      <c r="A4567" s="159">
        <v>38054</v>
      </c>
      <c r="B4567" s="159" t="s">
        <v>26698</v>
      </c>
      <c r="C4567" s="159" t="s">
        <v>132</v>
      </c>
      <c r="D4567" s="160" t="s">
        <v>15451</v>
      </c>
    </row>
    <row r="4568" spans="1:4">
      <c r="A4568" s="159">
        <v>38052</v>
      </c>
      <c r="B4568" s="159" t="s">
        <v>26696</v>
      </c>
      <c r="C4568" s="159" t="s">
        <v>132</v>
      </c>
      <c r="D4568" s="160" t="s">
        <v>12884</v>
      </c>
    </row>
    <row r="4569" spans="1:4">
      <c r="A4569" s="159">
        <v>38051</v>
      </c>
      <c r="B4569" s="159" t="s">
        <v>26695</v>
      </c>
      <c r="C4569" s="159" t="s">
        <v>132</v>
      </c>
      <c r="D4569" s="160" t="s">
        <v>10533</v>
      </c>
    </row>
    <row r="4570" spans="1:4">
      <c r="A4570" s="159">
        <v>38787</v>
      </c>
      <c r="B4570" s="159" t="s">
        <v>26996</v>
      </c>
      <c r="C4570" s="159" t="s">
        <v>132</v>
      </c>
      <c r="D4570" s="160" t="s">
        <v>10377</v>
      </c>
    </row>
    <row r="4571" spans="1:4">
      <c r="A4571" s="159">
        <v>38825</v>
      </c>
      <c r="B4571" s="159" t="s">
        <v>26997</v>
      </c>
      <c r="C4571" s="159" t="s">
        <v>132</v>
      </c>
      <c r="D4571" s="160" t="s">
        <v>26998</v>
      </c>
    </row>
    <row r="4572" spans="1:4">
      <c r="A4572" s="159">
        <v>38826</v>
      </c>
      <c r="B4572" s="159" t="s">
        <v>26999</v>
      </c>
      <c r="C4572" s="159" t="s">
        <v>132</v>
      </c>
      <c r="D4572" s="160" t="s">
        <v>10453</v>
      </c>
    </row>
    <row r="4573" spans="1:4">
      <c r="A4573" s="159">
        <v>38827</v>
      </c>
      <c r="B4573" s="159" t="s">
        <v>27000</v>
      </c>
      <c r="C4573" s="159" t="s">
        <v>132</v>
      </c>
      <c r="D4573" s="160" t="s">
        <v>27001</v>
      </c>
    </row>
    <row r="4574" spans="1:4">
      <c r="A4574" s="159">
        <v>38828</v>
      </c>
      <c r="B4574" s="159" t="s">
        <v>27002</v>
      </c>
      <c r="C4574" s="159" t="s">
        <v>132</v>
      </c>
      <c r="D4574" s="160" t="s">
        <v>18379</v>
      </c>
    </row>
    <row r="4575" spans="1:4">
      <c r="A4575" s="159">
        <v>38829</v>
      </c>
      <c r="B4575" s="159" t="s">
        <v>27003</v>
      </c>
      <c r="C4575" s="159" t="s">
        <v>132</v>
      </c>
      <c r="D4575" s="160" t="s">
        <v>11279</v>
      </c>
    </row>
    <row r="4576" spans="1:4">
      <c r="A4576" s="159">
        <v>38830</v>
      </c>
      <c r="B4576" s="159" t="s">
        <v>27004</v>
      </c>
      <c r="C4576" s="159" t="s">
        <v>132</v>
      </c>
      <c r="D4576" s="160" t="s">
        <v>10908</v>
      </c>
    </row>
    <row r="4577" spans="1:4">
      <c r="A4577" s="159">
        <v>38831</v>
      </c>
      <c r="B4577" s="159" t="s">
        <v>27005</v>
      </c>
      <c r="C4577" s="159" t="s">
        <v>132</v>
      </c>
      <c r="D4577" s="160" t="s">
        <v>16783</v>
      </c>
    </row>
    <row r="4578" spans="1:4">
      <c r="A4578" s="159">
        <v>36274</v>
      </c>
      <c r="B4578" s="159" t="s">
        <v>26172</v>
      </c>
      <c r="C4578" s="159" t="s">
        <v>132</v>
      </c>
      <c r="D4578" s="160" t="s">
        <v>10233</v>
      </c>
    </row>
    <row r="4579" spans="1:4">
      <c r="A4579" s="159">
        <v>36278</v>
      </c>
      <c r="B4579" s="159" t="s">
        <v>26173</v>
      </c>
      <c r="C4579" s="159" t="s">
        <v>132</v>
      </c>
      <c r="D4579" s="160" t="s">
        <v>11192</v>
      </c>
    </row>
    <row r="4580" spans="1:4">
      <c r="A4580" s="159">
        <v>38977</v>
      </c>
      <c r="B4580" s="159" t="s">
        <v>27052</v>
      </c>
      <c r="C4580" s="159" t="s">
        <v>132</v>
      </c>
      <c r="D4580" s="160" t="s">
        <v>11408</v>
      </c>
    </row>
    <row r="4581" spans="1:4">
      <c r="A4581" s="159">
        <v>38971</v>
      </c>
      <c r="B4581" s="159" t="s">
        <v>27046</v>
      </c>
      <c r="C4581" s="159" t="s">
        <v>132</v>
      </c>
      <c r="D4581" s="160" t="s">
        <v>11403</v>
      </c>
    </row>
    <row r="4582" spans="1:4">
      <c r="A4582" s="159">
        <v>38972</v>
      </c>
      <c r="B4582" s="159" t="s">
        <v>27047</v>
      </c>
      <c r="C4582" s="159" t="s">
        <v>132</v>
      </c>
      <c r="D4582" s="160" t="s">
        <v>11404</v>
      </c>
    </row>
    <row r="4583" spans="1:4">
      <c r="A4583" s="159">
        <v>38973</v>
      </c>
      <c r="B4583" s="159" t="s">
        <v>27048</v>
      </c>
      <c r="C4583" s="159" t="s">
        <v>132</v>
      </c>
      <c r="D4583" s="160" t="s">
        <v>10485</v>
      </c>
    </row>
    <row r="4584" spans="1:4">
      <c r="A4584" s="159">
        <v>38974</v>
      </c>
      <c r="B4584" s="159" t="s">
        <v>27049</v>
      </c>
      <c r="C4584" s="159" t="s">
        <v>132</v>
      </c>
      <c r="D4584" s="160" t="s">
        <v>11405</v>
      </c>
    </row>
    <row r="4585" spans="1:4">
      <c r="A4585" s="159">
        <v>38975</v>
      </c>
      <c r="B4585" s="159" t="s">
        <v>27050</v>
      </c>
      <c r="C4585" s="159" t="s">
        <v>132</v>
      </c>
      <c r="D4585" s="160" t="s">
        <v>11406</v>
      </c>
    </row>
    <row r="4586" spans="1:4">
      <c r="A4586" s="159">
        <v>38976</v>
      </c>
      <c r="B4586" s="159" t="s">
        <v>27051</v>
      </c>
      <c r="C4586" s="159" t="s">
        <v>132</v>
      </c>
      <c r="D4586" s="160" t="s">
        <v>11407</v>
      </c>
    </row>
    <row r="4587" spans="1:4">
      <c r="A4587" s="159">
        <v>44176</v>
      </c>
      <c r="B4587" s="159" t="s">
        <v>28787</v>
      </c>
      <c r="C4587" s="159" t="s">
        <v>132</v>
      </c>
      <c r="D4587" s="160" t="s">
        <v>11727</v>
      </c>
    </row>
    <row r="4588" spans="1:4">
      <c r="A4588" s="159">
        <v>38986</v>
      </c>
      <c r="B4588" s="159" t="s">
        <v>27061</v>
      </c>
      <c r="C4588" s="159" t="s">
        <v>132</v>
      </c>
      <c r="D4588" s="160" t="s">
        <v>11415</v>
      </c>
    </row>
    <row r="4589" spans="1:4">
      <c r="A4589" s="159">
        <v>38978</v>
      </c>
      <c r="B4589" s="159" t="s">
        <v>27053</v>
      </c>
      <c r="C4589" s="159" t="s">
        <v>132</v>
      </c>
      <c r="D4589" s="160" t="s">
        <v>11409</v>
      </c>
    </row>
    <row r="4590" spans="1:4">
      <c r="A4590" s="159">
        <v>38979</v>
      </c>
      <c r="B4590" s="159" t="s">
        <v>27054</v>
      </c>
      <c r="C4590" s="159" t="s">
        <v>132</v>
      </c>
      <c r="D4590" s="160" t="s">
        <v>11045</v>
      </c>
    </row>
    <row r="4591" spans="1:4">
      <c r="A4591" s="159">
        <v>38980</v>
      </c>
      <c r="B4591" s="159" t="s">
        <v>27055</v>
      </c>
      <c r="C4591" s="159" t="s">
        <v>132</v>
      </c>
      <c r="D4591" s="160" t="s">
        <v>11410</v>
      </c>
    </row>
    <row r="4592" spans="1:4">
      <c r="A4592" s="159">
        <v>38981</v>
      </c>
      <c r="B4592" s="159" t="s">
        <v>27056</v>
      </c>
      <c r="C4592" s="159" t="s">
        <v>132</v>
      </c>
      <c r="D4592" s="160" t="s">
        <v>11411</v>
      </c>
    </row>
    <row r="4593" spans="1:4">
      <c r="A4593" s="159">
        <v>38982</v>
      </c>
      <c r="B4593" s="159" t="s">
        <v>27057</v>
      </c>
      <c r="C4593" s="159" t="s">
        <v>132</v>
      </c>
      <c r="D4593" s="160" t="s">
        <v>10650</v>
      </c>
    </row>
    <row r="4594" spans="1:4">
      <c r="A4594" s="159">
        <v>38983</v>
      </c>
      <c r="B4594" s="159" t="s">
        <v>27058</v>
      </c>
      <c r="C4594" s="159" t="s">
        <v>132</v>
      </c>
      <c r="D4594" s="160" t="s">
        <v>11412</v>
      </c>
    </row>
    <row r="4595" spans="1:4">
      <c r="A4595" s="159">
        <v>38984</v>
      </c>
      <c r="B4595" s="159" t="s">
        <v>27059</v>
      </c>
      <c r="C4595" s="159" t="s">
        <v>132</v>
      </c>
      <c r="D4595" s="160" t="s">
        <v>11413</v>
      </c>
    </row>
    <row r="4596" spans="1:4">
      <c r="A4596" s="159">
        <v>38985</v>
      </c>
      <c r="B4596" s="159" t="s">
        <v>27060</v>
      </c>
      <c r="C4596" s="159" t="s">
        <v>132</v>
      </c>
      <c r="D4596" s="160" t="s">
        <v>11414</v>
      </c>
    </row>
    <row r="4597" spans="1:4">
      <c r="A4597" s="159">
        <v>38032</v>
      </c>
      <c r="B4597" s="159" t="s">
        <v>26684</v>
      </c>
      <c r="C4597" s="159" t="s">
        <v>132</v>
      </c>
      <c r="D4597" s="160" t="s">
        <v>11116</v>
      </c>
    </row>
    <row r="4598" spans="1:4">
      <c r="A4598" s="159">
        <v>38033</v>
      </c>
      <c r="B4598" s="159" t="s">
        <v>26685</v>
      </c>
      <c r="C4598" s="159" t="s">
        <v>132</v>
      </c>
      <c r="D4598" s="160" t="s">
        <v>26686</v>
      </c>
    </row>
    <row r="4599" spans="1:4">
      <c r="A4599" s="159">
        <v>38034</v>
      </c>
      <c r="B4599" s="159" t="s">
        <v>26687</v>
      </c>
      <c r="C4599" s="159" t="s">
        <v>132</v>
      </c>
      <c r="D4599" s="160" t="s">
        <v>26688</v>
      </c>
    </row>
    <row r="4600" spans="1:4">
      <c r="A4600" s="159">
        <v>38035</v>
      </c>
      <c r="B4600" s="159" t="s">
        <v>26689</v>
      </c>
      <c r="C4600" s="159" t="s">
        <v>132</v>
      </c>
      <c r="D4600" s="160" t="s">
        <v>26690</v>
      </c>
    </row>
    <row r="4601" spans="1:4">
      <c r="A4601" s="159">
        <v>38036</v>
      </c>
      <c r="B4601" s="159" t="s">
        <v>26691</v>
      </c>
      <c r="C4601" s="159" t="s">
        <v>132</v>
      </c>
      <c r="D4601" s="160" t="s">
        <v>26692</v>
      </c>
    </row>
    <row r="4602" spans="1:4">
      <c r="A4602" s="159">
        <v>38037</v>
      </c>
      <c r="B4602" s="159" t="s">
        <v>26693</v>
      </c>
      <c r="C4602" s="159" t="s">
        <v>132</v>
      </c>
      <c r="D4602" s="160" t="s">
        <v>26694</v>
      </c>
    </row>
    <row r="4603" spans="1:4">
      <c r="A4603" s="159">
        <v>9850</v>
      </c>
      <c r="B4603" s="159" t="s">
        <v>24443</v>
      </c>
      <c r="C4603" s="159" t="s">
        <v>132</v>
      </c>
      <c r="D4603" s="160" t="s">
        <v>10814</v>
      </c>
    </row>
    <row r="4604" spans="1:4">
      <c r="A4604" s="159">
        <v>9853</v>
      </c>
      <c r="B4604" s="159" t="s">
        <v>24445</v>
      </c>
      <c r="C4604" s="159" t="s">
        <v>132</v>
      </c>
      <c r="D4604" s="160" t="s">
        <v>10816</v>
      </c>
    </row>
    <row r="4605" spans="1:4">
      <c r="A4605" s="159">
        <v>9854</v>
      </c>
      <c r="B4605" s="159" t="s">
        <v>24446</v>
      </c>
      <c r="C4605" s="159" t="s">
        <v>132</v>
      </c>
      <c r="D4605" s="160" t="s">
        <v>10817</v>
      </c>
    </row>
    <row r="4606" spans="1:4">
      <c r="A4606" s="159">
        <v>9851</v>
      </c>
      <c r="B4606" s="159" t="s">
        <v>24444</v>
      </c>
      <c r="C4606" s="159" t="s">
        <v>132</v>
      </c>
      <c r="D4606" s="160" t="s">
        <v>10815</v>
      </c>
    </row>
    <row r="4607" spans="1:4">
      <c r="A4607" s="159">
        <v>9825</v>
      </c>
      <c r="B4607" s="159" t="s">
        <v>24426</v>
      </c>
      <c r="C4607" s="159" t="s">
        <v>132</v>
      </c>
      <c r="D4607" s="160" t="s">
        <v>24427</v>
      </c>
    </row>
    <row r="4608" spans="1:4">
      <c r="A4608" s="159">
        <v>9828</v>
      </c>
      <c r="B4608" s="159" t="s">
        <v>24432</v>
      </c>
      <c r="C4608" s="159" t="s">
        <v>132</v>
      </c>
      <c r="D4608" s="160" t="s">
        <v>24433</v>
      </c>
    </row>
    <row r="4609" spans="1:4">
      <c r="A4609" s="159">
        <v>9829</v>
      </c>
      <c r="B4609" s="159" t="s">
        <v>24434</v>
      </c>
      <c r="C4609" s="159" t="s">
        <v>132</v>
      </c>
      <c r="D4609" s="160" t="s">
        <v>24435</v>
      </c>
    </row>
    <row r="4610" spans="1:4">
      <c r="A4610" s="159">
        <v>9826</v>
      </c>
      <c r="B4610" s="159" t="s">
        <v>24428</v>
      </c>
      <c r="C4610" s="159" t="s">
        <v>132</v>
      </c>
      <c r="D4610" s="160" t="s">
        <v>24429</v>
      </c>
    </row>
    <row r="4611" spans="1:4">
      <c r="A4611" s="159">
        <v>9827</v>
      </c>
      <c r="B4611" s="159" t="s">
        <v>24430</v>
      </c>
      <c r="C4611" s="159" t="s">
        <v>132</v>
      </c>
      <c r="D4611" s="160" t="s">
        <v>24431</v>
      </c>
    </row>
    <row r="4612" spans="1:4">
      <c r="A4612" s="159">
        <v>36374</v>
      </c>
      <c r="B4612" s="159" t="s">
        <v>26193</v>
      </c>
      <c r="C4612" s="159" t="s">
        <v>132</v>
      </c>
      <c r="D4612" s="160" t="s">
        <v>19590</v>
      </c>
    </row>
    <row r="4613" spans="1:4">
      <c r="A4613" s="159">
        <v>36084</v>
      </c>
      <c r="B4613" s="159" t="s">
        <v>26129</v>
      </c>
      <c r="C4613" s="159" t="s">
        <v>132</v>
      </c>
      <c r="D4613" s="160" t="s">
        <v>14653</v>
      </c>
    </row>
    <row r="4614" spans="1:4">
      <c r="A4614" s="159">
        <v>36373</v>
      </c>
      <c r="B4614" s="159" t="s">
        <v>26192</v>
      </c>
      <c r="C4614" s="159" t="s">
        <v>132</v>
      </c>
      <c r="D4614" s="160" t="s">
        <v>15159</v>
      </c>
    </row>
    <row r="4615" spans="1:4">
      <c r="A4615" s="159">
        <v>36377</v>
      </c>
      <c r="B4615" s="159" t="s">
        <v>26197</v>
      </c>
      <c r="C4615" s="159" t="s">
        <v>132</v>
      </c>
      <c r="D4615" s="160" t="s">
        <v>26198</v>
      </c>
    </row>
    <row r="4616" spans="1:4">
      <c r="A4616" s="159">
        <v>36375</v>
      </c>
      <c r="B4616" s="159" t="s">
        <v>26194</v>
      </c>
      <c r="C4616" s="159" t="s">
        <v>132</v>
      </c>
      <c r="D4616" s="160" t="s">
        <v>22882</v>
      </c>
    </row>
    <row r="4617" spans="1:4">
      <c r="A4617" s="159">
        <v>36376</v>
      </c>
      <c r="B4617" s="159" t="s">
        <v>26195</v>
      </c>
      <c r="C4617" s="159" t="s">
        <v>132</v>
      </c>
      <c r="D4617" s="160" t="s">
        <v>26196</v>
      </c>
    </row>
    <row r="4618" spans="1:4">
      <c r="A4618" s="159">
        <v>36380</v>
      </c>
      <c r="B4618" s="159" t="s">
        <v>26202</v>
      </c>
      <c r="C4618" s="159" t="s">
        <v>132</v>
      </c>
      <c r="D4618" s="160" t="s">
        <v>19701</v>
      </c>
    </row>
    <row r="4619" spans="1:4">
      <c r="A4619" s="159">
        <v>36378</v>
      </c>
      <c r="B4619" s="159" t="s">
        <v>26199</v>
      </c>
      <c r="C4619" s="159" t="s">
        <v>132</v>
      </c>
      <c r="D4619" s="160" t="s">
        <v>10738</v>
      </c>
    </row>
    <row r="4620" spans="1:4">
      <c r="A4620" s="159">
        <v>36379</v>
      </c>
      <c r="B4620" s="159" t="s">
        <v>26200</v>
      </c>
      <c r="C4620" s="159" t="s">
        <v>132</v>
      </c>
      <c r="D4620" s="160" t="s">
        <v>26201</v>
      </c>
    </row>
    <row r="4621" spans="1:4">
      <c r="A4621" s="159">
        <v>9859</v>
      </c>
      <c r="B4621" s="159" t="s">
        <v>24448</v>
      </c>
      <c r="C4621" s="159" t="s">
        <v>132</v>
      </c>
      <c r="D4621" s="160" t="s">
        <v>10390</v>
      </c>
    </row>
    <row r="4622" spans="1:4">
      <c r="A4622" s="159">
        <v>9836</v>
      </c>
      <c r="B4622" s="159" t="s">
        <v>24437</v>
      </c>
      <c r="C4622" s="159" t="s">
        <v>132</v>
      </c>
      <c r="D4622" s="160" t="s">
        <v>11536</v>
      </c>
    </row>
    <row r="4623" spans="1:4">
      <c r="A4623" s="159">
        <v>20065</v>
      </c>
      <c r="B4623" s="159" t="s">
        <v>25622</v>
      </c>
      <c r="C4623" s="159" t="s">
        <v>132</v>
      </c>
      <c r="D4623" s="160" t="s">
        <v>25623</v>
      </c>
    </row>
    <row r="4624" spans="1:4">
      <c r="A4624" s="159">
        <v>9835</v>
      </c>
      <c r="B4624" s="159" t="s">
        <v>24436</v>
      </c>
      <c r="C4624" s="159" t="s">
        <v>132</v>
      </c>
      <c r="D4624" s="160" t="s">
        <v>22300</v>
      </c>
    </row>
    <row r="4625" spans="1:4">
      <c r="A4625" s="159">
        <v>9838</v>
      </c>
      <c r="B4625" s="159" t="s">
        <v>24439</v>
      </c>
      <c r="C4625" s="159" t="s">
        <v>132</v>
      </c>
      <c r="D4625" s="160" t="s">
        <v>16505</v>
      </c>
    </row>
    <row r="4626" spans="1:4">
      <c r="A4626" s="159">
        <v>9837</v>
      </c>
      <c r="B4626" s="159" t="s">
        <v>24438</v>
      </c>
      <c r="C4626" s="159" t="s">
        <v>132</v>
      </c>
      <c r="D4626" s="160" t="s">
        <v>18427</v>
      </c>
    </row>
    <row r="4627" spans="1:4">
      <c r="A4627" s="159">
        <v>44315</v>
      </c>
      <c r="B4627" s="159" t="s">
        <v>28816</v>
      </c>
      <c r="C4627" s="159" t="s">
        <v>132</v>
      </c>
      <c r="D4627" s="160" t="s">
        <v>28817</v>
      </c>
    </row>
    <row r="4628" spans="1:4">
      <c r="A4628" s="159">
        <v>9862</v>
      </c>
      <c r="B4628" s="159" t="s">
        <v>24453</v>
      </c>
      <c r="C4628" s="159" t="s">
        <v>132</v>
      </c>
      <c r="D4628" s="160" t="s">
        <v>24454</v>
      </c>
    </row>
    <row r="4629" spans="1:4">
      <c r="A4629" s="159">
        <v>9861</v>
      </c>
      <c r="B4629" s="159" t="s">
        <v>24451</v>
      </c>
      <c r="C4629" s="159" t="s">
        <v>132</v>
      </c>
      <c r="D4629" s="160" t="s">
        <v>24452</v>
      </c>
    </row>
    <row r="4630" spans="1:4">
      <c r="A4630" s="159">
        <v>9856</v>
      </c>
      <c r="B4630" s="159" t="s">
        <v>24447</v>
      </c>
      <c r="C4630" s="159" t="s">
        <v>132</v>
      </c>
      <c r="D4630" s="160" t="s">
        <v>11698</v>
      </c>
    </row>
    <row r="4631" spans="1:4">
      <c r="A4631" s="159">
        <v>9866</v>
      </c>
      <c r="B4631" s="159" t="s">
        <v>24456</v>
      </c>
      <c r="C4631" s="159" t="s">
        <v>132</v>
      </c>
      <c r="D4631" s="160" t="s">
        <v>10583</v>
      </c>
    </row>
    <row r="4632" spans="1:4">
      <c r="A4632" s="159">
        <v>9863</v>
      </c>
      <c r="B4632" s="159" t="s">
        <v>24455</v>
      </c>
      <c r="C4632" s="159" t="s">
        <v>132</v>
      </c>
      <c r="D4632" s="160" t="s">
        <v>10955</v>
      </c>
    </row>
    <row r="4633" spans="1:4">
      <c r="A4633" s="159">
        <v>9860</v>
      </c>
      <c r="B4633" s="159" t="s">
        <v>24449</v>
      </c>
      <c r="C4633" s="159" t="s">
        <v>132</v>
      </c>
      <c r="D4633" s="160" t="s">
        <v>24450</v>
      </c>
    </row>
    <row r="4634" spans="1:4">
      <c r="A4634" s="159">
        <v>9841</v>
      </c>
      <c r="B4634" s="159" t="s">
        <v>24442</v>
      </c>
      <c r="C4634" s="159" t="s">
        <v>132</v>
      </c>
      <c r="D4634" s="160" t="s">
        <v>10517</v>
      </c>
    </row>
    <row r="4635" spans="1:4">
      <c r="A4635" s="159">
        <v>9840</v>
      </c>
      <c r="B4635" s="159" t="s">
        <v>24441</v>
      </c>
      <c r="C4635" s="159" t="s">
        <v>132</v>
      </c>
      <c r="D4635" s="160" t="s">
        <v>10698</v>
      </c>
    </row>
    <row r="4636" spans="1:4">
      <c r="A4636" s="159">
        <v>20067</v>
      </c>
      <c r="B4636" s="159" t="s">
        <v>25624</v>
      </c>
      <c r="C4636" s="159" t="s">
        <v>132</v>
      </c>
      <c r="D4636" s="160" t="s">
        <v>11110</v>
      </c>
    </row>
    <row r="4637" spans="1:4">
      <c r="A4637" s="159">
        <v>20068</v>
      </c>
      <c r="B4637" s="159" t="s">
        <v>25625</v>
      </c>
      <c r="C4637" s="159" t="s">
        <v>132</v>
      </c>
      <c r="D4637" s="160" t="s">
        <v>10146</v>
      </c>
    </row>
    <row r="4638" spans="1:4">
      <c r="A4638" s="159">
        <v>9839</v>
      </c>
      <c r="B4638" s="159" t="s">
        <v>24440</v>
      </c>
      <c r="C4638" s="159" t="s">
        <v>132</v>
      </c>
      <c r="D4638" s="160" t="s">
        <v>15289</v>
      </c>
    </row>
    <row r="4639" spans="1:4">
      <c r="A4639" s="159">
        <v>9870</v>
      </c>
      <c r="B4639" s="159" t="s">
        <v>24460</v>
      </c>
      <c r="C4639" s="159" t="s">
        <v>132</v>
      </c>
      <c r="D4639" s="160" t="s">
        <v>24461</v>
      </c>
    </row>
    <row r="4640" spans="1:4">
      <c r="A4640" s="159">
        <v>9867</v>
      </c>
      <c r="B4640" s="159" t="s">
        <v>24457</v>
      </c>
      <c r="C4640" s="159" t="s">
        <v>132</v>
      </c>
      <c r="D4640" s="160" t="s">
        <v>10632</v>
      </c>
    </row>
    <row r="4641" spans="1:4">
      <c r="A4641" s="159">
        <v>9868</v>
      </c>
      <c r="B4641" s="159" t="s">
        <v>24458</v>
      </c>
      <c r="C4641" s="159" t="s">
        <v>132</v>
      </c>
      <c r="D4641" s="160" t="s">
        <v>11269</v>
      </c>
    </row>
    <row r="4642" spans="1:4">
      <c r="A4642" s="159">
        <v>9869</v>
      </c>
      <c r="B4642" s="159" t="s">
        <v>24459</v>
      </c>
      <c r="C4642" s="159" t="s">
        <v>132</v>
      </c>
      <c r="D4642" s="160" t="s">
        <v>10459</v>
      </c>
    </row>
    <row r="4643" spans="1:4">
      <c r="A4643" s="159">
        <v>9874</v>
      </c>
      <c r="B4643" s="159" t="s">
        <v>24467</v>
      </c>
      <c r="C4643" s="159" t="s">
        <v>132</v>
      </c>
      <c r="D4643" s="160" t="s">
        <v>16310</v>
      </c>
    </row>
    <row r="4644" spans="1:4">
      <c r="A4644" s="159">
        <v>9875</v>
      </c>
      <c r="B4644" s="159" t="s">
        <v>24468</v>
      </c>
      <c r="C4644" s="159" t="s">
        <v>132</v>
      </c>
      <c r="D4644" s="160" t="s">
        <v>14929</v>
      </c>
    </row>
    <row r="4645" spans="1:4">
      <c r="A4645" s="159">
        <v>9873</v>
      </c>
      <c r="B4645" s="159" t="s">
        <v>24466</v>
      </c>
      <c r="C4645" s="159" t="s">
        <v>132</v>
      </c>
      <c r="D4645" s="160" t="s">
        <v>10606</v>
      </c>
    </row>
    <row r="4646" spans="1:4">
      <c r="A4646" s="159">
        <v>9871</v>
      </c>
      <c r="B4646" s="159" t="s">
        <v>24462</v>
      </c>
      <c r="C4646" s="159" t="s">
        <v>132</v>
      </c>
      <c r="D4646" s="160" t="s">
        <v>24463</v>
      </c>
    </row>
    <row r="4647" spans="1:4">
      <c r="A4647" s="159">
        <v>9872</v>
      </c>
      <c r="B4647" s="159" t="s">
        <v>24464</v>
      </c>
      <c r="C4647" s="159" t="s">
        <v>132</v>
      </c>
      <c r="D4647" s="160" t="s">
        <v>24465</v>
      </c>
    </row>
    <row r="4648" spans="1:4">
      <c r="A4648" s="159">
        <v>7667</v>
      </c>
      <c r="B4648" s="159" t="s">
        <v>24314</v>
      </c>
      <c r="C4648" s="159" t="s">
        <v>132</v>
      </c>
      <c r="D4648" s="160" t="s">
        <v>10802</v>
      </c>
    </row>
    <row r="4649" spans="1:4">
      <c r="A4649" s="159">
        <v>7660</v>
      </c>
      <c r="B4649" s="159" t="s">
        <v>24312</v>
      </c>
      <c r="C4649" s="159" t="s">
        <v>132</v>
      </c>
      <c r="D4649" s="160" t="s">
        <v>10800</v>
      </c>
    </row>
    <row r="4650" spans="1:4">
      <c r="A4650" s="159">
        <v>7676</v>
      </c>
      <c r="B4650" s="159" t="s">
        <v>24316</v>
      </c>
      <c r="C4650" s="159" t="s">
        <v>132</v>
      </c>
      <c r="D4650" s="160" t="s">
        <v>10804</v>
      </c>
    </row>
    <row r="4651" spans="1:4">
      <c r="A4651" s="159">
        <v>12426</v>
      </c>
      <c r="B4651" s="159" t="s">
        <v>25258</v>
      </c>
      <c r="C4651" s="159" t="s">
        <v>131</v>
      </c>
      <c r="D4651" s="160" t="s">
        <v>17525</v>
      </c>
    </row>
    <row r="4652" spans="1:4">
      <c r="A4652" s="159">
        <v>12425</v>
      </c>
      <c r="B4652" s="159" t="s">
        <v>25256</v>
      </c>
      <c r="C4652" s="159" t="s">
        <v>131</v>
      </c>
      <c r="D4652" s="160" t="s">
        <v>25257</v>
      </c>
    </row>
    <row r="4653" spans="1:4">
      <c r="A4653" s="159">
        <v>12427</v>
      </c>
      <c r="B4653" s="159" t="s">
        <v>25259</v>
      </c>
      <c r="C4653" s="159" t="s">
        <v>131</v>
      </c>
      <c r="D4653" s="160" t="s">
        <v>25260</v>
      </c>
    </row>
    <row r="4654" spans="1:4">
      <c r="A4654" s="159">
        <v>12428</v>
      </c>
      <c r="B4654" s="159" t="s">
        <v>25261</v>
      </c>
      <c r="C4654" s="159" t="s">
        <v>131</v>
      </c>
      <c r="D4654" s="160" t="s">
        <v>25262</v>
      </c>
    </row>
    <row r="4655" spans="1:4">
      <c r="A4655" s="159">
        <v>12430</v>
      </c>
      <c r="B4655" s="159" t="s">
        <v>25265</v>
      </c>
      <c r="C4655" s="159" t="s">
        <v>131</v>
      </c>
      <c r="D4655" s="160" t="s">
        <v>25266</v>
      </c>
    </row>
    <row r="4656" spans="1:4">
      <c r="A4656" s="159">
        <v>12429</v>
      </c>
      <c r="B4656" s="159" t="s">
        <v>25263</v>
      </c>
      <c r="C4656" s="159" t="s">
        <v>131</v>
      </c>
      <c r="D4656" s="160" t="s">
        <v>25264</v>
      </c>
    </row>
    <row r="4657" spans="1:4">
      <c r="A4657" s="159">
        <v>12431</v>
      </c>
      <c r="B4657" s="159" t="s">
        <v>25267</v>
      </c>
      <c r="C4657" s="159" t="s">
        <v>131</v>
      </c>
      <c r="D4657" s="160" t="s">
        <v>25268</v>
      </c>
    </row>
    <row r="4658" spans="1:4">
      <c r="A4658" s="159">
        <v>12432</v>
      </c>
      <c r="B4658" s="159" t="s">
        <v>25269</v>
      </c>
      <c r="C4658" s="159" t="s">
        <v>131</v>
      </c>
      <c r="D4658" s="160" t="s">
        <v>25270</v>
      </c>
    </row>
    <row r="4659" spans="1:4">
      <c r="A4659" s="159">
        <v>12434</v>
      </c>
      <c r="B4659" s="159" t="s">
        <v>25273</v>
      </c>
      <c r="C4659" s="159" t="s">
        <v>131</v>
      </c>
      <c r="D4659" s="160" t="s">
        <v>25274</v>
      </c>
    </row>
    <row r="4660" spans="1:4">
      <c r="A4660" s="159">
        <v>12433</v>
      </c>
      <c r="B4660" s="159" t="s">
        <v>25271</v>
      </c>
      <c r="C4660" s="159" t="s">
        <v>131</v>
      </c>
      <c r="D4660" s="160" t="s">
        <v>25272</v>
      </c>
    </row>
    <row r="4661" spans="1:4">
      <c r="A4661" s="159">
        <v>12435</v>
      </c>
      <c r="B4661" s="159" t="s">
        <v>25275</v>
      </c>
      <c r="C4661" s="159" t="s">
        <v>131</v>
      </c>
      <c r="D4661" s="160" t="s">
        <v>25276</v>
      </c>
    </row>
    <row r="4662" spans="1:4">
      <c r="A4662" s="159">
        <v>12437</v>
      </c>
      <c r="B4662" s="159" t="s">
        <v>25279</v>
      </c>
      <c r="C4662" s="159" t="s">
        <v>131</v>
      </c>
      <c r="D4662" s="160" t="s">
        <v>25280</v>
      </c>
    </row>
    <row r="4663" spans="1:4">
      <c r="A4663" s="159">
        <v>12439</v>
      </c>
      <c r="B4663" s="159" t="s">
        <v>25283</v>
      </c>
      <c r="C4663" s="159" t="s">
        <v>131</v>
      </c>
      <c r="D4663" s="160" t="s">
        <v>25284</v>
      </c>
    </row>
    <row r="4664" spans="1:4">
      <c r="A4664" s="159">
        <v>12438</v>
      </c>
      <c r="B4664" s="159" t="s">
        <v>25281</v>
      </c>
      <c r="C4664" s="159" t="s">
        <v>131</v>
      </c>
      <c r="D4664" s="160" t="s">
        <v>25282</v>
      </c>
    </row>
    <row r="4665" spans="1:4">
      <c r="A4665" s="159">
        <v>12436</v>
      </c>
      <c r="B4665" s="159" t="s">
        <v>25277</v>
      </c>
      <c r="C4665" s="159" t="s">
        <v>131</v>
      </c>
      <c r="D4665" s="160" t="s">
        <v>25278</v>
      </c>
    </row>
    <row r="4666" spans="1:4">
      <c r="A4666" s="159">
        <v>36357</v>
      </c>
      <c r="B4666" s="159" t="s">
        <v>26186</v>
      </c>
      <c r="C4666" s="159" t="s">
        <v>131</v>
      </c>
      <c r="D4666" s="160" t="s">
        <v>11199</v>
      </c>
    </row>
    <row r="4667" spans="1:4">
      <c r="A4667" s="159">
        <v>12424</v>
      </c>
      <c r="B4667" s="159" t="s">
        <v>25254</v>
      </c>
      <c r="C4667" s="159" t="s">
        <v>131</v>
      </c>
      <c r="D4667" s="160" t="s">
        <v>25255</v>
      </c>
    </row>
    <row r="4668" spans="1:4">
      <c r="A4668" s="159">
        <v>12440</v>
      </c>
      <c r="B4668" s="159" t="s">
        <v>25285</v>
      </c>
      <c r="C4668" s="159" t="s">
        <v>131</v>
      </c>
      <c r="D4668" s="160" t="s">
        <v>25286</v>
      </c>
    </row>
    <row r="4669" spans="1:4">
      <c r="A4669" s="159">
        <v>9884</v>
      </c>
      <c r="B4669" s="159" t="s">
        <v>24473</v>
      </c>
      <c r="C4669" s="159" t="s">
        <v>131</v>
      </c>
      <c r="D4669" s="160" t="s">
        <v>24474</v>
      </c>
    </row>
    <row r="4670" spans="1:4">
      <c r="A4670" s="159">
        <v>9888</v>
      </c>
      <c r="B4670" s="159" t="s">
        <v>24480</v>
      </c>
      <c r="C4670" s="159" t="s">
        <v>131</v>
      </c>
      <c r="D4670" s="160" t="s">
        <v>24481</v>
      </c>
    </row>
    <row r="4671" spans="1:4">
      <c r="A4671" s="159">
        <v>9883</v>
      </c>
      <c r="B4671" s="159" t="s">
        <v>24472</v>
      </c>
      <c r="C4671" s="159" t="s">
        <v>131</v>
      </c>
      <c r="D4671" s="160" t="s">
        <v>10697</v>
      </c>
    </row>
    <row r="4672" spans="1:4">
      <c r="A4672" s="159">
        <v>9886</v>
      </c>
      <c r="B4672" s="159" t="s">
        <v>24476</v>
      </c>
      <c r="C4672" s="159" t="s">
        <v>131</v>
      </c>
      <c r="D4672" s="160" t="s">
        <v>24477</v>
      </c>
    </row>
    <row r="4673" spans="1:4">
      <c r="A4673" s="159">
        <v>9889</v>
      </c>
      <c r="B4673" s="159" t="s">
        <v>24482</v>
      </c>
      <c r="C4673" s="159" t="s">
        <v>131</v>
      </c>
      <c r="D4673" s="160" t="s">
        <v>24483</v>
      </c>
    </row>
    <row r="4674" spans="1:4">
      <c r="A4674" s="159">
        <v>9887</v>
      </c>
      <c r="B4674" s="159" t="s">
        <v>24478</v>
      </c>
      <c r="C4674" s="159" t="s">
        <v>131</v>
      </c>
      <c r="D4674" s="160" t="s">
        <v>24479</v>
      </c>
    </row>
    <row r="4675" spans="1:4">
      <c r="A4675" s="159">
        <v>9885</v>
      </c>
      <c r="B4675" s="159" t="s">
        <v>24475</v>
      </c>
      <c r="C4675" s="159" t="s">
        <v>131</v>
      </c>
      <c r="D4675" s="160" t="s">
        <v>10987</v>
      </c>
    </row>
    <row r="4676" spans="1:4">
      <c r="A4676" s="159">
        <v>9890</v>
      </c>
      <c r="B4676" s="159" t="s">
        <v>24484</v>
      </c>
      <c r="C4676" s="159" t="s">
        <v>131</v>
      </c>
      <c r="D4676" s="160" t="s">
        <v>24485</v>
      </c>
    </row>
    <row r="4677" spans="1:4">
      <c r="A4677" s="159">
        <v>9891</v>
      </c>
      <c r="B4677" s="159" t="s">
        <v>24486</v>
      </c>
      <c r="C4677" s="159" t="s">
        <v>131</v>
      </c>
      <c r="D4677" s="160" t="s">
        <v>24487</v>
      </c>
    </row>
    <row r="4678" spans="1:4">
      <c r="A4678" s="159">
        <v>36316</v>
      </c>
      <c r="B4678" s="159" t="s">
        <v>26176</v>
      </c>
      <c r="C4678" s="159" t="s">
        <v>131</v>
      </c>
      <c r="D4678" s="160" t="s">
        <v>11194</v>
      </c>
    </row>
    <row r="4679" spans="1:4">
      <c r="A4679" s="159">
        <v>36313</v>
      </c>
      <c r="B4679" s="159" t="s">
        <v>26175</v>
      </c>
      <c r="C4679" s="159" t="s">
        <v>131</v>
      </c>
      <c r="D4679" s="160" t="s">
        <v>11193</v>
      </c>
    </row>
    <row r="4680" spans="1:4">
      <c r="A4680" s="159">
        <v>64</v>
      </c>
      <c r="B4680" s="159" t="s">
        <v>22130</v>
      </c>
      <c r="C4680" s="159" t="s">
        <v>131</v>
      </c>
      <c r="D4680" s="160" t="s">
        <v>11476</v>
      </c>
    </row>
    <row r="4681" spans="1:4">
      <c r="A4681" s="159">
        <v>37423</v>
      </c>
      <c r="B4681" s="159" t="s">
        <v>26370</v>
      </c>
      <c r="C4681" s="159" t="s">
        <v>131</v>
      </c>
      <c r="D4681" s="160" t="s">
        <v>13582</v>
      </c>
    </row>
    <row r="4682" spans="1:4">
      <c r="A4682" s="159">
        <v>9892</v>
      </c>
      <c r="B4682" s="159" t="s">
        <v>24488</v>
      </c>
      <c r="C4682" s="159" t="s">
        <v>131</v>
      </c>
      <c r="D4682" s="160" t="s">
        <v>11490</v>
      </c>
    </row>
    <row r="4683" spans="1:4">
      <c r="A4683" s="159">
        <v>9901</v>
      </c>
      <c r="B4683" s="159" t="s">
        <v>24495</v>
      </c>
      <c r="C4683" s="159" t="s">
        <v>131</v>
      </c>
      <c r="D4683" s="160" t="s">
        <v>24496</v>
      </c>
    </row>
    <row r="4684" spans="1:4">
      <c r="A4684" s="159">
        <v>9900</v>
      </c>
      <c r="B4684" s="159" t="s">
        <v>24494</v>
      </c>
      <c r="C4684" s="159" t="s">
        <v>131</v>
      </c>
      <c r="D4684" s="160" t="s">
        <v>11526</v>
      </c>
    </row>
    <row r="4685" spans="1:4">
      <c r="A4685" s="159">
        <v>9899</v>
      </c>
      <c r="B4685" s="159" t="s">
        <v>24493</v>
      </c>
      <c r="C4685" s="159" t="s">
        <v>131</v>
      </c>
      <c r="D4685" s="160" t="s">
        <v>10230</v>
      </c>
    </row>
    <row r="4686" spans="1:4">
      <c r="A4686" s="159">
        <v>9908</v>
      </c>
      <c r="B4686" s="159" t="s">
        <v>24501</v>
      </c>
      <c r="C4686" s="159" t="s">
        <v>131</v>
      </c>
      <c r="D4686" s="160" t="s">
        <v>24502</v>
      </c>
    </row>
    <row r="4687" spans="1:4">
      <c r="A4687" s="159">
        <v>9905</v>
      </c>
      <c r="B4687" s="159" t="s">
        <v>24497</v>
      </c>
      <c r="C4687" s="159" t="s">
        <v>131</v>
      </c>
      <c r="D4687" s="160" t="s">
        <v>10168</v>
      </c>
    </row>
    <row r="4688" spans="1:4">
      <c r="A4688" s="159">
        <v>9906</v>
      </c>
      <c r="B4688" s="159" t="s">
        <v>24498</v>
      </c>
      <c r="C4688" s="159" t="s">
        <v>131</v>
      </c>
      <c r="D4688" s="160" t="s">
        <v>15875</v>
      </c>
    </row>
    <row r="4689" spans="1:4">
      <c r="A4689" s="159">
        <v>9895</v>
      </c>
      <c r="B4689" s="159" t="s">
        <v>24491</v>
      </c>
      <c r="C4689" s="159" t="s">
        <v>131</v>
      </c>
      <c r="D4689" s="160" t="s">
        <v>19763</v>
      </c>
    </row>
    <row r="4690" spans="1:4">
      <c r="A4690" s="159">
        <v>9894</v>
      </c>
      <c r="B4690" s="159" t="s">
        <v>24489</v>
      </c>
      <c r="C4690" s="159" t="s">
        <v>131</v>
      </c>
      <c r="D4690" s="160" t="s">
        <v>24490</v>
      </c>
    </row>
    <row r="4691" spans="1:4">
      <c r="A4691" s="159">
        <v>9897</v>
      </c>
      <c r="B4691" s="159" t="s">
        <v>24492</v>
      </c>
      <c r="C4691" s="159" t="s">
        <v>131</v>
      </c>
      <c r="D4691" s="160" t="s">
        <v>12534</v>
      </c>
    </row>
    <row r="4692" spans="1:4">
      <c r="A4692" s="159">
        <v>9910</v>
      </c>
      <c r="B4692" s="159" t="s">
        <v>24505</v>
      </c>
      <c r="C4692" s="159" t="s">
        <v>131</v>
      </c>
      <c r="D4692" s="160" t="s">
        <v>16449</v>
      </c>
    </row>
    <row r="4693" spans="1:4">
      <c r="A4693" s="159">
        <v>9909</v>
      </c>
      <c r="B4693" s="159" t="s">
        <v>24503</v>
      </c>
      <c r="C4693" s="159" t="s">
        <v>131</v>
      </c>
      <c r="D4693" s="160" t="s">
        <v>24504</v>
      </c>
    </row>
    <row r="4694" spans="1:4">
      <c r="A4694" s="159">
        <v>9907</v>
      </c>
      <c r="B4694" s="159" t="s">
        <v>24499</v>
      </c>
      <c r="C4694" s="159" t="s">
        <v>131</v>
      </c>
      <c r="D4694" s="160" t="s">
        <v>24500</v>
      </c>
    </row>
    <row r="4695" spans="1:4">
      <c r="A4695" s="159">
        <v>20973</v>
      </c>
      <c r="B4695" s="159" t="s">
        <v>25748</v>
      </c>
      <c r="C4695" s="159" t="s">
        <v>131</v>
      </c>
      <c r="D4695" s="160" t="s">
        <v>11079</v>
      </c>
    </row>
    <row r="4696" spans="1:4">
      <c r="A4696" s="159">
        <v>20974</v>
      </c>
      <c r="B4696" s="159" t="s">
        <v>25749</v>
      </c>
      <c r="C4696" s="159" t="s">
        <v>131</v>
      </c>
      <c r="D4696" s="160" t="s">
        <v>11080</v>
      </c>
    </row>
    <row r="4697" spans="1:4">
      <c r="A4697" s="159">
        <v>37989</v>
      </c>
      <c r="B4697" s="159" t="s">
        <v>26628</v>
      </c>
      <c r="C4697" s="159" t="s">
        <v>131</v>
      </c>
      <c r="D4697" s="160" t="s">
        <v>26629</v>
      </c>
    </row>
    <row r="4698" spans="1:4">
      <c r="A4698" s="159">
        <v>37990</v>
      </c>
      <c r="B4698" s="159" t="s">
        <v>26630</v>
      </c>
      <c r="C4698" s="159" t="s">
        <v>131</v>
      </c>
      <c r="D4698" s="160" t="s">
        <v>16355</v>
      </c>
    </row>
    <row r="4699" spans="1:4">
      <c r="A4699" s="159">
        <v>37991</v>
      </c>
      <c r="B4699" s="159" t="s">
        <v>26631</v>
      </c>
      <c r="C4699" s="159" t="s">
        <v>131</v>
      </c>
      <c r="D4699" s="160" t="s">
        <v>18221</v>
      </c>
    </row>
    <row r="4700" spans="1:4">
      <c r="A4700" s="159">
        <v>37992</v>
      </c>
      <c r="B4700" s="159" t="s">
        <v>26632</v>
      </c>
      <c r="C4700" s="159" t="s">
        <v>131</v>
      </c>
      <c r="D4700" s="160" t="s">
        <v>12578</v>
      </c>
    </row>
    <row r="4701" spans="1:4">
      <c r="A4701" s="159">
        <v>37993</v>
      </c>
      <c r="B4701" s="159" t="s">
        <v>26633</v>
      </c>
      <c r="C4701" s="159" t="s">
        <v>131</v>
      </c>
      <c r="D4701" s="160" t="s">
        <v>11655</v>
      </c>
    </row>
    <row r="4702" spans="1:4">
      <c r="A4702" s="159">
        <v>37994</v>
      </c>
      <c r="B4702" s="159" t="s">
        <v>26634</v>
      </c>
      <c r="C4702" s="159" t="s">
        <v>131</v>
      </c>
      <c r="D4702" s="160" t="s">
        <v>26635</v>
      </c>
    </row>
    <row r="4703" spans="1:4">
      <c r="A4703" s="159">
        <v>37995</v>
      </c>
      <c r="B4703" s="159" t="s">
        <v>26636</v>
      </c>
      <c r="C4703" s="159" t="s">
        <v>131</v>
      </c>
      <c r="D4703" s="160" t="s">
        <v>26637</v>
      </c>
    </row>
    <row r="4704" spans="1:4">
      <c r="A4704" s="159">
        <v>37996</v>
      </c>
      <c r="B4704" s="159" t="s">
        <v>26638</v>
      </c>
      <c r="C4704" s="159" t="s">
        <v>131</v>
      </c>
      <c r="D4704" s="160" t="s">
        <v>26639</v>
      </c>
    </row>
    <row r="4705" spans="1:4">
      <c r="A4705" s="159">
        <v>13883</v>
      </c>
      <c r="B4705" s="159" t="s">
        <v>25514</v>
      </c>
      <c r="C4705" s="159" t="s">
        <v>131</v>
      </c>
      <c r="D4705" s="160" t="s">
        <v>25515</v>
      </c>
    </row>
    <row r="4706" spans="1:4">
      <c r="A4706" s="159">
        <v>38604</v>
      </c>
      <c r="B4706" s="159" t="s">
        <v>26962</v>
      </c>
      <c r="C4706" s="159" t="s">
        <v>131</v>
      </c>
      <c r="D4706" s="160" t="s">
        <v>26963</v>
      </c>
    </row>
    <row r="4707" spans="1:4">
      <c r="A4707" s="159">
        <v>10601</v>
      </c>
      <c r="B4707" s="159" t="s">
        <v>24665</v>
      </c>
      <c r="C4707" s="159" t="s">
        <v>131</v>
      </c>
      <c r="D4707" s="160" t="s">
        <v>24666</v>
      </c>
    </row>
    <row r="4708" spans="1:4">
      <c r="A4708" s="159">
        <v>44469</v>
      </c>
      <c r="B4708" s="159" t="s">
        <v>28839</v>
      </c>
      <c r="C4708" s="159" t="s">
        <v>131</v>
      </c>
      <c r="D4708" s="160" t="s">
        <v>28840</v>
      </c>
    </row>
    <row r="4709" spans="1:4">
      <c r="A4709" s="159">
        <v>13894</v>
      </c>
      <c r="B4709" s="159" t="s">
        <v>25520</v>
      </c>
      <c r="C4709" s="159" t="s">
        <v>131</v>
      </c>
      <c r="D4709" s="160" t="s">
        <v>11030</v>
      </c>
    </row>
    <row r="4710" spans="1:4">
      <c r="A4710" s="159">
        <v>13895</v>
      </c>
      <c r="B4710" s="159" t="s">
        <v>25521</v>
      </c>
      <c r="C4710" s="159" t="s">
        <v>131</v>
      </c>
      <c r="D4710" s="160" t="s">
        <v>11031</v>
      </c>
    </row>
    <row r="4711" spans="1:4">
      <c r="A4711" s="159">
        <v>13892</v>
      </c>
      <c r="B4711" s="159" t="s">
        <v>25519</v>
      </c>
      <c r="C4711" s="159" t="s">
        <v>131</v>
      </c>
      <c r="D4711" s="160" t="s">
        <v>11029</v>
      </c>
    </row>
    <row r="4712" spans="1:4">
      <c r="A4712" s="159">
        <v>9914</v>
      </c>
      <c r="B4712" s="159" t="s">
        <v>24508</v>
      </c>
      <c r="C4712" s="159" t="s">
        <v>131</v>
      </c>
      <c r="D4712" s="160" t="s">
        <v>10832</v>
      </c>
    </row>
    <row r="4713" spans="1:4">
      <c r="A4713" s="159">
        <v>36485</v>
      </c>
      <c r="B4713" s="159" t="s">
        <v>26214</v>
      </c>
      <c r="C4713" s="159" t="s">
        <v>131</v>
      </c>
      <c r="D4713" s="160" t="s">
        <v>11209</v>
      </c>
    </row>
    <row r="4714" spans="1:4">
      <c r="A4714" s="159">
        <v>9912</v>
      </c>
      <c r="B4714" s="159" t="s">
        <v>24506</v>
      </c>
      <c r="C4714" s="159" t="s">
        <v>131</v>
      </c>
      <c r="D4714" s="160" t="s">
        <v>24507</v>
      </c>
    </row>
    <row r="4715" spans="1:4">
      <c r="A4715" s="159">
        <v>9921</v>
      </c>
      <c r="B4715" s="159" t="s">
        <v>24509</v>
      </c>
      <c r="C4715" s="159" t="s">
        <v>131</v>
      </c>
      <c r="D4715" s="160" t="s">
        <v>24510</v>
      </c>
    </row>
    <row r="4716" spans="1:4">
      <c r="A4716" s="159">
        <v>21112</v>
      </c>
      <c r="B4716" s="159" t="s">
        <v>25816</v>
      </c>
      <c r="C4716" s="159" t="s">
        <v>131</v>
      </c>
      <c r="D4716" s="160" t="s">
        <v>25817</v>
      </c>
    </row>
    <row r="4717" spans="1:4">
      <c r="A4717" s="159">
        <v>10228</v>
      </c>
      <c r="B4717" s="159" t="s">
        <v>24511</v>
      </c>
      <c r="C4717" s="159" t="s">
        <v>131</v>
      </c>
      <c r="D4717" s="160" t="s">
        <v>24512</v>
      </c>
    </row>
    <row r="4718" spans="1:4">
      <c r="A4718" s="159">
        <v>11781</v>
      </c>
      <c r="B4718" s="159" t="s">
        <v>25076</v>
      </c>
      <c r="C4718" s="159" t="s">
        <v>131</v>
      </c>
      <c r="D4718" s="160" t="s">
        <v>25077</v>
      </c>
    </row>
    <row r="4719" spans="1:4">
      <c r="A4719" s="159">
        <v>37588</v>
      </c>
      <c r="B4719" s="159" t="s">
        <v>26492</v>
      </c>
      <c r="C4719" s="159" t="s">
        <v>131</v>
      </c>
      <c r="D4719" s="160" t="s">
        <v>11258</v>
      </c>
    </row>
    <row r="4720" spans="1:4">
      <c r="A4720" s="159">
        <v>11751</v>
      </c>
      <c r="B4720" s="159" t="s">
        <v>25052</v>
      </c>
      <c r="C4720" s="159" t="s">
        <v>131</v>
      </c>
      <c r="D4720" s="160" t="s">
        <v>10938</v>
      </c>
    </row>
    <row r="4721" spans="1:4">
      <c r="A4721" s="159">
        <v>11750</v>
      </c>
      <c r="B4721" s="159" t="s">
        <v>25051</v>
      </c>
      <c r="C4721" s="159" t="s">
        <v>131</v>
      </c>
      <c r="D4721" s="160" t="s">
        <v>10937</v>
      </c>
    </row>
    <row r="4722" spans="1:4">
      <c r="A4722" s="159">
        <v>11748</v>
      </c>
      <c r="B4722" s="159" t="s">
        <v>25049</v>
      </c>
      <c r="C4722" s="159" t="s">
        <v>131</v>
      </c>
      <c r="D4722" s="160" t="s">
        <v>10935</v>
      </c>
    </row>
    <row r="4723" spans="1:4">
      <c r="A4723" s="159">
        <v>11746</v>
      </c>
      <c r="B4723" s="159" t="s">
        <v>25047</v>
      </c>
      <c r="C4723" s="159" t="s">
        <v>131</v>
      </c>
      <c r="D4723" s="160" t="s">
        <v>10933</v>
      </c>
    </row>
    <row r="4724" spans="1:4">
      <c r="A4724" s="159">
        <v>11747</v>
      </c>
      <c r="B4724" s="159" t="s">
        <v>25048</v>
      </c>
      <c r="C4724" s="159" t="s">
        <v>131</v>
      </c>
      <c r="D4724" s="160" t="s">
        <v>10934</v>
      </c>
    </row>
    <row r="4725" spans="1:4">
      <c r="A4725" s="159">
        <v>11749</v>
      </c>
      <c r="B4725" s="159" t="s">
        <v>25050</v>
      </c>
      <c r="C4725" s="159" t="s">
        <v>131</v>
      </c>
      <c r="D4725" s="160" t="s">
        <v>10936</v>
      </c>
    </row>
    <row r="4726" spans="1:4">
      <c r="A4726" s="159">
        <v>10236</v>
      </c>
      <c r="B4726" s="159" t="s">
        <v>24526</v>
      </c>
      <c r="C4726" s="159" t="s">
        <v>131</v>
      </c>
      <c r="D4726" s="160" t="s">
        <v>24527</v>
      </c>
    </row>
    <row r="4727" spans="1:4">
      <c r="A4727" s="159">
        <v>10233</v>
      </c>
      <c r="B4727" s="159" t="s">
        <v>24521</v>
      </c>
      <c r="C4727" s="159" t="s">
        <v>131</v>
      </c>
      <c r="D4727" s="160" t="s">
        <v>18851</v>
      </c>
    </row>
    <row r="4728" spans="1:4">
      <c r="A4728" s="159">
        <v>10234</v>
      </c>
      <c r="B4728" s="159" t="s">
        <v>24522</v>
      </c>
      <c r="C4728" s="159" t="s">
        <v>131</v>
      </c>
      <c r="D4728" s="160" t="s">
        <v>24523</v>
      </c>
    </row>
    <row r="4729" spans="1:4">
      <c r="A4729" s="159">
        <v>10231</v>
      </c>
      <c r="B4729" s="159" t="s">
        <v>24517</v>
      </c>
      <c r="C4729" s="159" t="s">
        <v>131</v>
      </c>
      <c r="D4729" s="160" t="s">
        <v>24518</v>
      </c>
    </row>
    <row r="4730" spans="1:4">
      <c r="A4730" s="159">
        <v>10232</v>
      </c>
      <c r="B4730" s="159" t="s">
        <v>24519</v>
      </c>
      <c r="C4730" s="159" t="s">
        <v>131</v>
      </c>
      <c r="D4730" s="160" t="s">
        <v>24520</v>
      </c>
    </row>
    <row r="4731" spans="1:4">
      <c r="A4731" s="159">
        <v>10229</v>
      </c>
      <c r="B4731" s="159" t="s">
        <v>24513</v>
      </c>
      <c r="C4731" s="159" t="s">
        <v>131</v>
      </c>
      <c r="D4731" s="160" t="s">
        <v>24514</v>
      </c>
    </row>
    <row r="4732" spans="1:4">
      <c r="A4732" s="159">
        <v>10235</v>
      </c>
      <c r="B4732" s="159" t="s">
        <v>24524</v>
      </c>
      <c r="C4732" s="159" t="s">
        <v>131</v>
      </c>
      <c r="D4732" s="160" t="s">
        <v>24525</v>
      </c>
    </row>
    <row r="4733" spans="1:4">
      <c r="A4733" s="159">
        <v>10230</v>
      </c>
      <c r="B4733" s="159" t="s">
        <v>24515</v>
      </c>
      <c r="C4733" s="159" t="s">
        <v>131</v>
      </c>
      <c r="D4733" s="160" t="s">
        <v>24516</v>
      </c>
    </row>
    <row r="4734" spans="1:4">
      <c r="A4734" s="159">
        <v>10409</v>
      </c>
      <c r="B4734" s="159" t="s">
        <v>24538</v>
      </c>
      <c r="C4734" s="159" t="s">
        <v>131</v>
      </c>
      <c r="D4734" s="160" t="s">
        <v>24539</v>
      </c>
    </row>
    <row r="4735" spans="1:4">
      <c r="A4735" s="159">
        <v>10411</v>
      </c>
      <c r="B4735" s="159" t="s">
        <v>24542</v>
      </c>
      <c r="C4735" s="159" t="s">
        <v>131</v>
      </c>
      <c r="D4735" s="160" t="s">
        <v>24543</v>
      </c>
    </row>
    <row r="4736" spans="1:4">
      <c r="A4736" s="159">
        <v>10404</v>
      </c>
      <c r="B4736" s="159" t="s">
        <v>24528</v>
      </c>
      <c r="C4736" s="159" t="s">
        <v>131</v>
      </c>
      <c r="D4736" s="160" t="s">
        <v>24529</v>
      </c>
    </row>
    <row r="4737" spans="1:4">
      <c r="A4737" s="159">
        <v>10410</v>
      </c>
      <c r="B4737" s="159" t="s">
        <v>24540</v>
      </c>
      <c r="C4737" s="159" t="s">
        <v>131</v>
      </c>
      <c r="D4737" s="160" t="s">
        <v>24541</v>
      </c>
    </row>
    <row r="4738" spans="1:4">
      <c r="A4738" s="159">
        <v>10405</v>
      </c>
      <c r="B4738" s="159" t="s">
        <v>24530</v>
      </c>
      <c r="C4738" s="159" t="s">
        <v>131</v>
      </c>
      <c r="D4738" s="160" t="s">
        <v>24531</v>
      </c>
    </row>
    <row r="4739" spans="1:4">
      <c r="A4739" s="159">
        <v>10408</v>
      </c>
      <c r="B4739" s="159" t="s">
        <v>24536</v>
      </c>
      <c r="C4739" s="159" t="s">
        <v>131</v>
      </c>
      <c r="D4739" s="160" t="s">
        <v>24537</v>
      </c>
    </row>
    <row r="4740" spans="1:4">
      <c r="A4740" s="159">
        <v>10412</v>
      </c>
      <c r="B4740" s="159" t="s">
        <v>24544</v>
      </c>
      <c r="C4740" s="159" t="s">
        <v>131</v>
      </c>
      <c r="D4740" s="160" t="s">
        <v>24545</v>
      </c>
    </row>
    <row r="4741" spans="1:4">
      <c r="A4741" s="159">
        <v>10406</v>
      </c>
      <c r="B4741" s="159" t="s">
        <v>24532</v>
      </c>
      <c r="C4741" s="159" t="s">
        <v>131</v>
      </c>
      <c r="D4741" s="160" t="s">
        <v>24533</v>
      </c>
    </row>
    <row r="4742" spans="1:4">
      <c r="A4742" s="159">
        <v>10407</v>
      </c>
      <c r="B4742" s="159" t="s">
        <v>24534</v>
      </c>
      <c r="C4742" s="159" t="s">
        <v>131</v>
      </c>
      <c r="D4742" s="160" t="s">
        <v>24535</v>
      </c>
    </row>
    <row r="4743" spans="1:4">
      <c r="A4743" s="159">
        <v>10416</v>
      </c>
      <c r="B4743" s="159" t="s">
        <v>24552</v>
      </c>
      <c r="C4743" s="159" t="s">
        <v>131</v>
      </c>
      <c r="D4743" s="160" t="s">
        <v>24553</v>
      </c>
    </row>
    <row r="4744" spans="1:4">
      <c r="A4744" s="159">
        <v>10419</v>
      </c>
      <c r="B4744" s="159" t="s">
        <v>24557</v>
      </c>
      <c r="C4744" s="159" t="s">
        <v>131</v>
      </c>
      <c r="D4744" s="160" t="s">
        <v>24558</v>
      </c>
    </row>
    <row r="4745" spans="1:4">
      <c r="A4745" s="159">
        <v>21092</v>
      </c>
      <c r="B4745" s="159" t="s">
        <v>25804</v>
      </c>
      <c r="C4745" s="159" t="s">
        <v>131</v>
      </c>
      <c r="D4745" s="160" t="s">
        <v>20729</v>
      </c>
    </row>
    <row r="4746" spans="1:4">
      <c r="A4746" s="159">
        <v>10418</v>
      </c>
      <c r="B4746" s="159" t="s">
        <v>24555</v>
      </c>
      <c r="C4746" s="159" t="s">
        <v>131</v>
      </c>
      <c r="D4746" s="160" t="s">
        <v>24556</v>
      </c>
    </row>
    <row r="4747" spans="1:4">
      <c r="A4747" s="159">
        <v>12657</v>
      </c>
      <c r="B4747" s="159" t="s">
        <v>25338</v>
      </c>
      <c r="C4747" s="159" t="s">
        <v>131</v>
      </c>
      <c r="D4747" s="160" t="s">
        <v>25339</v>
      </c>
    </row>
    <row r="4748" spans="1:4">
      <c r="A4748" s="159">
        <v>10417</v>
      </c>
      <c r="B4748" s="159" t="s">
        <v>24554</v>
      </c>
      <c r="C4748" s="159" t="s">
        <v>131</v>
      </c>
      <c r="D4748" s="160" t="s">
        <v>11210</v>
      </c>
    </row>
    <row r="4749" spans="1:4">
      <c r="A4749" s="159">
        <v>10413</v>
      </c>
      <c r="B4749" s="159" t="s">
        <v>24546</v>
      </c>
      <c r="C4749" s="159" t="s">
        <v>131</v>
      </c>
      <c r="D4749" s="160" t="s">
        <v>24547</v>
      </c>
    </row>
    <row r="4750" spans="1:4">
      <c r="A4750" s="159">
        <v>10414</v>
      </c>
      <c r="B4750" s="159" t="s">
        <v>24548</v>
      </c>
      <c r="C4750" s="159" t="s">
        <v>131</v>
      </c>
      <c r="D4750" s="160" t="s">
        <v>24549</v>
      </c>
    </row>
    <row r="4751" spans="1:4">
      <c r="A4751" s="159">
        <v>10415</v>
      </c>
      <c r="B4751" s="159" t="s">
        <v>24550</v>
      </c>
      <c r="C4751" s="159" t="s">
        <v>131</v>
      </c>
      <c r="D4751" s="160" t="s">
        <v>24551</v>
      </c>
    </row>
    <row r="4752" spans="1:4">
      <c r="A4752" s="159">
        <v>38643</v>
      </c>
      <c r="B4752" s="159" t="s">
        <v>26980</v>
      </c>
      <c r="C4752" s="159" t="s">
        <v>131</v>
      </c>
      <c r="D4752" s="160" t="s">
        <v>11379</v>
      </c>
    </row>
    <row r="4753" spans="1:4">
      <c r="A4753" s="159">
        <v>6157</v>
      </c>
      <c r="B4753" s="159" t="s">
        <v>24048</v>
      </c>
      <c r="C4753" s="159" t="s">
        <v>131</v>
      </c>
      <c r="D4753" s="160" t="s">
        <v>10726</v>
      </c>
    </row>
    <row r="4754" spans="1:4">
      <c r="A4754" s="159">
        <v>6158</v>
      </c>
      <c r="B4754" s="159" t="s">
        <v>24049</v>
      </c>
      <c r="C4754" s="159" t="s">
        <v>131</v>
      </c>
      <c r="D4754" s="160" t="s">
        <v>10831</v>
      </c>
    </row>
    <row r="4755" spans="1:4">
      <c r="A4755" s="159">
        <v>6153</v>
      </c>
      <c r="B4755" s="159" t="s">
        <v>24044</v>
      </c>
      <c r="C4755" s="159" t="s">
        <v>131</v>
      </c>
      <c r="D4755" s="160" t="s">
        <v>12432</v>
      </c>
    </row>
    <row r="4756" spans="1:4">
      <c r="A4756" s="159">
        <v>6156</v>
      </c>
      <c r="B4756" s="159" t="s">
        <v>24047</v>
      </c>
      <c r="C4756" s="159" t="s">
        <v>131</v>
      </c>
      <c r="D4756" s="160" t="s">
        <v>11451</v>
      </c>
    </row>
    <row r="4757" spans="1:4">
      <c r="A4757" s="159">
        <v>6154</v>
      </c>
      <c r="B4757" s="159" t="s">
        <v>24045</v>
      </c>
      <c r="C4757" s="159" t="s">
        <v>131</v>
      </c>
      <c r="D4757" s="160" t="s">
        <v>10293</v>
      </c>
    </row>
    <row r="4758" spans="1:4">
      <c r="A4758" s="159">
        <v>6155</v>
      </c>
      <c r="B4758" s="159" t="s">
        <v>24046</v>
      </c>
      <c r="C4758" s="159" t="s">
        <v>131</v>
      </c>
      <c r="D4758" s="160" t="s">
        <v>10595</v>
      </c>
    </row>
    <row r="4759" spans="1:4">
      <c r="A4759" s="159">
        <v>43595</v>
      </c>
      <c r="B4759" s="159" t="s">
        <v>28665</v>
      </c>
      <c r="C4759" s="159" t="s">
        <v>131</v>
      </c>
      <c r="D4759" s="160" t="s">
        <v>22344</v>
      </c>
    </row>
    <row r="4760" spans="1:4">
      <c r="A4760" s="159">
        <v>43596</v>
      </c>
      <c r="B4760" s="159" t="s">
        <v>28666</v>
      </c>
      <c r="C4760" s="159" t="s">
        <v>131</v>
      </c>
      <c r="D4760" s="160" t="s">
        <v>16607</v>
      </c>
    </row>
    <row r="4761" spans="1:4">
      <c r="A4761" s="159">
        <v>38108</v>
      </c>
      <c r="B4761" s="159" t="s">
        <v>26757</v>
      </c>
      <c r="C4761" s="159" t="s">
        <v>131</v>
      </c>
      <c r="D4761" s="160" t="s">
        <v>26758</v>
      </c>
    </row>
    <row r="4762" spans="1:4">
      <c r="A4762" s="159">
        <v>38087</v>
      </c>
      <c r="B4762" s="159" t="s">
        <v>26733</v>
      </c>
      <c r="C4762" s="159" t="s">
        <v>131</v>
      </c>
      <c r="D4762" s="160" t="s">
        <v>26734</v>
      </c>
    </row>
    <row r="4763" spans="1:4">
      <c r="A4763" s="159">
        <v>38109</v>
      </c>
      <c r="B4763" s="159" t="s">
        <v>26759</v>
      </c>
      <c r="C4763" s="159" t="s">
        <v>131</v>
      </c>
      <c r="D4763" s="160" t="s">
        <v>26760</v>
      </c>
    </row>
    <row r="4764" spans="1:4">
      <c r="A4764" s="159">
        <v>38088</v>
      </c>
      <c r="B4764" s="159" t="s">
        <v>26735</v>
      </c>
      <c r="C4764" s="159" t="s">
        <v>131</v>
      </c>
      <c r="D4764" s="160" t="s">
        <v>26736</v>
      </c>
    </row>
    <row r="4765" spans="1:4">
      <c r="A4765" s="159">
        <v>38110</v>
      </c>
      <c r="B4765" s="159" t="s">
        <v>26761</v>
      </c>
      <c r="C4765" s="159" t="s">
        <v>131</v>
      </c>
      <c r="D4765" s="160" t="s">
        <v>26762</v>
      </c>
    </row>
    <row r="4766" spans="1:4">
      <c r="A4766" s="159">
        <v>38089</v>
      </c>
      <c r="B4766" s="159" t="s">
        <v>26737</v>
      </c>
      <c r="C4766" s="159" t="s">
        <v>131</v>
      </c>
      <c r="D4766" s="160" t="s">
        <v>19610</v>
      </c>
    </row>
    <row r="4767" spans="1:4">
      <c r="A4767" s="159">
        <v>38111</v>
      </c>
      <c r="B4767" s="159" t="s">
        <v>26763</v>
      </c>
      <c r="C4767" s="159" t="s">
        <v>131</v>
      </c>
      <c r="D4767" s="160" t="s">
        <v>11319</v>
      </c>
    </row>
    <row r="4768" spans="1:4">
      <c r="A4768" s="159">
        <v>38090</v>
      </c>
      <c r="B4768" s="159" t="s">
        <v>26738</v>
      </c>
      <c r="C4768" s="159" t="s">
        <v>131</v>
      </c>
      <c r="D4768" s="160" t="s">
        <v>11164</v>
      </c>
    </row>
    <row r="4769" spans="1:4">
      <c r="A4769" s="159">
        <v>13726</v>
      </c>
      <c r="B4769" s="159" t="s">
        <v>25503</v>
      </c>
      <c r="C4769" s="159" t="s">
        <v>131</v>
      </c>
      <c r="D4769" s="160" t="s">
        <v>25504</v>
      </c>
    </row>
    <row r="4770" spans="1:4">
      <c r="A4770" s="159">
        <v>38400</v>
      </c>
      <c r="B4770" s="159" t="s">
        <v>26857</v>
      </c>
      <c r="C4770" s="159" t="s">
        <v>131</v>
      </c>
      <c r="D4770" s="160" t="s">
        <v>11152</v>
      </c>
    </row>
    <row r="4771" spans="1:4">
      <c r="A4771" s="159">
        <v>12627</v>
      </c>
      <c r="B4771" s="159" t="s">
        <v>25337</v>
      </c>
      <c r="C4771" s="159" t="s">
        <v>131</v>
      </c>
      <c r="D4771" s="160" t="s">
        <v>10277</v>
      </c>
    </row>
    <row r="4772" spans="1:4">
      <c r="A4772" s="159">
        <v>39996</v>
      </c>
      <c r="B4772" s="159" t="s">
        <v>27881</v>
      </c>
      <c r="C4772" s="159" t="s">
        <v>132</v>
      </c>
      <c r="D4772" s="160" t="s">
        <v>11506</v>
      </c>
    </row>
    <row r="4773" spans="1:4">
      <c r="A4773" s="159">
        <v>10478</v>
      </c>
      <c r="B4773" s="159" t="s">
        <v>24582</v>
      </c>
      <c r="C4773" s="159" t="s">
        <v>142</v>
      </c>
      <c r="D4773" s="160" t="s">
        <v>19441</v>
      </c>
    </row>
    <row r="4774" spans="1:4">
      <c r="A4774" s="159">
        <v>10481</v>
      </c>
      <c r="B4774" s="159" t="s">
        <v>24583</v>
      </c>
      <c r="C4774" s="159" t="s">
        <v>142</v>
      </c>
      <c r="D4774" s="160" t="s">
        <v>24584</v>
      </c>
    </row>
    <row r="4775" spans="1:4">
      <c r="A4775" s="159">
        <v>10475</v>
      </c>
      <c r="B4775" s="159" t="s">
        <v>24580</v>
      </c>
      <c r="C4775" s="159" t="s">
        <v>142</v>
      </c>
      <c r="D4775" s="160" t="s">
        <v>24581</v>
      </c>
    </row>
    <row r="4776" spans="1:4">
      <c r="A4776" s="159">
        <v>4030</v>
      </c>
      <c r="B4776" s="159" t="s">
        <v>23639</v>
      </c>
      <c r="C4776" s="159" t="s">
        <v>145</v>
      </c>
      <c r="D4776" s="160" t="s">
        <v>10475</v>
      </c>
    </row>
    <row r="4777" spans="1:4">
      <c r="A4777" s="159">
        <v>4031</v>
      </c>
      <c r="B4777" s="159" t="s">
        <v>23640</v>
      </c>
      <c r="C4777" s="159" t="s">
        <v>145</v>
      </c>
      <c r="D4777" s="160" t="s">
        <v>23641</v>
      </c>
    </row>
    <row r="4778" spans="1:4">
      <c r="A4778" s="159">
        <v>39399</v>
      </c>
      <c r="B4778" s="159" t="s">
        <v>27361</v>
      </c>
      <c r="C4778" s="159" t="s">
        <v>131</v>
      </c>
      <c r="D4778" s="160" t="s">
        <v>27362</v>
      </c>
    </row>
    <row r="4779" spans="1:4">
      <c r="A4779" s="159">
        <v>39400</v>
      </c>
      <c r="B4779" s="159" t="s">
        <v>27363</v>
      </c>
      <c r="C4779" s="159" t="s">
        <v>131</v>
      </c>
      <c r="D4779" s="160" t="s">
        <v>27364</v>
      </c>
    </row>
    <row r="4780" spans="1:4">
      <c r="A4780" s="159">
        <v>39401</v>
      </c>
      <c r="B4780" s="159" t="s">
        <v>27365</v>
      </c>
      <c r="C4780" s="159" t="s">
        <v>131</v>
      </c>
      <c r="D4780" s="160" t="s">
        <v>27366</v>
      </c>
    </row>
    <row r="4781" spans="1:4">
      <c r="A4781" s="159">
        <v>11652</v>
      </c>
      <c r="B4781" s="159" t="s">
        <v>24973</v>
      </c>
      <c r="C4781" s="159" t="s">
        <v>131</v>
      </c>
      <c r="D4781" s="160" t="s">
        <v>24974</v>
      </c>
    </row>
    <row r="4782" spans="1:4">
      <c r="A4782" s="159">
        <v>13896</v>
      </c>
      <c r="B4782" s="159" t="s">
        <v>25522</v>
      </c>
      <c r="C4782" s="159" t="s">
        <v>131</v>
      </c>
      <c r="D4782" s="160" t="s">
        <v>25523</v>
      </c>
    </row>
    <row r="4783" spans="1:4">
      <c r="A4783" s="159">
        <v>13475</v>
      </c>
      <c r="B4783" s="159" t="s">
        <v>25489</v>
      </c>
      <c r="C4783" s="159" t="s">
        <v>131</v>
      </c>
      <c r="D4783" s="160" t="s">
        <v>25490</v>
      </c>
    </row>
    <row r="4784" spans="1:4">
      <c r="A4784" s="159">
        <v>44491</v>
      </c>
      <c r="B4784" s="159" t="s">
        <v>28866</v>
      </c>
      <c r="C4784" s="159" t="s">
        <v>131</v>
      </c>
      <c r="D4784" s="160" t="s">
        <v>28867</v>
      </c>
    </row>
    <row r="4785" spans="1:4">
      <c r="A4785" s="159">
        <v>44470</v>
      </c>
      <c r="B4785" s="159" t="s">
        <v>28841</v>
      </c>
      <c r="C4785" s="159" t="s">
        <v>131</v>
      </c>
      <c r="D4785" s="160" t="s">
        <v>28842</v>
      </c>
    </row>
    <row r="4786" spans="1:4">
      <c r="A4786" s="159">
        <v>13476</v>
      </c>
      <c r="B4786" s="159" t="s">
        <v>25491</v>
      </c>
      <c r="C4786" s="159" t="s">
        <v>131</v>
      </c>
      <c r="D4786" s="160" t="s">
        <v>25492</v>
      </c>
    </row>
    <row r="4787" spans="1:4">
      <c r="A4787" s="159">
        <v>10488</v>
      </c>
      <c r="B4787" s="159" t="s">
        <v>24585</v>
      </c>
      <c r="C4787" s="159" t="s">
        <v>131</v>
      </c>
      <c r="D4787" s="160" t="s">
        <v>24586</v>
      </c>
    </row>
    <row r="4788" spans="1:4">
      <c r="A4788" s="159">
        <v>13606</v>
      </c>
      <c r="B4788" s="159" t="s">
        <v>25499</v>
      </c>
      <c r="C4788" s="159" t="s">
        <v>131</v>
      </c>
      <c r="D4788" s="160" t="s">
        <v>25500</v>
      </c>
    </row>
    <row r="4789" spans="1:4">
      <c r="A4789" s="159">
        <v>10489</v>
      </c>
      <c r="B4789" s="159" t="s">
        <v>24587</v>
      </c>
      <c r="C4789" s="159" t="s">
        <v>127</v>
      </c>
      <c r="D4789" s="160" t="s">
        <v>10471</v>
      </c>
    </row>
    <row r="4790" spans="1:4">
      <c r="A4790" s="159">
        <v>41073</v>
      </c>
      <c r="B4790" s="159" t="s">
        <v>28153</v>
      </c>
      <c r="C4790" s="159" t="s">
        <v>125</v>
      </c>
      <c r="D4790" s="160" t="s">
        <v>31611</v>
      </c>
    </row>
    <row r="4791" spans="1:4">
      <c r="A4791" s="159">
        <v>34391</v>
      </c>
      <c r="B4791" s="159" t="s">
        <v>25906</v>
      </c>
      <c r="C4791" s="159" t="s">
        <v>145</v>
      </c>
      <c r="D4791" s="160" t="s">
        <v>25907</v>
      </c>
    </row>
    <row r="4792" spans="1:4">
      <c r="A4792" s="159">
        <v>10496</v>
      </c>
      <c r="B4792" s="159" t="s">
        <v>24596</v>
      </c>
      <c r="C4792" s="159" t="s">
        <v>145</v>
      </c>
      <c r="D4792" s="160" t="s">
        <v>11550</v>
      </c>
    </row>
    <row r="4793" spans="1:4">
      <c r="A4793" s="159">
        <v>10497</v>
      </c>
      <c r="B4793" s="159" t="s">
        <v>24597</v>
      </c>
      <c r="C4793" s="159" t="s">
        <v>145</v>
      </c>
      <c r="D4793" s="160" t="s">
        <v>24598</v>
      </c>
    </row>
    <row r="4794" spans="1:4">
      <c r="A4794" s="159">
        <v>10504</v>
      </c>
      <c r="B4794" s="159" t="s">
        <v>24608</v>
      </c>
      <c r="C4794" s="159" t="s">
        <v>145</v>
      </c>
      <c r="D4794" s="160" t="s">
        <v>24609</v>
      </c>
    </row>
    <row r="4795" spans="1:4">
      <c r="A4795" s="159">
        <v>34390</v>
      </c>
      <c r="B4795" s="159" t="s">
        <v>25904</v>
      </c>
      <c r="C4795" s="159" t="s">
        <v>145</v>
      </c>
      <c r="D4795" s="160" t="s">
        <v>25905</v>
      </c>
    </row>
    <row r="4796" spans="1:4">
      <c r="A4796" s="159">
        <v>34389</v>
      </c>
      <c r="B4796" s="159" t="s">
        <v>25903</v>
      </c>
      <c r="C4796" s="159" t="s">
        <v>145</v>
      </c>
      <c r="D4796" s="160" t="s">
        <v>24595</v>
      </c>
    </row>
    <row r="4797" spans="1:4">
      <c r="A4797" s="159">
        <v>34388</v>
      </c>
      <c r="B4797" s="159" t="s">
        <v>25901</v>
      </c>
      <c r="C4797" s="159" t="s">
        <v>145</v>
      </c>
      <c r="D4797" s="160" t="s">
        <v>25902</v>
      </c>
    </row>
    <row r="4798" spans="1:4">
      <c r="A4798" s="159">
        <v>34387</v>
      </c>
      <c r="B4798" s="159" t="s">
        <v>25899</v>
      </c>
      <c r="C4798" s="159" t="s">
        <v>145</v>
      </c>
      <c r="D4798" s="160" t="s">
        <v>25900</v>
      </c>
    </row>
    <row r="4799" spans="1:4">
      <c r="A4799" s="159">
        <v>11188</v>
      </c>
      <c r="B4799" s="159" t="s">
        <v>24844</v>
      </c>
      <c r="C4799" s="159" t="s">
        <v>145</v>
      </c>
      <c r="D4799" s="160" t="s">
        <v>24845</v>
      </c>
    </row>
    <row r="4800" spans="1:4">
      <c r="A4800" s="159">
        <v>11189</v>
      </c>
      <c r="B4800" s="159" t="s">
        <v>24846</v>
      </c>
      <c r="C4800" s="159" t="s">
        <v>145</v>
      </c>
      <c r="D4800" s="160" t="s">
        <v>24213</v>
      </c>
    </row>
    <row r="4801" spans="1:4">
      <c r="A4801" s="159">
        <v>21107</v>
      </c>
      <c r="B4801" s="159" t="s">
        <v>25812</v>
      </c>
      <c r="C4801" s="159" t="s">
        <v>145</v>
      </c>
      <c r="D4801" s="160" t="s">
        <v>25813</v>
      </c>
    </row>
    <row r="4802" spans="1:4">
      <c r="A4802" s="159">
        <v>34386</v>
      </c>
      <c r="B4802" s="159" t="s">
        <v>25898</v>
      </c>
      <c r="C4802" s="159" t="s">
        <v>145</v>
      </c>
      <c r="D4802" s="160" t="s">
        <v>25895</v>
      </c>
    </row>
    <row r="4803" spans="1:4">
      <c r="A4803" s="159">
        <v>10490</v>
      </c>
      <c r="B4803" s="159" t="s">
        <v>24588</v>
      </c>
      <c r="C4803" s="159" t="s">
        <v>145</v>
      </c>
      <c r="D4803" s="160" t="s">
        <v>24589</v>
      </c>
    </row>
    <row r="4804" spans="1:4">
      <c r="A4804" s="159">
        <v>10492</v>
      </c>
      <c r="B4804" s="159" t="s">
        <v>24592</v>
      </c>
      <c r="C4804" s="159" t="s">
        <v>145</v>
      </c>
      <c r="D4804" s="160" t="s">
        <v>24593</v>
      </c>
    </row>
    <row r="4805" spans="1:4">
      <c r="A4805" s="159">
        <v>10493</v>
      </c>
      <c r="B4805" s="159" t="s">
        <v>24594</v>
      </c>
      <c r="C4805" s="159" t="s">
        <v>145</v>
      </c>
      <c r="D4805" s="160" t="s">
        <v>24595</v>
      </c>
    </row>
    <row r="4806" spans="1:4">
      <c r="A4806" s="159">
        <v>10491</v>
      </c>
      <c r="B4806" s="159" t="s">
        <v>24590</v>
      </c>
      <c r="C4806" s="159" t="s">
        <v>145</v>
      </c>
      <c r="D4806" s="160" t="s">
        <v>24591</v>
      </c>
    </row>
    <row r="4807" spans="1:4">
      <c r="A4807" s="159">
        <v>34385</v>
      </c>
      <c r="B4807" s="159" t="s">
        <v>25896</v>
      </c>
      <c r="C4807" s="159" t="s">
        <v>145</v>
      </c>
      <c r="D4807" s="160" t="s">
        <v>25897</v>
      </c>
    </row>
    <row r="4808" spans="1:4">
      <c r="A4808" s="159">
        <v>10499</v>
      </c>
      <c r="B4808" s="159" t="s">
        <v>24601</v>
      </c>
      <c r="C4808" s="159" t="s">
        <v>145</v>
      </c>
      <c r="D4808" s="160" t="s">
        <v>24602</v>
      </c>
    </row>
    <row r="4809" spans="1:4">
      <c r="A4809" s="159">
        <v>34384</v>
      </c>
      <c r="B4809" s="159" t="s">
        <v>25894</v>
      </c>
      <c r="C4809" s="159" t="s">
        <v>145</v>
      </c>
      <c r="D4809" s="160" t="s">
        <v>25895</v>
      </c>
    </row>
    <row r="4810" spans="1:4">
      <c r="A4810" s="159">
        <v>11185</v>
      </c>
      <c r="B4810" s="159" t="s">
        <v>24840</v>
      </c>
      <c r="C4810" s="159" t="s">
        <v>145</v>
      </c>
      <c r="D4810" s="160" t="s">
        <v>24841</v>
      </c>
    </row>
    <row r="4811" spans="1:4">
      <c r="A4811" s="159">
        <v>10507</v>
      </c>
      <c r="B4811" s="159" t="s">
        <v>24614</v>
      </c>
      <c r="C4811" s="159" t="s">
        <v>145</v>
      </c>
      <c r="D4811" s="160" t="s">
        <v>24615</v>
      </c>
    </row>
    <row r="4812" spans="1:4">
      <c r="A4812" s="159">
        <v>10505</v>
      </c>
      <c r="B4812" s="159" t="s">
        <v>24610</v>
      </c>
      <c r="C4812" s="159" t="s">
        <v>145</v>
      </c>
      <c r="D4812" s="160" t="s">
        <v>24611</v>
      </c>
    </row>
    <row r="4813" spans="1:4">
      <c r="A4813" s="159">
        <v>10506</v>
      </c>
      <c r="B4813" s="159" t="s">
        <v>24612</v>
      </c>
      <c r="C4813" s="159" t="s">
        <v>145</v>
      </c>
      <c r="D4813" s="160" t="s">
        <v>24613</v>
      </c>
    </row>
    <row r="4814" spans="1:4">
      <c r="A4814" s="159">
        <v>5031</v>
      </c>
      <c r="B4814" s="159" t="s">
        <v>23941</v>
      </c>
      <c r="C4814" s="159" t="s">
        <v>145</v>
      </c>
      <c r="D4814" s="160" t="s">
        <v>23942</v>
      </c>
    </row>
    <row r="4815" spans="1:4">
      <c r="A4815" s="159">
        <v>10502</v>
      </c>
      <c r="B4815" s="159" t="s">
        <v>24605</v>
      </c>
      <c r="C4815" s="159" t="s">
        <v>145</v>
      </c>
      <c r="D4815" s="160" t="s">
        <v>24606</v>
      </c>
    </row>
    <row r="4816" spans="1:4">
      <c r="A4816" s="159">
        <v>10501</v>
      </c>
      <c r="B4816" s="159" t="s">
        <v>24603</v>
      </c>
      <c r="C4816" s="159" t="s">
        <v>145</v>
      </c>
      <c r="D4816" s="160" t="s">
        <v>24604</v>
      </c>
    </row>
    <row r="4817" spans="1:4">
      <c r="A4817" s="159">
        <v>10503</v>
      </c>
      <c r="B4817" s="159" t="s">
        <v>24607</v>
      </c>
      <c r="C4817" s="159" t="s">
        <v>145</v>
      </c>
      <c r="D4817" s="160" t="s">
        <v>10807</v>
      </c>
    </row>
    <row r="4818" spans="1:4">
      <c r="A4818" s="159">
        <v>4500</v>
      </c>
      <c r="B4818" s="159" t="s">
        <v>23819</v>
      </c>
      <c r="C4818" s="159" t="s">
        <v>132</v>
      </c>
      <c r="D4818" s="160" t="s">
        <v>14417</v>
      </c>
    </row>
    <row r="4819" spans="1:4">
      <c r="A4819" s="159">
        <v>4448</v>
      </c>
      <c r="B4819" s="159" t="s">
        <v>23809</v>
      </c>
      <c r="C4819" s="159" t="s">
        <v>132</v>
      </c>
      <c r="D4819" s="160" t="s">
        <v>11067</v>
      </c>
    </row>
    <row r="4820" spans="1:4">
      <c r="A4820" s="159">
        <v>20213</v>
      </c>
      <c r="B4820" s="159" t="s">
        <v>25704</v>
      </c>
      <c r="C4820" s="159" t="s">
        <v>132</v>
      </c>
      <c r="D4820" s="160" t="s">
        <v>11525</v>
      </c>
    </row>
    <row r="4821" spans="1:4">
      <c r="A4821" s="159">
        <v>20211</v>
      </c>
      <c r="B4821" s="159" t="s">
        <v>25701</v>
      </c>
      <c r="C4821" s="159" t="s">
        <v>132</v>
      </c>
      <c r="D4821" s="160" t="s">
        <v>11318</v>
      </c>
    </row>
    <row r="4822" spans="1:4">
      <c r="A4822" s="159">
        <v>40270</v>
      </c>
      <c r="B4822" s="159" t="s">
        <v>27885</v>
      </c>
      <c r="C4822" s="159" t="s">
        <v>132</v>
      </c>
      <c r="D4822" s="160" t="s">
        <v>19579</v>
      </c>
    </row>
    <row r="4823" spans="1:4">
      <c r="A4823" s="159">
        <v>4425</v>
      </c>
      <c r="B4823" s="159" t="s">
        <v>23802</v>
      </c>
      <c r="C4823" s="159" t="s">
        <v>132</v>
      </c>
      <c r="D4823" s="160" t="s">
        <v>23803</v>
      </c>
    </row>
    <row r="4824" spans="1:4">
      <c r="A4824" s="159">
        <v>4472</v>
      </c>
      <c r="B4824" s="159" t="s">
        <v>23814</v>
      </c>
      <c r="C4824" s="159" t="s">
        <v>132</v>
      </c>
      <c r="D4824" s="160" t="s">
        <v>23815</v>
      </c>
    </row>
    <row r="4825" spans="1:4">
      <c r="A4825" s="159">
        <v>35272</v>
      </c>
      <c r="B4825" s="159" t="s">
        <v>26114</v>
      </c>
      <c r="C4825" s="159" t="s">
        <v>132</v>
      </c>
      <c r="D4825" s="160" t="s">
        <v>20675</v>
      </c>
    </row>
    <row r="4826" spans="1:4">
      <c r="A4826" s="159">
        <v>4481</v>
      </c>
      <c r="B4826" s="159" t="s">
        <v>23816</v>
      </c>
      <c r="C4826" s="159" t="s">
        <v>132</v>
      </c>
      <c r="D4826" s="160" t="s">
        <v>23817</v>
      </c>
    </row>
    <row r="4827" spans="1:4">
      <c r="A4827" s="159">
        <v>34345</v>
      </c>
      <c r="B4827" s="159" t="s">
        <v>25869</v>
      </c>
      <c r="C4827" s="159" t="s">
        <v>127</v>
      </c>
      <c r="D4827" s="160" t="s">
        <v>12833</v>
      </c>
    </row>
    <row r="4828" spans="1:4">
      <c r="A4828" s="159">
        <v>41096</v>
      </c>
      <c r="B4828" s="159" t="s">
        <v>28173</v>
      </c>
      <c r="C4828" s="159" t="s">
        <v>125</v>
      </c>
      <c r="D4828" s="160" t="s">
        <v>31612</v>
      </c>
    </row>
    <row r="4829" spans="1:4">
      <c r="A4829" s="213" t="s">
        <v>11750</v>
      </c>
      <c r="B4829" s="213" t="s">
        <v>28955</v>
      </c>
      <c r="C4829" s="213" t="s">
        <v>44</v>
      </c>
      <c r="D4829" s="214" t="s">
        <v>20271</v>
      </c>
    </row>
    <row r="4830" spans="1:4">
      <c r="A4830" s="213" t="s">
        <v>11751</v>
      </c>
      <c r="B4830" s="213" t="s">
        <v>28956</v>
      </c>
      <c r="C4830" s="213" t="s">
        <v>44</v>
      </c>
      <c r="D4830" s="214" t="s">
        <v>12853</v>
      </c>
    </row>
    <row r="4831" spans="1:4">
      <c r="A4831" s="213" t="s">
        <v>11752</v>
      </c>
      <c r="B4831" s="213" t="s">
        <v>28957</v>
      </c>
      <c r="C4831" s="213" t="s">
        <v>44</v>
      </c>
      <c r="D4831" s="214" t="s">
        <v>28093</v>
      </c>
    </row>
    <row r="4832" spans="1:4">
      <c r="A4832" s="213" t="s">
        <v>11754</v>
      </c>
      <c r="B4832" s="213" t="s">
        <v>28958</v>
      </c>
      <c r="C4832" s="213" t="s">
        <v>44</v>
      </c>
      <c r="D4832" s="214" t="s">
        <v>11053</v>
      </c>
    </row>
    <row r="4833" spans="1:4">
      <c r="A4833" s="213" t="s">
        <v>11756</v>
      </c>
      <c r="B4833" s="213" t="s">
        <v>28959</v>
      </c>
      <c r="C4833" s="213" t="s">
        <v>44</v>
      </c>
      <c r="D4833" s="214" t="s">
        <v>13729</v>
      </c>
    </row>
    <row r="4834" spans="1:4">
      <c r="A4834" s="213" t="s">
        <v>11757</v>
      </c>
      <c r="B4834" s="213" t="s">
        <v>28960</v>
      </c>
      <c r="C4834" s="213" t="s">
        <v>44</v>
      </c>
      <c r="D4834" s="214" t="s">
        <v>10556</v>
      </c>
    </row>
    <row r="4835" spans="1:4">
      <c r="A4835" s="213" t="s">
        <v>11759</v>
      </c>
      <c r="B4835" s="213" t="s">
        <v>28961</v>
      </c>
      <c r="C4835" s="213" t="s">
        <v>44</v>
      </c>
      <c r="D4835" s="214" t="s">
        <v>10400</v>
      </c>
    </row>
    <row r="4836" spans="1:4">
      <c r="A4836" s="213" t="s">
        <v>11761</v>
      </c>
      <c r="B4836" s="213" t="s">
        <v>28962</v>
      </c>
      <c r="C4836" s="213" t="s">
        <v>44</v>
      </c>
      <c r="D4836" s="214" t="s">
        <v>14765</v>
      </c>
    </row>
    <row r="4837" spans="1:4">
      <c r="A4837" s="213" t="s">
        <v>11762</v>
      </c>
      <c r="B4837" s="213" t="s">
        <v>28963</v>
      </c>
      <c r="C4837" s="213" t="s">
        <v>44</v>
      </c>
      <c r="D4837" s="214" t="s">
        <v>16291</v>
      </c>
    </row>
    <row r="4838" spans="1:4">
      <c r="A4838" s="213" t="s">
        <v>11764</v>
      </c>
      <c r="B4838" s="213" t="s">
        <v>28964</v>
      </c>
      <c r="C4838" s="213" t="s">
        <v>44</v>
      </c>
      <c r="D4838" s="214" t="s">
        <v>10225</v>
      </c>
    </row>
    <row r="4839" spans="1:4">
      <c r="A4839" s="213" t="s">
        <v>11765</v>
      </c>
      <c r="B4839" s="213" t="s">
        <v>28965</v>
      </c>
      <c r="C4839" s="213" t="s">
        <v>44</v>
      </c>
      <c r="D4839" s="214" t="s">
        <v>11050</v>
      </c>
    </row>
    <row r="4840" spans="1:4">
      <c r="A4840" s="213" t="s">
        <v>11766</v>
      </c>
      <c r="B4840" s="213" t="s">
        <v>28966</v>
      </c>
      <c r="C4840" s="213" t="s">
        <v>44</v>
      </c>
      <c r="D4840" s="214" t="s">
        <v>31613</v>
      </c>
    </row>
    <row r="4841" spans="1:4">
      <c r="A4841" s="213" t="s">
        <v>11767</v>
      </c>
      <c r="B4841" s="213" t="s">
        <v>28967</v>
      </c>
      <c r="C4841" s="213" t="s">
        <v>44</v>
      </c>
      <c r="D4841" s="214" t="s">
        <v>15690</v>
      </c>
    </row>
    <row r="4842" spans="1:4">
      <c r="A4842" s="213" t="s">
        <v>11768</v>
      </c>
      <c r="B4842" s="213" t="s">
        <v>28968</v>
      </c>
      <c r="C4842" s="213" t="s">
        <v>44</v>
      </c>
      <c r="D4842" s="214" t="s">
        <v>31614</v>
      </c>
    </row>
    <row r="4843" spans="1:4">
      <c r="A4843" s="213" t="s">
        <v>11769</v>
      </c>
      <c r="B4843" s="213" t="s">
        <v>28969</v>
      </c>
      <c r="C4843" s="213" t="s">
        <v>44</v>
      </c>
      <c r="D4843" s="214" t="s">
        <v>17160</v>
      </c>
    </row>
    <row r="4844" spans="1:4">
      <c r="A4844" s="213" t="s">
        <v>11770</v>
      </c>
      <c r="B4844" s="213" t="s">
        <v>28970</v>
      </c>
      <c r="C4844" s="213" t="s">
        <v>44</v>
      </c>
      <c r="D4844" s="214" t="s">
        <v>31615</v>
      </c>
    </row>
    <row r="4845" spans="1:4">
      <c r="A4845" s="213" t="s">
        <v>11771</v>
      </c>
      <c r="B4845" s="213" t="s">
        <v>28971</v>
      </c>
      <c r="C4845" s="213" t="s">
        <v>44</v>
      </c>
      <c r="D4845" s="214" t="s">
        <v>31616</v>
      </c>
    </row>
    <row r="4846" spans="1:4">
      <c r="A4846" s="213" t="s">
        <v>11773</v>
      </c>
      <c r="B4846" s="213" t="s">
        <v>28972</v>
      </c>
      <c r="C4846" s="213" t="s">
        <v>44</v>
      </c>
      <c r="D4846" s="214" t="s">
        <v>10348</v>
      </c>
    </row>
    <row r="4847" spans="1:4">
      <c r="A4847" s="213" t="s">
        <v>11775</v>
      </c>
      <c r="B4847" s="213" t="s">
        <v>28973</v>
      </c>
      <c r="C4847" s="213" t="s">
        <v>44</v>
      </c>
      <c r="D4847" s="214" t="s">
        <v>10208</v>
      </c>
    </row>
    <row r="4848" spans="1:4">
      <c r="A4848" s="213" t="s">
        <v>11776</v>
      </c>
      <c r="B4848" s="213" t="s">
        <v>28974</v>
      </c>
      <c r="C4848" s="213" t="s">
        <v>44</v>
      </c>
      <c r="D4848" s="214" t="s">
        <v>11350</v>
      </c>
    </row>
    <row r="4849" spans="1:4">
      <c r="A4849" s="213" t="s">
        <v>11777</v>
      </c>
      <c r="B4849" s="213" t="s">
        <v>28975</v>
      </c>
      <c r="C4849" s="213" t="s">
        <v>44</v>
      </c>
      <c r="D4849" s="214" t="s">
        <v>11664</v>
      </c>
    </row>
    <row r="4850" spans="1:4">
      <c r="A4850" s="213" t="s">
        <v>11778</v>
      </c>
      <c r="B4850" s="213" t="s">
        <v>28976</v>
      </c>
      <c r="C4850" s="213" t="s">
        <v>44</v>
      </c>
      <c r="D4850" s="214" t="s">
        <v>23314</v>
      </c>
    </row>
    <row r="4851" spans="1:4">
      <c r="A4851" s="213" t="s">
        <v>11780</v>
      </c>
      <c r="B4851" s="213" t="s">
        <v>28977</v>
      </c>
      <c r="C4851" s="213" t="s">
        <v>44</v>
      </c>
      <c r="D4851" s="214" t="s">
        <v>26372</v>
      </c>
    </row>
    <row r="4852" spans="1:4">
      <c r="A4852" s="213" t="s">
        <v>11781</v>
      </c>
      <c r="B4852" s="213" t="s">
        <v>28978</v>
      </c>
      <c r="C4852" s="213" t="s">
        <v>44</v>
      </c>
      <c r="D4852" s="214" t="s">
        <v>17679</v>
      </c>
    </row>
    <row r="4853" spans="1:4">
      <c r="A4853" s="213" t="s">
        <v>11782</v>
      </c>
      <c r="B4853" s="213" t="s">
        <v>28979</v>
      </c>
      <c r="C4853" s="213" t="s">
        <v>44</v>
      </c>
      <c r="D4853" s="214" t="s">
        <v>10292</v>
      </c>
    </row>
    <row r="4854" spans="1:4">
      <c r="A4854" s="213" t="s">
        <v>11783</v>
      </c>
      <c r="B4854" s="213" t="s">
        <v>28980</v>
      </c>
      <c r="C4854" s="213" t="s">
        <v>44</v>
      </c>
      <c r="D4854" s="214" t="s">
        <v>15871</v>
      </c>
    </row>
    <row r="4855" spans="1:4">
      <c r="A4855" s="213" t="s">
        <v>11784</v>
      </c>
      <c r="B4855" s="213" t="s">
        <v>28981</v>
      </c>
      <c r="C4855" s="213" t="s">
        <v>44</v>
      </c>
      <c r="D4855" s="214" t="s">
        <v>10177</v>
      </c>
    </row>
    <row r="4856" spans="1:4">
      <c r="A4856" s="213" t="s">
        <v>11785</v>
      </c>
      <c r="B4856" s="213" t="s">
        <v>28982</v>
      </c>
      <c r="C4856" s="213" t="s">
        <v>44</v>
      </c>
      <c r="D4856" s="214" t="s">
        <v>10812</v>
      </c>
    </row>
    <row r="4857" spans="1:4">
      <c r="A4857" s="213" t="s">
        <v>11786</v>
      </c>
      <c r="B4857" s="213" t="s">
        <v>28983</v>
      </c>
      <c r="C4857" s="213" t="s">
        <v>44</v>
      </c>
      <c r="D4857" s="214" t="s">
        <v>11763</v>
      </c>
    </row>
    <row r="4858" spans="1:4">
      <c r="A4858" s="213" t="s">
        <v>11787</v>
      </c>
      <c r="B4858" s="213" t="s">
        <v>28985</v>
      </c>
      <c r="C4858" s="213" t="s">
        <v>44</v>
      </c>
      <c r="D4858" s="214" t="s">
        <v>31613</v>
      </c>
    </row>
    <row r="4859" spans="1:4">
      <c r="A4859" s="213" t="s">
        <v>11789</v>
      </c>
      <c r="B4859" s="213" t="s">
        <v>28987</v>
      </c>
      <c r="C4859" s="213" t="s">
        <v>44</v>
      </c>
      <c r="D4859" s="214" t="s">
        <v>31617</v>
      </c>
    </row>
    <row r="4860" spans="1:4">
      <c r="A4860" s="213" t="s">
        <v>11790</v>
      </c>
      <c r="B4860" s="213" t="s">
        <v>28988</v>
      </c>
      <c r="C4860" s="213" t="s">
        <v>44</v>
      </c>
      <c r="D4860" s="214" t="s">
        <v>31618</v>
      </c>
    </row>
    <row r="4861" spans="1:4">
      <c r="A4861" s="213" t="s">
        <v>28989</v>
      </c>
      <c r="B4861" s="213" t="s">
        <v>28990</v>
      </c>
      <c r="C4861" s="213" t="s">
        <v>126</v>
      </c>
      <c r="D4861" s="214" t="s">
        <v>31619</v>
      </c>
    </row>
    <row r="4862" spans="1:4">
      <c r="A4862" s="213" t="s">
        <v>28991</v>
      </c>
      <c r="B4862" s="213" t="s">
        <v>28992</v>
      </c>
      <c r="C4862" s="213" t="s">
        <v>126</v>
      </c>
      <c r="D4862" s="214" t="s">
        <v>11151</v>
      </c>
    </row>
    <row r="4863" spans="1:4">
      <c r="A4863" s="213" t="s">
        <v>28993</v>
      </c>
      <c r="B4863" s="213" t="s">
        <v>28994</v>
      </c>
      <c r="C4863" s="213" t="s">
        <v>126</v>
      </c>
      <c r="D4863" s="214" t="s">
        <v>14531</v>
      </c>
    </row>
    <row r="4864" spans="1:4">
      <c r="A4864" s="213" t="s">
        <v>28995</v>
      </c>
      <c r="B4864" s="213" t="s">
        <v>28996</v>
      </c>
      <c r="C4864" s="213" t="s">
        <v>126</v>
      </c>
      <c r="D4864" s="214" t="s">
        <v>30777</v>
      </c>
    </row>
    <row r="4865" spans="1:4">
      <c r="A4865" s="213" t="s">
        <v>28997</v>
      </c>
      <c r="B4865" s="213" t="s">
        <v>28998</v>
      </c>
      <c r="C4865" s="213" t="s">
        <v>126</v>
      </c>
      <c r="D4865" s="214" t="s">
        <v>29956</v>
      </c>
    </row>
    <row r="4866" spans="1:4">
      <c r="A4866" s="213" t="s">
        <v>28999</v>
      </c>
      <c r="B4866" s="213" t="s">
        <v>29000</v>
      </c>
      <c r="C4866" s="213" t="s">
        <v>126</v>
      </c>
      <c r="D4866" s="214" t="s">
        <v>18059</v>
      </c>
    </row>
    <row r="4867" spans="1:4">
      <c r="A4867" s="213" t="s">
        <v>29001</v>
      </c>
      <c r="B4867" s="213" t="s">
        <v>29002</v>
      </c>
      <c r="C4867" s="213" t="s">
        <v>126</v>
      </c>
      <c r="D4867" s="214" t="s">
        <v>31620</v>
      </c>
    </row>
    <row r="4868" spans="1:4">
      <c r="A4868" s="213" t="s">
        <v>29003</v>
      </c>
      <c r="B4868" s="213" t="s">
        <v>29004</v>
      </c>
      <c r="C4868" s="213" t="s">
        <v>126</v>
      </c>
      <c r="D4868" s="214" t="s">
        <v>17123</v>
      </c>
    </row>
    <row r="4869" spans="1:4">
      <c r="A4869" s="213" t="s">
        <v>29005</v>
      </c>
      <c r="B4869" s="213" t="s">
        <v>29006</v>
      </c>
      <c r="C4869" s="213" t="s">
        <v>126</v>
      </c>
      <c r="D4869" s="214" t="s">
        <v>31621</v>
      </c>
    </row>
    <row r="4870" spans="1:4">
      <c r="A4870" s="213" t="s">
        <v>29007</v>
      </c>
      <c r="B4870" s="213" t="s">
        <v>29008</v>
      </c>
      <c r="C4870" s="213" t="s">
        <v>126</v>
      </c>
      <c r="D4870" s="214" t="s">
        <v>31622</v>
      </c>
    </row>
    <row r="4871" spans="1:4">
      <c r="A4871" s="213" t="s">
        <v>29009</v>
      </c>
      <c r="B4871" s="213" t="s">
        <v>29010</v>
      </c>
      <c r="C4871" s="213" t="s">
        <v>126</v>
      </c>
      <c r="D4871" s="214" t="s">
        <v>30305</v>
      </c>
    </row>
    <row r="4872" spans="1:4">
      <c r="A4872" s="213" t="s">
        <v>29011</v>
      </c>
      <c r="B4872" s="213" t="s">
        <v>29012</v>
      </c>
      <c r="C4872" s="213" t="s">
        <v>126</v>
      </c>
      <c r="D4872" s="214" t="s">
        <v>10387</v>
      </c>
    </row>
    <row r="4873" spans="1:4">
      <c r="A4873" s="213" t="s">
        <v>29013</v>
      </c>
      <c r="B4873" s="213" t="s">
        <v>29014</v>
      </c>
      <c r="C4873" s="213" t="s">
        <v>126</v>
      </c>
      <c r="D4873" s="214" t="s">
        <v>29219</v>
      </c>
    </row>
    <row r="4874" spans="1:4">
      <c r="A4874" s="213" t="s">
        <v>29015</v>
      </c>
      <c r="B4874" s="213" t="s">
        <v>29016</v>
      </c>
      <c r="C4874" s="213" t="s">
        <v>126</v>
      </c>
      <c r="D4874" s="214" t="s">
        <v>31623</v>
      </c>
    </row>
    <row r="4875" spans="1:4">
      <c r="A4875" s="213" t="s">
        <v>29017</v>
      </c>
      <c r="B4875" s="213" t="s">
        <v>29018</v>
      </c>
      <c r="C4875" s="213" t="s">
        <v>126</v>
      </c>
      <c r="D4875" s="214" t="s">
        <v>31624</v>
      </c>
    </row>
    <row r="4876" spans="1:4">
      <c r="A4876" s="213" t="s">
        <v>29019</v>
      </c>
      <c r="B4876" s="213" t="s">
        <v>29020</v>
      </c>
      <c r="C4876" s="213" t="s">
        <v>126</v>
      </c>
      <c r="D4876" s="214" t="s">
        <v>31625</v>
      </c>
    </row>
    <row r="4877" spans="1:4">
      <c r="A4877" s="213" t="s">
        <v>29021</v>
      </c>
      <c r="B4877" s="213" t="s">
        <v>29022</v>
      </c>
      <c r="C4877" s="213" t="s">
        <v>126</v>
      </c>
      <c r="D4877" s="214" t="s">
        <v>30085</v>
      </c>
    </row>
    <row r="4878" spans="1:4">
      <c r="A4878" s="213" t="s">
        <v>29023</v>
      </c>
      <c r="B4878" s="213" t="s">
        <v>29024</v>
      </c>
      <c r="C4878" s="213" t="s">
        <v>126</v>
      </c>
      <c r="D4878" s="214" t="s">
        <v>31626</v>
      </c>
    </row>
    <row r="4879" spans="1:4">
      <c r="A4879" s="213" t="s">
        <v>29026</v>
      </c>
      <c r="B4879" s="213" t="s">
        <v>29027</v>
      </c>
      <c r="C4879" s="213" t="s">
        <v>126</v>
      </c>
      <c r="D4879" s="214" t="s">
        <v>31627</v>
      </c>
    </row>
    <row r="4880" spans="1:4">
      <c r="A4880" s="213" t="s">
        <v>29028</v>
      </c>
      <c r="B4880" s="213" t="s">
        <v>29029</v>
      </c>
      <c r="C4880" s="213" t="s">
        <v>126</v>
      </c>
      <c r="D4880" s="214" t="s">
        <v>10872</v>
      </c>
    </row>
    <row r="4881" spans="1:4">
      <c r="A4881" s="213" t="s">
        <v>29030</v>
      </c>
      <c r="B4881" s="213" t="s">
        <v>29031</v>
      </c>
      <c r="C4881" s="213" t="s">
        <v>126</v>
      </c>
      <c r="D4881" s="214" t="s">
        <v>31628</v>
      </c>
    </row>
    <row r="4882" spans="1:4">
      <c r="A4882" s="213" t="s">
        <v>29032</v>
      </c>
      <c r="B4882" s="213" t="s">
        <v>29033</v>
      </c>
      <c r="C4882" s="213" t="s">
        <v>126</v>
      </c>
      <c r="D4882" s="214" t="s">
        <v>31629</v>
      </c>
    </row>
    <row r="4883" spans="1:4">
      <c r="A4883" s="213" t="s">
        <v>29034</v>
      </c>
      <c r="B4883" s="213" t="s">
        <v>29035</v>
      </c>
      <c r="C4883" s="213" t="s">
        <v>126</v>
      </c>
      <c r="D4883" s="214" t="s">
        <v>31630</v>
      </c>
    </row>
    <row r="4884" spans="1:4">
      <c r="A4884" s="213" t="s">
        <v>29037</v>
      </c>
      <c r="B4884" s="213" t="s">
        <v>29038</v>
      </c>
      <c r="C4884" s="213" t="s">
        <v>126</v>
      </c>
      <c r="D4884" s="214" t="s">
        <v>31631</v>
      </c>
    </row>
    <row r="4885" spans="1:4">
      <c r="A4885" s="213" t="s">
        <v>29039</v>
      </c>
      <c r="B4885" s="213" t="s">
        <v>29040</v>
      </c>
      <c r="C4885" s="213" t="s">
        <v>126</v>
      </c>
      <c r="D4885" s="214" t="s">
        <v>31632</v>
      </c>
    </row>
    <row r="4886" spans="1:4">
      <c r="A4886" s="213" t="s">
        <v>29041</v>
      </c>
      <c r="B4886" s="213" t="s">
        <v>29042</v>
      </c>
      <c r="C4886" s="213" t="s">
        <v>126</v>
      </c>
      <c r="D4886" s="214" t="s">
        <v>31633</v>
      </c>
    </row>
    <row r="4887" spans="1:4">
      <c r="A4887" s="213" t="s">
        <v>29043</v>
      </c>
      <c r="B4887" s="213" t="s">
        <v>29044</v>
      </c>
      <c r="C4887" s="213" t="s">
        <v>126</v>
      </c>
      <c r="D4887" s="214" t="s">
        <v>31634</v>
      </c>
    </row>
    <row r="4888" spans="1:4">
      <c r="A4888" s="213" t="s">
        <v>29045</v>
      </c>
      <c r="B4888" s="213" t="s">
        <v>29046</v>
      </c>
      <c r="C4888" s="213" t="s">
        <v>126</v>
      </c>
      <c r="D4888" s="214" t="s">
        <v>31635</v>
      </c>
    </row>
    <row r="4889" spans="1:4">
      <c r="A4889" s="213" t="s">
        <v>29047</v>
      </c>
      <c r="B4889" s="213" t="s">
        <v>29048</v>
      </c>
      <c r="C4889" s="213" t="s">
        <v>126</v>
      </c>
      <c r="D4889" s="214" t="s">
        <v>30477</v>
      </c>
    </row>
    <row r="4890" spans="1:4">
      <c r="A4890" s="213" t="s">
        <v>29049</v>
      </c>
      <c r="B4890" s="213" t="s">
        <v>29050</v>
      </c>
      <c r="C4890" s="213" t="s">
        <v>126</v>
      </c>
      <c r="D4890" s="214" t="s">
        <v>11554</v>
      </c>
    </row>
    <row r="4891" spans="1:4">
      <c r="A4891" s="213" t="s">
        <v>29051</v>
      </c>
      <c r="B4891" s="213" t="s">
        <v>29052</v>
      </c>
      <c r="C4891" s="213" t="s">
        <v>126</v>
      </c>
      <c r="D4891" s="214" t="s">
        <v>13290</v>
      </c>
    </row>
    <row r="4892" spans="1:4">
      <c r="A4892" s="213" t="s">
        <v>29053</v>
      </c>
      <c r="B4892" s="213" t="s">
        <v>29054</v>
      </c>
      <c r="C4892" s="213" t="s">
        <v>126</v>
      </c>
      <c r="D4892" s="214" t="s">
        <v>16611</v>
      </c>
    </row>
    <row r="4893" spans="1:4">
      <c r="A4893" s="213" t="s">
        <v>29055</v>
      </c>
      <c r="B4893" s="213" t="s">
        <v>29056</v>
      </c>
      <c r="C4893" s="213" t="s">
        <v>126</v>
      </c>
      <c r="D4893" s="214" t="s">
        <v>10735</v>
      </c>
    </row>
    <row r="4894" spans="1:4">
      <c r="A4894" s="213" t="s">
        <v>29057</v>
      </c>
      <c r="B4894" s="213" t="s">
        <v>29058</v>
      </c>
      <c r="C4894" s="213" t="s">
        <v>126</v>
      </c>
      <c r="D4894" s="214" t="s">
        <v>29329</v>
      </c>
    </row>
    <row r="4895" spans="1:4">
      <c r="A4895" s="213" t="s">
        <v>29059</v>
      </c>
      <c r="B4895" s="213" t="s">
        <v>29060</v>
      </c>
      <c r="C4895" s="213" t="s">
        <v>126</v>
      </c>
      <c r="D4895" s="214" t="s">
        <v>30267</v>
      </c>
    </row>
    <row r="4896" spans="1:4">
      <c r="A4896" s="213" t="s">
        <v>29062</v>
      </c>
      <c r="B4896" s="213" t="s">
        <v>29063</v>
      </c>
      <c r="C4896" s="213" t="s">
        <v>126</v>
      </c>
      <c r="D4896" s="214" t="s">
        <v>11329</v>
      </c>
    </row>
    <row r="4897" spans="1:4">
      <c r="A4897" s="213" t="s">
        <v>29064</v>
      </c>
      <c r="B4897" s="213" t="s">
        <v>29065</v>
      </c>
      <c r="C4897" s="213" t="s">
        <v>126</v>
      </c>
      <c r="D4897" s="214" t="s">
        <v>10506</v>
      </c>
    </row>
    <row r="4898" spans="1:4">
      <c r="A4898" s="213" t="s">
        <v>29066</v>
      </c>
      <c r="B4898" s="213" t="s">
        <v>29067</v>
      </c>
      <c r="C4898" s="213" t="s">
        <v>126</v>
      </c>
      <c r="D4898" s="214" t="s">
        <v>31636</v>
      </c>
    </row>
    <row r="4899" spans="1:4">
      <c r="A4899" s="213" t="s">
        <v>29069</v>
      </c>
      <c r="B4899" s="213" t="s">
        <v>29070</v>
      </c>
      <c r="C4899" s="213" t="s">
        <v>126</v>
      </c>
      <c r="D4899" s="214" t="s">
        <v>31637</v>
      </c>
    </row>
    <row r="4900" spans="1:4">
      <c r="A4900" s="213" t="s">
        <v>29071</v>
      </c>
      <c r="B4900" s="213" t="s">
        <v>29072</v>
      </c>
      <c r="C4900" s="213" t="s">
        <v>126</v>
      </c>
      <c r="D4900" s="214" t="s">
        <v>31638</v>
      </c>
    </row>
    <row r="4901" spans="1:4">
      <c r="A4901" s="213" t="s">
        <v>29073</v>
      </c>
      <c r="B4901" s="213" t="s">
        <v>29074</v>
      </c>
      <c r="C4901" s="213" t="s">
        <v>126</v>
      </c>
      <c r="D4901" s="214" t="s">
        <v>31105</v>
      </c>
    </row>
    <row r="4902" spans="1:4">
      <c r="A4902" s="213" t="s">
        <v>29075</v>
      </c>
      <c r="B4902" s="213" t="s">
        <v>29076</v>
      </c>
      <c r="C4902" s="213" t="s">
        <v>126</v>
      </c>
      <c r="D4902" s="214" t="s">
        <v>31639</v>
      </c>
    </row>
    <row r="4903" spans="1:4">
      <c r="A4903" s="213" t="s">
        <v>29078</v>
      </c>
      <c r="B4903" s="213" t="s">
        <v>29079</v>
      </c>
      <c r="C4903" s="213" t="s">
        <v>126</v>
      </c>
      <c r="D4903" s="214" t="s">
        <v>31640</v>
      </c>
    </row>
    <row r="4904" spans="1:4">
      <c r="A4904" s="213" t="s">
        <v>29080</v>
      </c>
      <c r="B4904" s="213" t="s">
        <v>29081</v>
      </c>
      <c r="C4904" s="213" t="s">
        <v>126</v>
      </c>
      <c r="D4904" s="214" t="s">
        <v>28899</v>
      </c>
    </row>
    <row r="4905" spans="1:4">
      <c r="A4905" s="213" t="s">
        <v>29082</v>
      </c>
      <c r="B4905" s="213" t="s">
        <v>29083</v>
      </c>
      <c r="C4905" s="213" t="s">
        <v>126</v>
      </c>
      <c r="D4905" s="214" t="s">
        <v>30161</v>
      </c>
    </row>
    <row r="4906" spans="1:4">
      <c r="A4906" s="213" t="s">
        <v>29084</v>
      </c>
      <c r="B4906" s="213" t="s">
        <v>29085</v>
      </c>
      <c r="C4906" s="213" t="s">
        <v>126</v>
      </c>
      <c r="D4906" s="214" t="s">
        <v>31641</v>
      </c>
    </row>
    <row r="4907" spans="1:4">
      <c r="A4907" s="213" t="s">
        <v>29086</v>
      </c>
      <c r="B4907" s="213" t="s">
        <v>29087</v>
      </c>
      <c r="C4907" s="213" t="s">
        <v>126</v>
      </c>
      <c r="D4907" s="214" t="s">
        <v>12553</v>
      </c>
    </row>
    <row r="4908" spans="1:4">
      <c r="A4908" s="213" t="s">
        <v>29088</v>
      </c>
      <c r="B4908" s="213" t="s">
        <v>29089</v>
      </c>
      <c r="C4908" s="213" t="s">
        <v>126</v>
      </c>
      <c r="D4908" s="214" t="s">
        <v>17383</v>
      </c>
    </row>
    <row r="4909" spans="1:4">
      <c r="A4909" s="213" t="s">
        <v>29090</v>
      </c>
      <c r="B4909" s="213" t="s">
        <v>29091</v>
      </c>
      <c r="C4909" s="213" t="s">
        <v>126</v>
      </c>
      <c r="D4909" s="214" t="s">
        <v>30279</v>
      </c>
    </row>
    <row r="4910" spans="1:4">
      <c r="A4910" s="213" t="s">
        <v>29092</v>
      </c>
      <c r="B4910" s="213" t="s">
        <v>29093</v>
      </c>
      <c r="C4910" s="213" t="s">
        <v>126</v>
      </c>
      <c r="D4910" s="214" t="s">
        <v>31642</v>
      </c>
    </row>
    <row r="4911" spans="1:4">
      <c r="A4911" s="213" t="s">
        <v>29094</v>
      </c>
      <c r="B4911" s="213" t="s">
        <v>29095</v>
      </c>
      <c r="C4911" s="213" t="s">
        <v>126</v>
      </c>
      <c r="D4911" s="214" t="s">
        <v>31643</v>
      </c>
    </row>
    <row r="4912" spans="1:4">
      <c r="A4912" s="213" t="s">
        <v>29096</v>
      </c>
      <c r="B4912" s="213" t="s">
        <v>29097</v>
      </c>
      <c r="C4912" s="213" t="s">
        <v>126</v>
      </c>
      <c r="D4912" s="214" t="s">
        <v>31644</v>
      </c>
    </row>
    <row r="4913" spans="1:4">
      <c r="A4913" s="213" t="s">
        <v>29098</v>
      </c>
      <c r="B4913" s="213" t="s">
        <v>29099</v>
      </c>
      <c r="C4913" s="213" t="s">
        <v>126</v>
      </c>
      <c r="D4913" s="214" t="s">
        <v>31628</v>
      </c>
    </row>
    <row r="4914" spans="1:4">
      <c r="A4914" s="213" t="s">
        <v>29101</v>
      </c>
      <c r="B4914" s="213" t="s">
        <v>29102</v>
      </c>
      <c r="C4914" s="213" t="s">
        <v>126</v>
      </c>
      <c r="D4914" s="214" t="s">
        <v>12456</v>
      </c>
    </row>
    <row r="4915" spans="1:4">
      <c r="A4915" s="213" t="s">
        <v>29103</v>
      </c>
      <c r="B4915" s="213" t="s">
        <v>29104</v>
      </c>
      <c r="C4915" s="213" t="s">
        <v>126</v>
      </c>
      <c r="D4915" s="214" t="s">
        <v>31645</v>
      </c>
    </row>
    <row r="4916" spans="1:4">
      <c r="A4916" s="213" t="s">
        <v>29105</v>
      </c>
      <c r="B4916" s="213" t="s">
        <v>29106</v>
      </c>
      <c r="C4916" s="213" t="s">
        <v>126</v>
      </c>
      <c r="D4916" s="214" t="s">
        <v>31646</v>
      </c>
    </row>
    <row r="4917" spans="1:4">
      <c r="A4917" s="213" t="s">
        <v>29108</v>
      </c>
      <c r="B4917" s="213" t="s">
        <v>29109</v>
      </c>
      <c r="C4917" s="213" t="s">
        <v>126</v>
      </c>
      <c r="D4917" s="214" t="s">
        <v>31647</v>
      </c>
    </row>
    <row r="4918" spans="1:4">
      <c r="A4918" s="213" t="s">
        <v>29110</v>
      </c>
      <c r="B4918" s="213" t="s">
        <v>29111</v>
      </c>
      <c r="C4918" s="213" t="s">
        <v>126</v>
      </c>
      <c r="D4918" s="214" t="s">
        <v>31648</v>
      </c>
    </row>
    <row r="4919" spans="1:4">
      <c r="A4919" s="213" t="s">
        <v>29112</v>
      </c>
      <c r="B4919" s="213" t="s">
        <v>29113</v>
      </c>
      <c r="C4919" s="213" t="s">
        <v>126</v>
      </c>
      <c r="D4919" s="214" t="s">
        <v>31649</v>
      </c>
    </row>
    <row r="4920" spans="1:4">
      <c r="A4920" s="213" t="s">
        <v>29115</v>
      </c>
      <c r="B4920" s="213" t="s">
        <v>29116</v>
      </c>
      <c r="C4920" s="213" t="s">
        <v>126</v>
      </c>
      <c r="D4920" s="214" t="s">
        <v>16573</v>
      </c>
    </row>
    <row r="4921" spans="1:4">
      <c r="A4921" s="213" t="s">
        <v>29117</v>
      </c>
      <c r="B4921" s="213" t="s">
        <v>29118</v>
      </c>
      <c r="C4921" s="213" t="s">
        <v>126</v>
      </c>
      <c r="D4921" s="214" t="s">
        <v>31650</v>
      </c>
    </row>
    <row r="4922" spans="1:4">
      <c r="A4922" s="213" t="s">
        <v>29119</v>
      </c>
      <c r="B4922" s="213" t="s">
        <v>29120</v>
      </c>
      <c r="C4922" s="213" t="s">
        <v>126</v>
      </c>
      <c r="D4922" s="214" t="s">
        <v>31651</v>
      </c>
    </row>
    <row r="4923" spans="1:4">
      <c r="A4923" s="213" t="s">
        <v>29121</v>
      </c>
      <c r="B4923" s="213" t="s">
        <v>29122</v>
      </c>
      <c r="C4923" s="213" t="s">
        <v>126</v>
      </c>
      <c r="D4923" s="214" t="s">
        <v>31652</v>
      </c>
    </row>
    <row r="4924" spans="1:4">
      <c r="A4924" s="213" t="s">
        <v>29123</v>
      </c>
      <c r="B4924" s="213" t="s">
        <v>29124</v>
      </c>
      <c r="C4924" s="213" t="s">
        <v>126</v>
      </c>
      <c r="D4924" s="214" t="s">
        <v>31653</v>
      </c>
    </row>
    <row r="4925" spans="1:4">
      <c r="A4925" s="213" t="s">
        <v>29125</v>
      </c>
      <c r="B4925" s="213" t="s">
        <v>29126</v>
      </c>
      <c r="C4925" s="213" t="s">
        <v>126</v>
      </c>
      <c r="D4925" s="214" t="s">
        <v>31654</v>
      </c>
    </row>
    <row r="4926" spans="1:4">
      <c r="A4926" s="213" t="s">
        <v>29127</v>
      </c>
      <c r="B4926" s="213" t="s">
        <v>29128</v>
      </c>
      <c r="C4926" s="213" t="s">
        <v>126</v>
      </c>
      <c r="D4926" s="214" t="s">
        <v>23086</v>
      </c>
    </row>
    <row r="4927" spans="1:4">
      <c r="A4927" s="213" t="s">
        <v>29129</v>
      </c>
      <c r="B4927" s="213" t="s">
        <v>29130</v>
      </c>
      <c r="C4927" s="213" t="s">
        <v>126</v>
      </c>
      <c r="D4927" s="214" t="s">
        <v>31655</v>
      </c>
    </row>
    <row r="4928" spans="1:4">
      <c r="A4928" s="213" t="s">
        <v>29131</v>
      </c>
      <c r="B4928" s="213" t="s">
        <v>29132</v>
      </c>
      <c r="C4928" s="213" t="s">
        <v>126</v>
      </c>
      <c r="D4928" s="214" t="s">
        <v>31656</v>
      </c>
    </row>
    <row r="4929" spans="1:4">
      <c r="A4929" s="213" t="s">
        <v>29134</v>
      </c>
      <c r="B4929" s="213" t="s">
        <v>29135</v>
      </c>
      <c r="C4929" s="213" t="s">
        <v>126</v>
      </c>
      <c r="D4929" s="214" t="s">
        <v>31657</v>
      </c>
    </row>
    <row r="4930" spans="1:4">
      <c r="A4930" s="213" t="s">
        <v>29136</v>
      </c>
      <c r="B4930" s="213" t="s">
        <v>29137</v>
      </c>
      <c r="C4930" s="213" t="s">
        <v>126</v>
      </c>
      <c r="D4930" s="214" t="s">
        <v>28060</v>
      </c>
    </row>
    <row r="4931" spans="1:4">
      <c r="A4931" s="213" t="s">
        <v>29138</v>
      </c>
      <c r="B4931" s="213" t="s">
        <v>29139</v>
      </c>
      <c r="C4931" s="213" t="s">
        <v>126</v>
      </c>
      <c r="D4931" s="214" t="s">
        <v>31658</v>
      </c>
    </row>
    <row r="4932" spans="1:4">
      <c r="A4932" s="213" t="s">
        <v>29140</v>
      </c>
      <c r="B4932" s="213" t="s">
        <v>29141</v>
      </c>
      <c r="C4932" s="213" t="s">
        <v>126</v>
      </c>
      <c r="D4932" s="214" t="s">
        <v>31659</v>
      </c>
    </row>
    <row r="4933" spans="1:4">
      <c r="A4933" s="213" t="s">
        <v>29142</v>
      </c>
      <c r="B4933" s="213" t="s">
        <v>29143</v>
      </c>
      <c r="C4933" s="213" t="s">
        <v>126</v>
      </c>
      <c r="D4933" s="214" t="s">
        <v>29457</v>
      </c>
    </row>
    <row r="4934" spans="1:4">
      <c r="A4934" s="213" t="s">
        <v>29144</v>
      </c>
      <c r="B4934" s="213" t="s">
        <v>29145</v>
      </c>
      <c r="C4934" s="213" t="s">
        <v>126</v>
      </c>
      <c r="D4934" s="214" t="s">
        <v>31660</v>
      </c>
    </row>
    <row r="4935" spans="1:4">
      <c r="A4935" s="213" t="s">
        <v>29146</v>
      </c>
      <c r="B4935" s="213" t="s">
        <v>29147</v>
      </c>
      <c r="C4935" s="213" t="s">
        <v>126</v>
      </c>
      <c r="D4935" s="214" t="s">
        <v>31661</v>
      </c>
    </row>
    <row r="4936" spans="1:4">
      <c r="A4936" s="213" t="s">
        <v>29148</v>
      </c>
      <c r="B4936" s="213" t="s">
        <v>29149</v>
      </c>
      <c r="C4936" s="213" t="s">
        <v>126</v>
      </c>
      <c r="D4936" s="214" t="s">
        <v>31662</v>
      </c>
    </row>
    <row r="4937" spans="1:4">
      <c r="A4937" s="213" t="s">
        <v>29150</v>
      </c>
      <c r="B4937" s="213" t="s">
        <v>29151</v>
      </c>
      <c r="C4937" s="213" t="s">
        <v>126</v>
      </c>
      <c r="D4937" s="214" t="s">
        <v>31663</v>
      </c>
    </row>
    <row r="4938" spans="1:4">
      <c r="A4938" s="213" t="s">
        <v>29152</v>
      </c>
      <c r="B4938" s="213" t="s">
        <v>29153</v>
      </c>
      <c r="C4938" s="213" t="s">
        <v>126</v>
      </c>
      <c r="D4938" s="214" t="s">
        <v>14645</v>
      </c>
    </row>
    <row r="4939" spans="1:4">
      <c r="A4939" s="213" t="s">
        <v>29154</v>
      </c>
      <c r="B4939" s="213" t="s">
        <v>29155</v>
      </c>
      <c r="C4939" s="213" t="s">
        <v>126</v>
      </c>
      <c r="D4939" s="214" t="s">
        <v>31664</v>
      </c>
    </row>
    <row r="4940" spans="1:4">
      <c r="A4940" s="213" t="s">
        <v>29157</v>
      </c>
      <c r="B4940" s="213" t="s">
        <v>29158</v>
      </c>
      <c r="C4940" s="213" t="s">
        <v>126</v>
      </c>
      <c r="D4940" s="214" t="s">
        <v>31665</v>
      </c>
    </row>
    <row r="4941" spans="1:4">
      <c r="A4941" s="213" t="s">
        <v>29160</v>
      </c>
      <c r="B4941" s="213" t="s">
        <v>29161</v>
      </c>
      <c r="C4941" s="213" t="s">
        <v>126</v>
      </c>
      <c r="D4941" s="214" t="s">
        <v>11458</v>
      </c>
    </row>
    <row r="4942" spans="1:4">
      <c r="A4942" s="213" t="s">
        <v>29162</v>
      </c>
      <c r="B4942" s="213" t="s">
        <v>29163</v>
      </c>
      <c r="C4942" s="213" t="s">
        <v>126</v>
      </c>
      <c r="D4942" s="214" t="s">
        <v>23091</v>
      </c>
    </row>
    <row r="4943" spans="1:4">
      <c r="A4943" s="213" t="s">
        <v>29164</v>
      </c>
      <c r="B4943" s="213" t="s">
        <v>29165</v>
      </c>
      <c r="C4943" s="213" t="s">
        <v>126</v>
      </c>
      <c r="D4943" s="214" t="s">
        <v>31666</v>
      </c>
    </row>
    <row r="4944" spans="1:4">
      <c r="A4944" s="213" t="s">
        <v>29166</v>
      </c>
      <c r="B4944" s="213" t="s">
        <v>29167</v>
      </c>
      <c r="C4944" s="213" t="s">
        <v>126</v>
      </c>
      <c r="D4944" s="214" t="s">
        <v>31667</v>
      </c>
    </row>
    <row r="4945" spans="1:4">
      <c r="A4945" s="213" t="s">
        <v>29168</v>
      </c>
      <c r="B4945" s="213" t="s">
        <v>29169</v>
      </c>
      <c r="C4945" s="213" t="s">
        <v>126</v>
      </c>
      <c r="D4945" s="214" t="s">
        <v>31668</v>
      </c>
    </row>
    <row r="4946" spans="1:4">
      <c r="A4946" s="213" t="s">
        <v>29170</v>
      </c>
      <c r="B4946" s="213" t="s">
        <v>29171</v>
      </c>
      <c r="C4946" s="213" t="s">
        <v>126</v>
      </c>
      <c r="D4946" s="214" t="s">
        <v>31669</v>
      </c>
    </row>
    <row r="4947" spans="1:4">
      <c r="A4947" s="213" t="s">
        <v>29172</v>
      </c>
      <c r="B4947" s="213" t="s">
        <v>29173</v>
      </c>
      <c r="C4947" s="213" t="s">
        <v>126</v>
      </c>
      <c r="D4947" s="214" t="s">
        <v>25874</v>
      </c>
    </row>
    <row r="4948" spans="1:4">
      <c r="A4948" s="213" t="s">
        <v>29174</v>
      </c>
      <c r="B4948" s="213" t="s">
        <v>29175</v>
      </c>
      <c r="C4948" s="213" t="s">
        <v>126</v>
      </c>
      <c r="D4948" s="214" t="s">
        <v>31670</v>
      </c>
    </row>
    <row r="4949" spans="1:4">
      <c r="A4949" s="213" t="s">
        <v>29176</v>
      </c>
      <c r="B4949" s="213" t="s">
        <v>29177</v>
      </c>
      <c r="C4949" s="213" t="s">
        <v>126</v>
      </c>
      <c r="D4949" s="214" t="s">
        <v>24206</v>
      </c>
    </row>
    <row r="4950" spans="1:4">
      <c r="A4950" s="213" t="s">
        <v>29178</v>
      </c>
      <c r="B4950" s="213" t="s">
        <v>29179</v>
      </c>
      <c r="C4950" s="213" t="s">
        <v>126</v>
      </c>
      <c r="D4950" s="214" t="s">
        <v>11740</v>
      </c>
    </row>
    <row r="4951" spans="1:4">
      <c r="A4951" s="213" t="s">
        <v>29181</v>
      </c>
      <c r="B4951" s="213" t="s">
        <v>29182</v>
      </c>
      <c r="C4951" s="213" t="s">
        <v>126</v>
      </c>
      <c r="D4951" s="214" t="s">
        <v>31671</v>
      </c>
    </row>
    <row r="4952" spans="1:4">
      <c r="A4952" s="213" t="s">
        <v>29183</v>
      </c>
      <c r="B4952" s="213" t="s">
        <v>29184</v>
      </c>
      <c r="C4952" s="213" t="s">
        <v>126</v>
      </c>
      <c r="D4952" s="214" t="s">
        <v>31672</v>
      </c>
    </row>
    <row r="4953" spans="1:4">
      <c r="A4953" s="213" t="s">
        <v>29185</v>
      </c>
      <c r="B4953" s="213" t="s">
        <v>29186</v>
      </c>
      <c r="C4953" s="213" t="s">
        <v>126</v>
      </c>
      <c r="D4953" s="214" t="s">
        <v>31673</v>
      </c>
    </row>
    <row r="4954" spans="1:4">
      <c r="A4954" s="213" t="s">
        <v>29187</v>
      </c>
      <c r="B4954" s="213" t="s">
        <v>29188</v>
      </c>
      <c r="C4954" s="213" t="s">
        <v>126</v>
      </c>
      <c r="D4954" s="214" t="s">
        <v>31674</v>
      </c>
    </row>
    <row r="4955" spans="1:4">
      <c r="A4955" s="213" t="s">
        <v>29189</v>
      </c>
      <c r="B4955" s="213" t="s">
        <v>29190</v>
      </c>
      <c r="C4955" s="213" t="s">
        <v>126</v>
      </c>
      <c r="D4955" s="214" t="s">
        <v>31675</v>
      </c>
    </row>
    <row r="4956" spans="1:4">
      <c r="A4956" s="213" t="s">
        <v>11791</v>
      </c>
      <c r="B4956" s="213" t="s">
        <v>29191</v>
      </c>
      <c r="C4956" s="213" t="s">
        <v>44</v>
      </c>
      <c r="D4956" s="214" t="s">
        <v>16848</v>
      </c>
    </row>
    <row r="4957" spans="1:4">
      <c r="A4957" s="213" t="s">
        <v>11792</v>
      </c>
      <c r="B4957" s="213" t="s">
        <v>29192</v>
      </c>
      <c r="C4957" s="213" t="s">
        <v>44</v>
      </c>
      <c r="D4957" s="214" t="s">
        <v>14494</v>
      </c>
    </row>
    <row r="4958" spans="1:4">
      <c r="A4958" s="213" t="s">
        <v>11793</v>
      </c>
      <c r="B4958" s="213" t="s">
        <v>29193</v>
      </c>
      <c r="C4958" s="213" t="s">
        <v>44</v>
      </c>
      <c r="D4958" s="214" t="s">
        <v>31676</v>
      </c>
    </row>
    <row r="4959" spans="1:4">
      <c r="A4959" s="213" t="s">
        <v>11794</v>
      </c>
      <c r="B4959" s="213" t="s">
        <v>29194</v>
      </c>
      <c r="C4959" s="213" t="s">
        <v>44</v>
      </c>
      <c r="D4959" s="214" t="s">
        <v>31677</v>
      </c>
    </row>
    <row r="4960" spans="1:4">
      <c r="A4960" s="213" t="s">
        <v>11795</v>
      </c>
      <c r="B4960" s="213" t="s">
        <v>29195</v>
      </c>
      <c r="C4960" s="213" t="s">
        <v>44</v>
      </c>
      <c r="D4960" s="214" t="s">
        <v>31678</v>
      </c>
    </row>
    <row r="4961" spans="1:4">
      <c r="A4961" s="213" t="s">
        <v>11797</v>
      </c>
      <c r="B4961" s="213" t="s">
        <v>29196</v>
      </c>
      <c r="C4961" s="213" t="s">
        <v>44</v>
      </c>
      <c r="D4961" s="214" t="s">
        <v>10764</v>
      </c>
    </row>
    <row r="4962" spans="1:4">
      <c r="A4962" s="213" t="s">
        <v>11798</v>
      </c>
      <c r="B4962" s="213" t="s">
        <v>29197</v>
      </c>
      <c r="C4962" s="213" t="s">
        <v>44</v>
      </c>
      <c r="D4962" s="214" t="s">
        <v>31679</v>
      </c>
    </row>
    <row r="4963" spans="1:4">
      <c r="A4963" s="213" t="s">
        <v>11799</v>
      </c>
      <c r="B4963" s="213" t="s">
        <v>29198</v>
      </c>
      <c r="C4963" s="213" t="s">
        <v>44</v>
      </c>
      <c r="D4963" s="214" t="s">
        <v>31680</v>
      </c>
    </row>
    <row r="4964" spans="1:4">
      <c r="A4964" s="213" t="s">
        <v>11800</v>
      </c>
      <c r="B4964" s="213" t="s">
        <v>29200</v>
      </c>
      <c r="C4964" s="213" t="s">
        <v>44</v>
      </c>
      <c r="D4964" s="214" t="s">
        <v>31552</v>
      </c>
    </row>
    <row r="4965" spans="1:4">
      <c r="A4965" s="213" t="s">
        <v>11801</v>
      </c>
      <c r="B4965" s="213" t="s">
        <v>29201</v>
      </c>
      <c r="C4965" s="213" t="s">
        <v>44</v>
      </c>
      <c r="D4965" s="214" t="s">
        <v>31681</v>
      </c>
    </row>
    <row r="4966" spans="1:4">
      <c r="A4966" s="213" t="s">
        <v>11802</v>
      </c>
      <c r="B4966" s="213" t="s">
        <v>29202</v>
      </c>
      <c r="C4966" s="213" t="s">
        <v>44</v>
      </c>
      <c r="D4966" s="214" t="s">
        <v>30285</v>
      </c>
    </row>
    <row r="4967" spans="1:4">
      <c r="A4967" s="213" t="s">
        <v>11804</v>
      </c>
      <c r="B4967" s="213" t="s">
        <v>29204</v>
      </c>
      <c r="C4967" s="213" t="s">
        <v>44</v>
      </c>
      <c r="D4967" s="214" t="s">
        <v>19410</v>
      </c>
    </row>
    <row r="4968" spans="1:4">
      <c r="A4968" s="213" t="s">
        <v>11806</v>
      </c>
      <c r="B4968" s="213" t="s">
        <v>29206</v>
      </c>
      <c r="C4968" s="213" t="s">
        <v>44</v>
      </c>
      <c r="D4968" s="214" t="s">
        <v>29529</v>
      </c>
    </row>
    <row r="4969" spans="1:4">
      <c r="A4969" s="213" t="s">
        <v>11807</v>
      </c>
      <c r="B4969" s="213" t="s">
        <v>29207</v>
      </c>
      <c r="C4969" s="213" t="s">
        <v>44</v>
      </c>
      <c r="D4969" s="214" t="s">
        <v>10820</v>
      </c>
    </row>
    <row r="4970" spans="1:4">
      <c r="A4970" s="213" t="s">
        <v>11808</v>
      </c>
      <c r="B4970" s="213" t="s">
        <v>29209</v>
      </c>
      <c r="C4970" s="213" t="s">
        <v>44</v>
      </c>
      <c r="D4970" s="214" t="s">
        <v>24076</v>
      </c>
    </row>
    <row r="4971" spans="1:4">
      <c r="A4971" s="213" t="s">
        <v>11809</v>
      </c>
      <c r="B4971" s="213" t="s">
        <v>29211</v>
      </c>
      <c r="C4971" s="213" t="s">
        <v>44</v>
      </c>
      <c r="D4971" s="214" t="s">
        <v>31682</v>
      </c>
    </row>
    <row r="4972" spans="1:4">
      <c r="A4972" s="213" t="s">
        <v>11810</v>
      </c>
      <c r="B4972" s="213" t="s">
        <v>29213</v>
      </c>
      <c r="C4972" s="213" t="s">
        <v>44</v>
      </c>
      <c r="D4972" s="214" t="s">
        <v>19641</v>
      </c>
    </row>
    <row r="4973" spans="1:4">
      <c r="A4973" s="213" t="s">
        <v>11811</v>
      </c>
      <c r="B4973" s="213" t="s">
        <v>29214</v>
      </c>
      <c r="C4973" s="213" t="s">
        <v>44</v>
      </c>
      <c r="D4973" s="214" t="s">
        <v>31683</v>
      </c>
    </row>
    <row r="4974" spans="1:4">
      <c r="A4974" s="213" t="s">
        <v>11812</v>
      </c>
      <c r="B4974" s="213" t="s">
        <v>29215</v>
      </c>
      <c r="C4974" s="213" t="s">
        <v>44</v>
      </c>
      <c r="D4974" s="214" t="s">
        <v>31684</v>
      </c>
    </row>
    <row r="4975" spans="1:4">
      <c r="A4975" s="213" t="s">
        <v>11813</v>
      </c>
      <c r="B4975" s="213" t="s">
        <v>29216</v>
      </c>
      <c r="C4975" s="213" t="s">
        <v>44</v>
      </c>
      <c r="D4975" s="214" t="s">
        <v>16252</v>
      </c>
    </row>
    <row r="4976" spans="1:4">
      <c r="A4976" s="213" t="s">
        <v>11814</v>
      </c>
      <c r="B4976" s="213" t="s">
        <v>1890</v>
      </c>
      <c r="C4976" s="213" t="s">
        <v>44</v>
      </c>
      <c r="D4976" s="214" t="s">
        <v>17758</v>
      </c>
    </row>
    <row r="4977" spans="1:4">
      <c r="A4977" s="213" t="s">
        <v>11816</v>
      </c>
      <c r="B4977" s="213" t="s">
        <v>1891</v>
      </c>
      <c r="C4977" s="213" t="s">
        <v>44</v>
      </c>
      <c r="D4977" s="214" t="s">
        <v>29891</v>
      </c>
    </row>
    <row r="4978" spans="1:4">
      <c r="A4978" s="213" t="s">
        <v>11817</v>
      </c>
      <c r="B4978" s="213" t="s">
        <v>1892</v>
      </c>
      <c r="C4978" s="213" t="s">
        <v>44</v>
      </c>
      <c r="D4978" s="214" t="s">
        <v>31685</v>
      </c>
    </row>
    <row r="4979" spans="1:4">
      <c r="A4979" s="213" t="s">
        <v>11818</v>
      </c>
      <c r="B4979" s="213" t="s">
        <v>1893</v>
      </c>
      <c r="C4979" s="213" t="s">
        <v>44</v>
      </c>
      <c r="D4979" s="214" t="s">
        <v>31686</v>
      </c>
    </row>
    <row r="4980" spans="1:4">
      <c r="A4980" s="213" t="s">
        <v>11819</v>
      </c>
      <c r="B4980" s="213" t="s">
        <v>1894</v>
      </c>
      <c r="C4980" s="213" t="s">
        <v>44</v>
      </c>
      <c r="D4980" s="214" t="s">
        <v>29493</v>
      </c>
    </row>
    <row r="4981" spans="1:4">
      <c r="A4981" s="213" t="s">
        <v>11821</v>
      </c>
      <c r="B4981" s="213" t="s">
        <v>1895</v>
      </c>
      <c r="C4981" s="213" t="s">
        <v>44</v>
      </c>
      <c r="D4981" s="214" t="s">
        <v>31687</v>
      </c>
    </row>
    <row r="4982" spans="1:4">
      <c r="A4982" s="213" t="s">
        <v>11822</v>
      </c>
      <c r="B4982" s="213" t="s">
        <v>1896</v>
      </c>
      <c r="C4982" s="213" t="s">
        <v>44</v>
      </c>
      <c r="D4982" s="214" t="s">
        <v>31688</v>
      </c>
    </row>
    <row r="4983" spans="1:4">
      <c r="A4983" s="213" t="s">
        <v>11823</v>
      </c>
      <c r="B4983" s="213" t="s">
        <v>1897</v>
      </c>
      <c r="C4983" s="213" t="s">
        <v>44</v>
      </c>
      <c r="D4983" s="214" t="s">
        <v>18818</v>
      </c>
    </row>
    <row r="4984" spans="1:4">
      <c r="A4984" s="213" t="s">
        <v>11824</v>
      </c>
      <c r="B4984" s="213" t="s">
        <v>1898</v>
      </c>
      <c r="C4984" s="213" t="s">
        <v>44</v>
      </c>
      <c r="D4984" s="214" t="s">
        <v>31689</v>
      </c>
    </row>
    <row r="4985" spans="1:4">
      <c r="A4985" s="213" t="s">
        <v>11825</v>
      </c>
      <c r="B4985" s="213" t="s">
        <v>1899</v>
      </c>
      <c r="C4985" s="213" t="s">
        <v>44</v>
      </c>
      <c r="D4985" s="214" t="s">
        <v>31690</v>
      </c>
    </row>
    <row r="4986" spans="1:4">
      <c r="A4986" s="213" t="s">
        <v>11826</v>
      </c>
      <c r="B4986" s="213" t="s">
        <v>1900</v>
      </c>
      <c r="C4986" s="213" t="s">
        <v>44</v>
      </c>
      <c r="D4986" s="214" t="s">
        <v>31691</v>
      </c>
    </row>
    <row r="4987" spans="1:4">
      <c r="A4987" s="213" t="s">
        <v>11827</v>
      </c>
      <c r="B4987" s="213" t="s">
        <v>1901</v>
      </c>
      <c r="C4987" s="213" t="s">
        <v>44</v>
      </c>
      <c r="D4987" s="214" t="s">
        <v>31692</v>
      </c>
    </row>
    <row r="4988" spans="1:4">
      <c r="A4988" s="213" t="s">
        <v>11828</v>
      </c>
      <c r="B4988" s="213" t="s">
        <v>1902</v>
      </c>
      <c r="C4988" s="213" t="s">
        <v>44</v>
      </c>
      <c r="D4988" s="214" t="s">
        <v>31693</v>
      </c>
    </row>
    <row r="4989" spans="1:4">
      <c r="A4989" s="213" t="s">
        <v>11829</v>
      </c>
      <c r="B4989" s="213" t="s">
        <v>1903</v>
      </c>
      <c r="C4989" s="213" t="s">
        <v>44</v>
      </c>
      <c r="D4989" s="214" t="s">
        <v>31694</v>
      </c>
    </row>
    <row r="4990" spans="1:4">
      <c r="A4990" s="213" t="s">
        <v>11830</v>
      </c>
      <c r="B4990" s="213" t="s">
        <v>1904</v>
      </c>
      <c r="C4990" s="213" t="s">
        <v>126</v>
      </c>
      <c r="D4990" s="214" t="s">
        <v>18595</v>
      </c>
    </row>
    <row r="4991" spans="1:4">
      <c r="A4991" s="213" t="s">
        <v>11832</v>
      </c>
      <c r="B4991" s="213" t="s">
        <v>1905</v>
      </c>
      <c r="C4991" s="213" t="s">
        <v>126</v>
      </c>
      <c r="D4991" s="214" t="s">
        <v>13106</v>
      </c>
    </row>
    <row r="4992" spans="1:4">
      <c r="A4992" s="213" t="s">
        <v>11833</v>
      </c>
      <c r="B4992" s="213" t="s">
        <v>1906</v>
      </c>
      <c r="C4992" s="213" t="s">
        <v>126</v>
      </c>
      <c r="D4992" s="214" t="s">
        <v>31695</v>
      </c>
    </row>
    <row r="4993" spans="1:4">
      <c r="A4993" s="213" t="s">
        <v>11835</v>
      </c>
      <c r="B4993" s="213" t="s">
        <v>1907</v>
      </c>
      <c r="C4993" s="213" t="s">
        <v>126</v>
      </c>
      <c r="D4993" s="214" t="s">
        <v>23891</v>
      </c>
    </row>
    <row r="4994" spans="1:4">
      <c r="A4994" s="213" t="s">
        <v>11836</v>
      </c>
      <c r="B4994" s="213" t="s">
        <v>1908</v>
      </c>
      <c r="C4994" s="213" t="s">
        <v>126</v>
      </c>
      <c r="D4994" s="214" t="s">
        <v>31696</v>
      </c>
    </row>
    <row r="4995" spans="1:4">
      <c r="A4995" s="213" t="s">
        <v>11838</v>
      </c>
      <c r="B4995" s="213" t="s">
        <v>1909</v>
      </c>
      <c r="C4995" s="213" t="s">
        <v>126</v>
      </c>
      <c r="D4995" s="214" t="s">
        <v>10737</v>
      </c>
    </row>
    <row r="4996" spans="1:4">
      <c r="A4996" s="213" t="s">
        <v>11839</v>
      </c>
      <c r="B4996" s="213" t="s">
        <v>1910</v>
      </c>
      <c r="C4996" s="213" t="s">
        <v>126</v>
      </c>
      <c r="D4996" s="214" t="s">
        <v>31697</v>
      </c>
    </row>
    <row r="4997" spans="1:4">
      <c r="A4997" s="213" t="s">
        <v>11841</v>
      </c>
      <c r="B4997" s="213" t="s">
        <v>1911</v>
      </c>
      <c r="C4997" s="213" t="s">
        <v>126</v>
      </c>
      <c r="D4997" s="214" t="s">
        <v>29208</v>
      </c>
    </row>
    <row r="4998" spans="1:4">
      <c r="A4998" s="213" t="s">
        <v>11842</v>
      </c>
      <c r="B4998" s="213" t="s">
        <v>1912</v>
      </c>
      <c r="C4998" s="213" t="s">
        <v>126</v>
      </c>
      <c r="D4998" s="214" t="s">
        <v>31698</v>
      </c>
    </row>
    <row r="4999" spans="1:4">
      <c r="A4999" s="213" t="s">
        <v>11844</v>
      </c>
      <c r="B4999" s="213" t="s">
        <v>1913</v>
      </c>
      <c r="C4999" s="213" t="s">
        <v>44</v>
      </c>
      <c r="D4999" s="214" t="s">
        <v>10375</v>
      </c>
    </row>
    <row r="5000" spans="1:4">
      <c r="A5000" s="213" t="s">
        <v>11845</v>
      </c>
      <c r="B5000" s="213" t="s">
        <v>1914</v>
      </c>
      <c r="C5000" s="213" t="s">
        <v>44</v>
      </c>
      <c r="D5000" s="214" t="s">
        <v>10272</v>
      </c>
    </row>
    <row r="5001" spans="1:4">
      <c r="A5001" s="213" t="s">
        <v>11847</v>
      </c>
      <c r="B5001" s="213" t="s">
        <v>1915</v>
      </c>
      <c r="C5001" s="213" t="s">
        <v>44</v>
      </c>
      <c r="D5001" s="214" t="s">
        <v>10414</v>
      </c>
    </row>
    <row r="5002" spans="1:4">
      <c r="A5002" s="213" t="s">
        <v>11848</v>
      </c>
      <c r="B5002" s="213" t="s">
        <v>1916</v>
      </c>
      <c r="C5002" s="213" t="s">
        <v>44</v>
      </c>
      <c r="D5002" s="214" t="s">
        <v>25675</v>
      </c>
    </row>
    <row r="5003" spans="1:4">
      <c r="A5003" s="213" t="s">
        <v>11849</v>
      </c>
      <c r="B5003" s="213" t="s">
        <v>1917</v>
      </c>
      <c r="C5003" s="213" t="s">
        <v>44</v>
      </c>
      <c r="D5003" s="214" t="s">
        <v>27106</v>
      </c>
    </row>
    <row r="5004" spans="1:4">
      <c r="A5004" s="213" t="s">
        <v>11851</v>
      </c>
      <c r="B5004" s="213" t="s">
        <v>1918</v>
      </c>
      <c r="C5004" s="213" t="s">
        <v>44</v>
      </c>
      <c r="D5004" s="214" t="s">
        <v>13296</v>
      </c>
    </row>
    <row r="5005" spans="1:4">
      <c r="A5005" s="213" t="s">
        <v>11853</v>
      </c>
      <c r="B5005" s="213" t="s">
        <v>1919</v>
      </c>
      <c r="C5005" s="213" t="s">
        <v>44</v>
      </c>
      <c r="D5005" s="214" t="s">
        <v>10490</v>
      </c>
    </row>
    <row r="5006" spans="1:4">
      <c r="A5006" s="213" t="s">
        <v>11855</v>
      </c>
      <c r="B5006" s="213" t="s">
        <v>1920</v>
      </c>
      <c r="C5006" s="213" t="s">
        <v>44</v>
      </c>
      <c r="D5006" s="214" t="s">
        <v>31699</v>
      </c>
    </row>
    <row r="5007" spans="1:4">
      <c r="A5007" s="213" t="s">
        <v>11856</v>
      </c>
      <c r="B5007" s="213" t="s">
        <v>1921</v>
      </c>
      <c r="C5007" s="213" t="s">
        <v>44</v>
      </c>
      <c r="D5007" s="214" t="s">
        <v>20271</v>
      </c>
    </row>
    <row r="5008" spans="1:4">
      <c r="A5008" s="213" t="s">
        <v>11857</v>
      </c>
      <c r="B5008" s="213" t="s">
        <v>1922</v>
      </c>
      <c r="C5008" s="213" t="s">
        <v>44</v>
      </c>
      <c r="D5008" s="214" t="s">
        <v>13034</v>
      </c>
    </row>
    <row r="5009" spans="1:4">
      <c r="A5009" s="213" t="s">
        <v>11858</v>
      </c>
      <c r="B5009" s="213" t="s">
        <v>1923</v>
      </c>
      <c r="C5009" s="213" t="s">
        <v>44</v>
      </c>
      <c r="D5009" s="214" t="s">
        <v>23140</v>
      </c>
    </row>
    <row r="5010" spans="1:4">
      <c r="A5010" s="213" t="s">
        <v>11859</v>
      </c>
      <c r="B5010" s="213" t="s">
        <v>1924</v>
      </c>
      <c r="C5010" s="213" t="s">
        <v>44</v>
      </c>
      <c r="D5010" s="214" t="s">
        <v>11310</v>
      </c>
    </row>
    <row r="5011" spans="1:4">
      <c r="A5011" s="213" t="s">
        <v>11861</v>
      </c>
      <c r="B5011" s="213" t="s">
        <v>1925</v>
      </c>
      <c r="C5011" s="213" t="s">
        <v>44</v>
      </c>
      <c r="D5011" s="214" t="s">
        <v>31700</v>
      </c>
    </row>
    <row r="5012" spans="1:4">
      <c r="A5012" s="213" t="s">
        <v>11863</v>
      </c>
      <c r="B5012" s="213" t="s">
        <v>1926</v>
      </c>
      <c r="C5012" s="213" t="s">
        <v>44</v>
      </c>
      <c r="D5012" s="214" t="s">
        <v>20065</v>
      </c>
    </row>
    <row r="5013" spans="1:4">
      <c r="A5013" s="213" t="s">
        <v>11864</v>
      </c>
      <c r="B5013" s="213" t="s">
        <v>1927</v>
      </c>
      <c r="C5013" s="213" t="s">
        <v>44</v>
      </c>
      <c r="D5013" s="214" t="s">
        <v>10152</v>
      </c>
    </row>
    <row r="5014" spans="1:4">
      <c r="A5014" s="213" t="s">
        <v>11865</v>
      </c>
      <c r="B5014" s="213" t="s">
        <v>2678</v>
      </c>
      <c r="C5014" s="213" t="s">
        <v>44</v>
      </c>
      <c r="D5014" s="214" t="s">
        <v>31701</v>
      </c>
    </row>
    <row r="5015" spans="1:4">
      <c r="A5015" s="213" t="s">
        <v>11866</v>
      </c>
      <c r="B5015" s="213" t="s">
        <v>2679</v>
      </c>
      <c r="C5015" s="213" t="s">
        <v>44</v>
      </c>
      <c r="D5015" s="214" t="s">
        <v>10210</v>
      </c>
    </row>
    <row r="5016" spans="1:4">
      <c r="A5016" s="213" t="s">
        <v>11868</v>
      </c>
      <c r="B5016" s="213" t="s">
        <v>2680</v>
      </c>
      <c r="C5016" s="213" t="s">
        <v>44</v>
      </c>
      <c r="D5016" s="214" t="s">
        <v>31702</v>
      </c>
    </row>
    <row r="5017" spans="1:4">
      <c r="A5017" s="213" t="s">
        <v>11869</v>
      </c>
      <c r="B5017" s="213" t="s">
        <v>2681</v>
      </c>
      <c r="C5017" s="213" t="s">
        <v>44</v>
      </c>
      <c r="D5017" s="214" t="s">
        <v>10530</v>
      </c>
    </row>
    <row r="5018" spans="1:4">
      <c r="A5018" s="213" t="s">
        <v>11870</v>
      </c>
      <c r="B5018" s="213" t="s">
        <v>2682</v>
      </c>
      <c r="C5018" s="213" t="s">
        <v>44</v>
      </c>
      <c r="D5018" s="214" t="s">
        <v>31703</v>
      </c>
    </row>
    <row r="5019" spans="1:4">
      <c r="A5019" s="213" t="s">
        <v>11871</v>
      </c>
      <c r="B5019" s="213" t="s">
        <v>2683</v>
      </c>
      <c r="C5019" s="213" t="s">
        <v>44</v>
      </c>
      <c r="D5019" s="214" t="s">
        <v>11731</v>
      </c>
    </row>
    <row r="5020" spans="1:4">
      <c r="A5020" s="213" t="s">
        <v>11872</v>
      </c>
      <c r="B5020" s="213" t="s">
        <v>2684</v>
      </c>
      <c r="C5020" s="213" t="s">
        <v>44</v>
      </c>
      <c r="D5020" s="214" t="s">
        <v>31704</v>
      </c>
    </row>
    <row r="5021" spans="1:4">
      <c r="A5021" s="213" t="s">
        <v>11873</v>
      </c>
      <c r="B5021" s="213" t="s">
        <v>2685</v>
      </c>
      <c r="C5021" s="213" t="s">
        <v>44</v>
      </c>
      <c r="D5021" s="214" t="s">
        <v>31705</v>
      </c>
    </row>
    <row r="5022" spans="1:4">
      <c r="A5022" s="213" t="s">
        <v>11874</v>
      </c>
      <c r="B5022" s="213" t="s">
        <v>2686</v>
      </c>
      <c r="C5022" s="213" t="s">
        <v>44</v>
      </c>
      <c r="D5022" s="214" t="s">
        <v>11947</v>
      </c>
    </row>
    <row r="5023" spans="1:4">
      <c r="A5023" s="213" t="s">
        <v>11875</v>
      </c>
      <c r="B5023" s="213" t="s">
        <v>2687</v>
      </c>
      <c r="C5023" s="213" t="s">
        <v>44</v>
      </c>
      <c r="D5023" s="214" t="s">
        <v>31706</v>
      </c>
    </row>
    <row r="5024" spans="1:4">
      <c r="A5024" s="213" t="s">
        <v>11876</v>
      </c>
      <c r="B5024" s="213" t="s">
        <v>2688</v>
      </c>
      <c r="C5024" s="213" t="s">
        <v>44</v>
      </c>
      <c r="D5024" s="214" t="s">
        <v>31707</v>
      </c>
    </row>
    <row r="5025" spans="1:4">
      <c r="A5025" s="213" t="s">
        <v>11877</v>
      </c>
      <c r="B5025" s="213" t="s">
        <v>2689</v>
      </c>
      <c r="C5025" s="213" t="s">
        <v>44</v>
      </c>
      <c r="D5025" s="214" t="s">
        <v>31708</v>
      </c>
    </row>
    <row r="5026" spans="1:4">
      <c r="A5026" s="213" t="s">
        <v>11878</v>
      </c>
      <c r="B5026" s="213" t="s">
        <v>29222</v>
      </c>
      <c r="C5026" s="213" t="s">
        <v>44</v>
      </c>
      <c r="D5026" s="214" t="s">
        <v>23824</v>
      </c>
    </row>
    <row r="5027" spans="1:4">
      <c r="A5027" s="213" t="s">
        <v>11879</v>
      </c>
      <c r="B5027" s="213" t="s">
        <v>29223</v>
      </c>
      <c r="C5027" s="213" t="s">
        <v>44</v>
      </c>
      <c r="D5027" s="214" t="s">
        <v>31709</v>
      </c>
    </row>
    <row r="5028" spans="1:4">
      <c r="A5028" s="213" t="s">
        <v>11880</v>
      </c>
      <c r="B5028" s="213" t="s">
        <v>29224</v>
      </c>
      <c r="C5028" s="213" t="s">
        <v>44</v>
      </c>
      <c r="D5028" s="214" t="s">
        <v>23402</v>
      </c>
    </row>
    <row r="5029" spans="1:4">
      <c r="A5029" s="213" t="s">
        <v>11882</v>
      </c>
      <c r="B5029" s="213" t="s">
        <v>29225</v>
      </c>
      <c r="C5029" s="213" t="s">
        <v>44</v>
      </c>
      <c r="D5029" s="214" t="s">
        <v>11173</v>
      </c>
    </row>
    <row r="5030" spans="1:4">
      <c r="A5030" s="213" t="s">
        <v>11884</v>
      </c>
      <c r="B5030" s="213" t="s">
        <v>29226</v>
      </c>
      <c r="C5030" s="213" t="s">
        <v>44</v>
      </c>
      <c r="D5030" s="214" t="s">
        <v>11303</v>
      </c>
    </row>
    <row r="5031" spans="1:4">
      <c r="A5031" s="213" t="s">
        <v>11885</v>
      </c>
      <c r="B5031" s="213" t="s">
        <v>29227</v>
      </c>
      <c r="C5031" s="213" t="s">
        <v>44</v>
      </c>
      <c r="D5031" s="214" t="s">
        <v>10564</v>
      </c>
    </row>
    <row r="5032" spans="1:4">
      <c r="A5032" s="213" t="s">
        <v>11886</v>
      </c>
      <c r="B5032" s="213" t="s">
        <v>1265</v>
      </c>
      <c r="C5032" s="213" t="s">
        <v>44</v>
      </c>
      <c r="D5032" s="214" t="s">
        <v>31710</v>
      </c>
    </row>
    <row r="5033" spans="1:4">
      <c r="A5033" s="213" t="s">
        <v>11888</v>
      </c>
      <c r="B5033" s="213" t="s">
        <v>1266</v>
      </c>
      <c r="C5033" s="213" t="s">
        <v>126</v>
      </c>
      <c r="D5033" s="214" t="s">
        <v>29525</v>
      </c>
    </row>
    <row r="5034" spans="1:4">
      <c r="A5034" s="213" t="s">
        <v>11889</v>
      </c>
      <c r="B5034" s="213" t="s">
        <v>1267</v>
      </c>
      <c r="C5034" s="213" t="s">
        <v>126</v>
      </c>
      <c r="D5034" s="214" t="s">
        <v>31711</v>
      </c>
    </row>
    <row r="5035" spans="1:4">
      <c r="A5035" s="213" t="s">
        <v>11890</v>
      </c>
      <c r="B5035" s="213" t="s">
        <v>1268</v>
      </c>
      <c r="C5035" s="213" t="s">
        <v>126</v>
      </c>
      <c r="D5035" s="214" t="s">
        <v>31712</v>
      </c>
    </row>
    <row r="5036" spans="1:4">
      <c r="A5036" s="213" t="s">
        <v>11892</v>
      </c>
      <c r="B5036" s="213" t="s">
        <v>1269</v>
      </c>
      <c r="C5036" s="213" t="s">
        <v>126</v>
      </c>
      <c r="D5036" s="214" t="s">
        <v>31713</v>
      </c>
    </row>
    <row r="5037" spans="1:4">
      <c r="A5037" s="213" t="s">
        <v>11893</v>
      </c>
      <c r="B5037" s="213" t="s">
        <v>1270</v>
      </c>
      <c r="C5037" s="213" t="s">
        <v>126</v>
      </c>
      <c r="D5037" s="214" t="s">
        <v>31714</v>
      </c>
    </row>
    <row r="5038" spans="1:4">
      <c r="A5038" s="213" t="s">
        <v>29229</v>
      </c>
      <c r="B5038" s="213" t="s">
        <v>29230</v>
      </c>
      <c r="C5038" s="213" t="s">
        <v>126</v>
      </c>
      <c r="D5038" s="214" t="s">
        <v>10142</v>
      </c>
    </row>
    <row r="5039" spans="1:4">
      <c r="A5039" s="213" t="s">
        <v>29231</v>
      </c>
      <c r="B5039" s="213" t="s">
        <v>29232</v>
      </c>
      <c r="C5039" s="213" t="s">
        <v>126</v>
      </c>
      <c r="D5039" s="214" t="s">
        <v>10957</v>
      </c>
    </row>
    <row r="5040" spans="1:4">
      <c r="A5040" s="213" t="s">
        <v>29233</v>
      </c>
      <c r="B5040" s="213" t="s">
        <v>29234</v>
      </c>
      <c r="C5040" s="213" t="s">
        <v>126</v>
      </c>
      <c r="D5040" s="214" t="s">
        <v>25637</v>
      </c>
    </row>
    <row r="5041" spans="1:4">
      <c r="A5041" s="213" t="s">
        <v>29236</v>
      </c>
      <c r="B5041" s="213" t="s">
        <v>29237</v>
      </c>
      <c r="C5041" s="213" t="s">
        <v>126</v>
      </c>
      <c r="D5041" s="214" t="s">
        <v>31715</v>
      </c>
    </row>
    <row r="5042" spans="1:4">
      <c r="A5042" s="213" t="s">
        <v>29239</v>
      </c>
      <c r="B5042" s="213" t="s">
        <v>29240</v>
      </c>
      <c r="C5042" s="213" t="s">
        <v>126</v>
      </c>
      <c r="D5042" s="214" t="s">
        <v>31716</v>
      </c>
    </row>
    <row r="5043" spans="1:4">
      <c r="A5043" s="213" t="s">
        <v>29241</v>
      </c>
      <c r="B5043" s="213" t="s">
        <v>29242</v>
      </c>
      <c r="C5043" s="213" t="s">
        <v>126</v>
      </c>
      <c r="D5043" s="214" t="s">
        <v>31717</v>
      </c>
    </row>
    <row r="5044" spans="1:4">
      <c r="A5044" s="213" t="s">
        <v>29244</v>
      </c>
      <c r="B5044" s="213" t="s">
        <v>29245</v>
      </c>
      <c r="C5044" s="213" t="s">
        <v>126</v>
      </c>
      <c r="D5044" s="214" t="s">
        <v>31718</v>
      </c>
    </row>
    <row r="5045" spans="1:4">
      <c r="A5045" s="213" t="s">
        <v>29246</v>
      </c>
      <c r="B5045" s="213" t="s">
        <v>29247</v>
      </c>
      <c r="C5045" s="213" t="s">
        <v>126</v>
      </c>
      <c r="D5045" s="214" t="s">
        <v>31719</v>
      </c>
    </row>
    <row r="5046" spans="1:4">
      <c r="A5046" s="213" t="s">
        <v>29248</v>
      </c>
      <c r="B5046" s="213" t="s">
        <v>29249</v>
      </c>
      <c r="C5046" s="213" t="s">
        <v>126</v>
      </c>
      <c r="D5046" s="214" t="s">
        <v>31720</v>
      </c>
    </row>
    <row r="5047" spans="1:4">
      <c r="A5047" s="213" t="s">
        <v>29250</v>
      </c>
      <c r="B5047" s="213" t="s">
        <v>29251</v>
      </c>
      <c r="C5047" s="213" t="s">
        <v>126</v>
      </c>
      <c r="D5047" s="214" t="s">
        <v>31721</v>
      </c>
    </row>
    <row r="5048" spans="1:4">
      <c r="A5048" s="213" t="s">
        <v>29253</v>
      </c>
      <c r="B5048" s="213" t="s">
        <v>29254</v>
      </c>
      <c r="C5048" s="213" t="s">
        <v>126</v>
      </c>
      <c r="D5048" s="214" t="s">
        <v>31722</v>
      </c>
    </row>
    <row r="5049" spans="1:4">
      <c r="A5049" s="213" t="s">
        <v>29255</v>
      </c>
      <c r="B5049" s="213" t="s">
        <v>29256</v>
      </c>
      <c r="C5049" s="213" t="s">
        <v>126</v>
      </c>
      <c r="D5049" s="214" t="s">
        <v>23421</v>
      </c>
    </row>
    <row r="5050" spans="1:4">
      <c r="A5050" s="213" t="s">
        <v>29257</v>
      </c>
      <c r="B5050" s="213" t="s">
        <v>29258</v>
      </c>
      <c r="C5050" s="213" t="s">
        <v>126</v>
      </c>
      <c r="D5050" s="214" t="s">
        <v>31723</v>
      </c>
    </row>
    <row r="5051" spans="1:4">
      <c r="A5051" s="213" t="s">
        <v>29259</v>
      </c>
      <c r="B5051" s="213" t="s">
        <v>29260</v>
      </c>
      <c r="C5051" s="213" t="s">
        <v>44</v>
      </c>
      <c r="D5051" s="214" t="s">
        <v>12344</v>
      </c>
    </row>
    <row r="5052" spans="1:4">
      <c r="A5052" s="213" t="s">
        <v>29261</v>
      </c>
      <c r="B5052" s="213" t="s">
        <v>29262</v>
      </c>
      <c r="C5052" s="213" t="s">
        <v>44</v>
      </c>
      <c r="D5052" s="214" t="s">
        <v>31724</v>
      </c>
    </row>
    <row r="5053" spans="1:4">
      <c r="A5053" s="213" t="s">
        <v>29263</v>
      </c>
      <c r="B5053" s="213" t="s">
        <v>29264</v>
      </c>
      <c r="C5053" s="213" t="s">
        <v>44</v>
      </c>
      <c r="D5053" s="214" t="s">
        <v>10255</v>
      </c>
    </row>
    <row r="5054" spans="1:4">
      <c r="A5054" s="213" t="s">
        <v>29266</v>
      </c>
      <c r="B5054" s="213" t="s">
        <v>29267</v>
      </c>
      <c r="C5054" s="213" t="s">
        <v>44</v>
      </c>
      <c r="D5054" s="214" t="s">
        <v>10261</v>
      </c>
    </row>
    <row r="5055" spans="1:4">
      <c r="A5055" s="213" t="s">
        <v>29268</v>
      </c>
      <c r="B5055" s="213" t="s">
        <v>29269</v>
      </c>
      <c r="C5055" s="213" t="s">
        <v>44</v>
      </c>
      <c r="D5055" s="214" t="s">
        <v>31725</v>
      </c>
    </row>
    <row r="5056" spans="1:4">
      <c r="A5056" s="213" t="s">
        <v>29270</v>
      </c>
      <c r="B5056" s="213" t="s">
        <v>29271</v>
      </c>
      <c r="C5056" s="213" t="s">
        <v>44</v>
      </c>
      <c r="D5056" s="214" t="s">
        <v>23539</v>
      </c>
    </row>
    <row r="5057" spans="1:4">
      <c r="A5057" s="213" t="s">
        <v>29272</v>
      </c>
      <c r="B5057" s="213" t="s">
        <v>29273</v>
      </c>
      <c r="C5057" s="213" t="s">
        <v>44</v>
      </c>
      <c r="D5057" s="214" t="s">
        <v>11227</v>
      </c>
    </row>
    <row r="5058" spans="1:4">
      <c r="A5058" s="213" t="s">
        <v>29274</v>
      </c>
      <c r="B5058" s="213" t="s">
        <v>29275</v>
      </c>
      <c r="C5058" s="213" t="s">
        <v>126</v>
      </c>
      <c r="D5058" s="214" t="s">
        <v>15807</v>
      </c>
    </row>
    <row r="5059" spans="1:4">
      <c r="A5059" s="213" t="s">
        <v>29276</v>
      </c>
      <c r="B5059" s="213" t="s">
        <v>29277</v>
      </c>
      <c r="C5059" s="213" t="s">
        <v>126</v>
      </c>
      <c r="D5059" s="214" t="s">
        <v>10344</v>
      </c>
    </row>
    <row r="5060" spans="1:4">
      <c r="A5060" s="213" t="s">
        <v>29278</v>
      </c>
      <c r="B5060" s="213" t="s">
        <v>29279</v>
      </c>
      <c r="C5060" s="213" t="s">
        <v>126</v>
      </c>
      <c r="D5060" s="214" t="s">
        <v>12088</v>
      </c>
    </row>
    <row r="5061" spans="1:4">
      <c r="A5061" s="213" t="s">
        <v>29280</v>
      </c>
      <c r="B5061" s="213" t="s">
        <v>29281</v>
      </c>
      <c r="C5061" s="213" t="s">
        <v>126</v>
      </c>
      <c r="D5061" s="214" t="s">
        <v>17575</v>
      </c>
    </row>
    <row r="5062" spans="1:4">
      <c r="A5062" s="213" t="s">
        <v>29282</v>
      </c>
      <c r="B5062" s="213" t="s">
        <v>29283</v>
      </c>
      <c r="C5062" s="213" t="s">
        <v>126</v>
      </c>
      <c r="D5062" s="214" t="s">
        <v>31726</v>
      </c>
    </row>
    <row r="5063" spans="1:4">
      <c r="A5063" s="213" t="s">
        <v>29285</v>
      </c>
      <c r="B5063" s="213" t="s">
        <v>29286</v>
      </c>
      <c r="C5063" s="213" t="s">
        <v>126</v>
      </c>
      <c r="D5063" s="214" t="s">
        <v>31727</v>
      </c>
    </row>
    <row r="5064" spans="1:4">
      <c r="A5064" s="213" t="s">
        <v>29287</v>
      </c>
      <c r="B5064" s="213" t="s">
        <v>29288</v>
      </c>
      <c r="C5064" s="213" t="s">
        <v>44</v>
      </c>
      <c r="D5064" s="214" t="s">
        <v>31728</v>
      </c>
    </row>
    <row r="5065" spans="1:4">
      <c r="A5065" s="213" t="s">
        <v>29289</v>
      </c>
      <c r="B5065" s="213" t="s">
        <v>29290</v>
      </c>
      <c r="C5065" s="213" t="s">
        <v>44</v>
      </c>
      <c r="D5065" s="214" t="s">
        <v>30128</v>
      </c>
    </row>
    <row r="5066" spans="1:4">
      <c r="A5066" s="213" t="s">
        <v>29291</v>
      </c>
      <c r="B5066" s="213" t="s">
        <v>29292</v>
      </c>
      <c r="C5066" s="213" t="s">
        <v>44</v>
      </c>
      <c r="D5066" s="214" t="s">
        <v>31729</v>
      </c>
    </row>
    <row r="5067" spans="1:4">
      <c r="A5067" s="213" t="s">
        <v>29293</v>
      </c>
      <c r="B5067" s="213" t="s">
        <v>29294</v>
      </c>
      <c r="C5067" s="213" t="s">
        <v>44</v>
      </c>
      <c r="D5067" s="214" t="s">
        <v>31730</v>
      </c>
    </row>
    <row r="5068" spans="1:4">
      <c r="A5068" s="213" t="s">
        <v>29295</v>
      </c>
      <c r="B5068" s="213" t="s">
        <v>29296</v>
      </c>
      <c r="C5068" s="213" t="s">
        <v>44</v>
      </c>
      <c r="D5068" s="214" t="s">
        <v>31731</v>
      </c>
    </row>
    <row r="5069" spans="1:4">
      <c r="A5069" s="213" t="s">
        <v>29297</v>
      </c>
      <c r="B5069" s="213" t="s">
        <v>29298</v>
      </c>
      <c r="C5069" s="213" t="s">
        <v>44</v>
      </c>
      <c r="D5069" s="214" t="s">
        <v>31732</v>
      </c>
    </row>
    <row r="5070" spans="1:4">
      <c r="A5070" s="213" t="s">
        <v>29299</v>
      </c>
      <c r="B5070" s="213" t="s">
        <v>29300</v>
      </c>
      <c r="C5070" s="213" t="s">
        <v>44</v>
      </c>
      <c r="D5070" s="214" t="s">
        <v>31733</v>
      </c>
    </row>
    <row r="5071" spans="1:4">
      <c r="A5071" s="213" t="s">
        <v>29301</v>
      </c>
      <c r="B5071" s="213" t="s">
        <v>29302</v>
      </c>
      <c r="C5071" s="213" t="s">
        <v>44</v>
      </c>
      <c r="D5071" s="214" t="s">
        <v>31734</v>
      </c>
    </row>
    <row r="5072" spans="1:4">
      <c r="A5072" s="213" t="s">
        <v>29303</v>
      </c>
      <c r="B5072" s="213" t="s">
        <v>29304</v>
      </c>
      <c r="C5072" s="213" t="s">
        <v>44</v>
      </c>
      <c r="D5072" s="214" t="s">
        <v>11748</v>
      </c>
    </row>
    <row r="5073" spans="1:4">
      <c r="A5073" s="213" t="s">
        <v>29305</v>
      </c>
      <c r="B5073" s="213" t="s">
        <v>29306</v>
      </c>
      <c r="C5073" s="213" t="s">
        <v>126</v>
      </c>
      <c r="D5073" s="214" t="s">
        <v>10162</v>
      </c>
    </row>
    <row r="5074" spans="1:4">
      <c r="A5074" s="213" t="s">
        <v>29307</v>
      </c>
      <c r="B5074" s="213" t="s">
        <v>29308</v>
      </c>
      <c r="C5074" s="213" t="s">
        <v>126</v>
      </c>
      <c r="D5074" s="214" t="s">
        <v>18759</v>
      </c>
    </row>
    <row r="5075" spans="1:4">
      <c r="A5075" s="213" t="s">
        <v>29309</v>
      </c>
      <c r="B5075" s="213" t="s">
        <v>29310</v>
      </c>
      <c r="C5075" s="213" t="s">
        <v>126</v>
      </c>
      <c r="D5075" s="214" t="s">
        <v>15283</v>
      </c>
    </row>
    <row r="5076" spans="1:4">
      <c r="A5076" s="213" t="s">
        <v>29311</v>
      </c>
      <c r="B5076" s="213" t="s">
        <v>29312</v>
      </c>
      <c r="C5076" s="213" t="s">
        <v>126</v>
      </c>
      <c r="D5076" s="214" t="s">
        <v>30832</v>
      </c>
    </row>
    <row r="5077" spans="1:4">
      <c r="A5077" s="213" t="s">
        <v>29313</v>
      </c>
      <c r="B5077" s="213" t="s">
        <v>29314</v>
      </c>
      <c r="C5077" s="213" t="s">
        <v>126</v>
      </c>
      <c r="D5077" s="214" t="s">
        <v>16260</v>
      </c>
    </row>
    <row r="5078" spans="1:4">
      <c r="A5078" s="213" t="s">
        <v>29315</v>
      </c>
      <c r="B5078" s="213" t="s">
        <v>29316</v>
      </c>
      <c r="C5078" s="213" t="s">
        <v>126</v>
      </c>
      <c r="D5078" s="214" t="s">
        <v>31735</v>
      </c>
    </row>
    <row r="5079" spans="1:4">
      <c r="A5079" s="213" t="s">
        <v>29317</v>
      </c>
      <c r="B5079" s="213" t="s">
        <v>29318</v>
      </c>
      <c r="C5079" s="213" t="s">
        <v>126</v>
      </c>
      <c r="D5079" s="214" t="s">
        <v>31736</v>
      </c>
    </row>
    <row r="5080" spans="1:4">
      <c r="A5080" s="213" t="s">
        <v>29319</v>
      </c>
      <c r="B5080" s="213" t="s">
        <v>29320</v>
      </c>
      <c r="C5080" s="213" t="s">
        <v>126</v>
      </c>
      <c r="D5080" s="214" t="s">
        <v>22248</v>
      </c>
    </row>
    <row r="5081" spans="1:4">
      <c r="A5081" s="213" t="s">
        <v>29321</v>
      </c>
      <c r="B5081" s="213" t="s">
        <v>29322</v>
      </c>
      <c r="C5081" s="213" t="s">
        <v>126</v>
      </c>
      <c r="D5081" s="214" t="s">
        <v>31737</v>
      </c>
    </row>
    <row r="5082" spans="1:4">
      <c r="A5082" s="213" t="s">
        <v>29323</v>
      </c>
      <c r="B5082" s="213" t="s">
        <v>29324</v>
      </c>
      <c r="C5082" s="213" t="s">
        <v>126</v>
      </c>
      <c r="D5082" s="214" t="s">
        <v>31738</v>
      </c>
    </row>
    <row r="5083" spans="1:4">
      <c r="A5083" s="213" t="s">
        <v>29325</v>
      </c>
      <c r="B5083" s="213" t="s">
        <v>29326</v>
      </c>
      <c r="C5083" s="213" t="s">
        <v>126</v>
      </c>
      <c r="D5083" s="214" t="s">
        <v>23877</v>
      </c>
    </row>
    <row r="5084" spans="1:4">
      <c r="A5084" s="213" t="s">
        <v>29327</v>
      </c>
      <c r="B5084" s="213" t="s">
        <v>29328</v>
      </c>
      <c r="C5084" s="213" t="s">
        <v>126</v>
      </c>
      <c r="D5084" s="214" t="s">
        <v>27969</v>
      </c>
    </row>
    <row r="5085" spans="1:4">
      <c r="A5085" s="213" t="s">
        <v>29330</v>
      </c>
      <c r="B5085" s="213" t="s">
        <v>29331</v>
      </c>
      <c r="C5085" s="213" t="s">
        <v>126</v>
      </c>
      <c r="D5085" s="214" t="s">
        <v>14649</v>
      </c>
    </row>
    <row r="5086" spans="1:4">
      <c r="A5086" s="213" t="s">
        <v>29332</v>
      </c>
      <c r="B5086" s="213" t="s">
        <v>29333</v>
      </c>
      <c r="C5086" s="213" t="s">
        <v>126</v>
      </c>
      <c r="D5086" s="214" t="s">
        <v>10930</v>
      </c>
    </row>
    <row r="5087" spans="1:4">
      <c r="A5087" s="213" t="s">
        <v>29334</v>
      </c>
      <c r="B5087" s="213" t="s">
        <v>29335</v>
      </c>
      <c r="C5087" s="213" t="s">
        <v>126</v>
      </c>
      <c r="D5087" s="214" t="s">
        <v>31739</v>
      </c>
    </row>
    <row r="5088" spans="1:4">
      <c r="A5088" s="213" t="s">
        <v>29336</v>
      </c>
      <c r="B5088" s="213" t="s">
        <v>29337</v>
      </c>
      <c r="C5088" s="213" t="s">
        <v>126</v>
      </c>
      <c r="D5088" s="214" t="s">
        <v>31740</v>
      </c>
    </row>
    <row r="5089" spans="1:4">
      <c r="A5089" s="213" t="s">
        <v>29338</v>
      </c>
      <c r="B5089" s="213" t="s">
        <v>29339</v>
      </c>
      <c r="C5089" s="213" t="s">
        <v>126</v>
      </c>
      <c r="D5089" s="214" t="s">
        <v>31741</v>
      </c>
    </row>
    <row r="5090" spans="1:4">
      <c r="A5090" s="213" t="s">
        <v>29340</v>
      </c>
      <c r="B5090" s="213" t="s">
        <v>29341</v>
      </c>
      <c r="C5090" s="213" t="s">
        <v>126</v>
      </c>
      <c r="D5090" s="214" t="s">
        <v>11467</v>
      </c>
    </row>
    <row r="5091" spans="1:4">
      <c r="A5091" s="213" t="s">
        <v>29342</v>
      </c>
      <c r="B5091" s="213" t="s">
        <v>29343</v>
      </c>
      <c r="C5091" s="213" t="s">
        <v>126</v>
      </c>
      <c r="D5091" s="214" t="s">
        <v>15191</v>
      </c>
    </row>
    <row r="5092" spans="1:4">
      <c r="A5092" s="213" t="s">
        <v>29344</v>
      </c>
      <c r="B5092" s="213" t="s">
        <v>29345</v>
      </c>
      <c r="C5092" s="213" t="s">
        <v>126</v>
      </c>
      <c r="D5092" s="214" t="s">
        <v>31742</v>
      </c>
    </row>
    <row r="5093" spans="1:4">
      <c r="A5093" s="213" t="s">
        <v>29346</v>
      </c>
      <c r="B5093" s="213" t="s">
        <v>29347</v>
      </c>
      <c r="C5093" s="213" t="s">
        <v>126</v>
      </c>
      <c r="D5093" s="214" t="s">
        <v>31743</v>
      </c>
    </row>
    <row r="5094" spans="1:4">
      <c r="A5094" s="213" t="s">
        <v>29348</v>
      </c>
      <c r="B5094" s="213" t="s">
        <v>29349</v>
      </c>
      <c r="C5094" s="213" t="s">
        <v>126</v>
      </c>
      <c r="D5094" s="214" t="s">
        <v>10828</v>
      </c>
    </row>
    <row r="5095" spans="1:4">
      <c r="A5095" s="213" t="s">
        <v>29350</v>
      </c>
      <c r="B5095" s="213" t="s">
        <v>29351</v>
      </c>
      <c r="C5095" s="213" t="s">
        <v>126</v>
      </c>
      <c r="D5095" s="214" t="s">
        <v>29580</v>
      </c>
    </row>
    <row r="5096" spans="1:4">
      <c r="A5096" s="213" t="s">
        <v>29352</v>
      </c>
      <c r="B5096" s="213" t="s">
        <v>29353</v>
      </c>
      <c r="C5096" s="213" t="s">
        <v>126</v>
      </c>
      <c r="D5096" s="214" t="s">
        <v>11170</v>
      </c>
    </row>
    <row r="5097" spans="1:4">
      <c r="A5097" s="213" t="s">
        <v>11894</v>
      </c>
      <c r="B5097" s="213" t="s">
        <v>29354</v>
      </c>
      <c r="C5097" s="213" t="s">
        <v>44</v>
      </c>
      <c r="D5097" s="214" t="s">
        <v>31744</v>
      </c>
    </row>
    <row r="5098" spans="1:4">
      <c r="A5098" s="213" t="s">
        <v>11895</v>
      </c>
      <c r="B5098" s="213" t="s">
        <v>29355</v>
      </c>
      <c r="C5098" s="213" t="s">
        <v>44</v>
      </c>
      <c r="D5098" s="214" t="s">
        <v>10268</v>
      </c>
    </row>
    <row r="5099" spans="1:4">
      <c r="A5099" s="213" t="s">
        <v>11897</v>
      </c>
      <c r="B5099" s="213" t="s">
        <v>29356</v>
      </c>
      <c r="C5099" s="213" t="s">
        <v>44</v>
      </c>
      <c r="D5099" s="214" t="s">
        <v>31745</v>
      </c>
    </row>
    <row r="5100" spans="1:4">
      <c r="A5100" s="213" t="s">
        <v>11898</v>
      </c>
      <c r="B5100" s="213" t="s">
        <v>29357</v>
      </c>
      <c r="C5100" s="213" t="s">
        <v>44</v>
      </c>
      <c r="D5100" s="214" t="s">
        <v>11167</v>
      </c>
    </row>
    <row r="5101" spans="1:4">
      <c r="A5101" s="213" t="s">
        <v>11899</v>
      </c>
      <c r="B5101" s="213" t="s">
        <v>29358</v>
      </c>
      <c r="C5101" s="213" t="s">
        <v>44</v>
      </c>
      <c r="D5101" s="214" t="s">
        <v>31746</v>
      </c>
    </row>
    <row r="5102" spans="1:4">
      <c r="A5102" s="213" t="s">
        <v>11900</v>
      </c>
      <c r="B5102" s="213" t="s">
        <v>29359</v>
      </c>
      <c r="C5102" s="213" t="s">
        <v>44</v>
      </c>
      <c r="D5102" s="214" t="s">
        <v>23256</v>
      </c>
    </row>
    <row r="5103" spans="1:4">
      <c r="A5103" s="213" t="s">
        <v>11901</v>
      </c>
      <c r="B5103" s="213" t="s">
        <v>29360</v>
      </c>
      <c r="C5103" s="213" t="s">
        <v>44</v>
      </c>
      <c r="D5103" s="214" t="s">
        <v>31747</v>
      </c>
    </row>
    <row r="5104" spans="1:4">
      <c r="A5104" s="213" t="s">
        <v>11902</v>
      </c>
      <c r="B5104" s="213" t="s">
        <v>29361</v>
      </c>
      <c r="C5104" s="213" t="s">
        <v>44</v>
      </c>
      <c r="D5104" s="214" t="s">
        <v>10928</v>
      </c>
    </row>
    <row r="5105" spans="1:4">
      <c r="A5105" s="213" t="s">
        <v>11903</v>
      </c>
      <c r="B5105" s="213" t="s">
        <v>29362</v>
      </c>
      <c r="C5105" s="213" t="s">
        <v>44</v>
      </c>
      <c r="D5105" s="214" t="s">
        <v>30849</v>
      </c>
    </row>
    <row r="5106" spans="1:4">
      <c r="A5106" s="213" t="s">
        <v>11904</v>
      </c>
      <c r="B5106" s="213" t="s">
        <v>29363</v>
      </c>
      <c r="C5106" s="213" t="s">
        <v>44</v>
      </c>
      <c r="D5106" s="214" t="s">
        <v>31748</v>
      </c>
    </row>
    <row r="5107" spans="1:4">
      <c r="A5107" s="213" t="s">
        <v>11905</v>
      </c>
      <c r="B5107" s="213" t="s">
        <v>29364</v>
      </c>
      <c r="C5107" s="213" t="s">
        <v>44</v>
      </c>
      <c r="D5107" s="214" t="s">
        <v>31749</v>
      </c>
    </row>
    <row r="5108" spans="1:4">
      <c r="A5108" s="213" t="s">
        <v>11906</v>
      </c>
      <c r="B5108" s="213" t="s">
        <v>29366</v>
      </c>
      <c r="C5108" s="213" t="s">
        <v>44</v>
      </c>
      <c r="D5108" s="214" t="s">
        <v>31750</v>
      </c>
    </row>
    <row r="5109" spans="1:4">
      <c r="A5109" s="213" t="s">
        <v>11907</v>
      </c>
      <c r="B5109" s="213" t="s">
        <v>29367</v>
      </c>
      <c r="C5109" s="213" t="s">
        <v>44</v>
      </c>
      <c r="D5109" s="214" t="s">
        <v>31751</v>
      </c>
    </row>
    <row r="5110" spans="1:4">
      <c r="A5110" s="213" t="s">
        <v>11908</v>
      </c>
      <c r="B5110" s="213" t="s">
        <v>29368</v>
      </c>
      <c r="C5110" s="213" t="s">
        <v>44</v>
      </c>
      <c r="D5110" s="214" t="s">
        <v>31752</v>
      </c>
    </row>
    <row r="5111" spans="1:4">
      <c r="A5111" s="213" t="s">
        <v>11910</v>
      </c>
      <c r="B5111" s="213" t="s">
        <v>29369</v>
      </c>
      <c r="C5111" s="213" t="s">
        <v>44</v>
      </c>
      <c r="D5111" s="214" t="s">
        <v>31753</v>
      </c>
    </row>
    <row r="5112" spans="1:4">
      <c r="A5112" s="213" t="s">
        <v>11911</v>
      </c>
      <c r="B5112" s="213" t="s">
        <v>29370</v>
      </c>
      <c r="C5112" s="213" t="s">
        <v>44</v>
      </c>
      <c r="D5112" s="214" t="s">
        <v>31754</v>
      </c>
    </row>
    <row r="5113" spans="1:4">
      <c r="A5113" s="213" t="s">
        <v>11912</v>
      </c>
      <c r="B5113" s="213" t="s">
        <v>29371</v>
      </c>
      <c r="C5113" s="213" t="s">
        <v>44</v>
      </c>
      <c r="D5113" s="214" t="s">
        <v>31755</v>
      </c>
    </row>
    <row r="5114" spans="1:4">
      <c r="A5114" s="213" t="s">
        <v>11913</v>
      </c>
      <c r="B5114" s="213" t="s">
        <v>29372</v>
      </c>
      <c r="C5114" s="213" t="s">
        <v>44</v>
      </c>
      <c r="D5114" s="214" t="s">
        <v>11020</v>
      </c>
    </row>
    <row r="5115" spans="1:4">
      <c r="A5115" s="213" t="s">
        <v>11915</v>
      </c>
      <c r="B5115" s="213" t="s">
        <v>29373</v>
      </c>
      <c r="C5115" s="213" t="s">
        <v>44</v>
      </c>
      <c r="D5115" s="214" t="s">
        <v>31756</v>
      </c>
    </row>
    <row r="5116" spans="1:4">
      <c r="A5116" s="213" t="s">
        <v>11916</v>
      </c>
      <c r="B5116" s="213" t="s">
        <v>29374</v>
      </c>
      <c r="C5116" s="213" t="s">
        <v>44</v>
      </c>
      <c r="D5116" s="214" t="s">
        <v>12280</v>
      </c>
    </row>
    <row r="5117" spans="1:4">
      <c r="A5117" s="213" t="s">
        <v>11918</v>
      </c>
      <c r="B5117" s="213" t="s">
        <v>29375</v>
      </c>
      <c r="C5117" s="213" t="s">
        <v>44</v>
      </c>
      <c r="D5117" s="214" t="s">
        <v>31757</v>
      </c>
    </row>
    <row r="5118" spans="1:4">
      <c r="A5118" s="213" t="s">
        <v>11919</v>
      </c>
      <c r="B5118" s="213" t="s">
        <v>29376</v>
      </c>
      <c r="C5118" s="213" t="s">
        <v>44</v>
      </c>
      <c r="D5118" s="214" t="s">
        <v>31758</v>
      </c>
    </row>
    <row r="5119" spans="1:4">
      <c r="A5119" s="213" t="s">
        <v>11920</v>
      </c>
      <c r="B5119" s="213" t="s">
        <v>29378</v>
      </c>
      <c r="C5119" s="213" t="s">
        <v>44</v>
      </c>
      <c r="D5119" s="214" t="s">
        <v>31759</v>
      </c>
    </row>
    <row r="5120" spans="1:4">
      <c r="A5120" s="213" t="s">
        <v>11921</v>
      </c>
      <c r="B5120" s="213" t="s">
        <v>29379</v>
      </c>
      <c r="C5120" s="213" t="s">
        <v>44</v>
      </c>
      <c r="D5120" s="214" t="s">
        <v>31760</v>
      </c>
    </row>
    <row r="5121" spans="1:4">
      <c r="A5121" s="213" t="s">
        <v>11923</v>
      </c>
      <c r="B5121" s="213" t="s">
        <v>29380</v>
      </c>
      <c r="C5121" s="213" t="s">
        <v>44</v>
      </c>
      <c r="D5121" s="214" t="s">
        <v>31761</v>
      </c>
    </row>
    <row r="5122" spans="1:4">
      <c r="A5122" s="213" t="s">
        <v>11924</v>
      </c>
      <c r="B5122" s="213" t="s">
        <v>29381</v>
      </c>
      <c r="C5122" s="213" t="s">
        <v>44</v>
      </c>
      <c r="D5122" s="214" t="s">
        <v>31762</v>
      </c>
    </row>
    <row r="5123" spans="1:4">
      <c r="A5123" s="213" t="s">
        <v>11925</v>
      </c>
      <c r="B5123" s="213" t="s">
        <v>29382</v>
      </c>
      <c r="C5123" s="213" t="s">
        <v>44</v>
      </c>
      <c r="D5123" s="214" t="s">
        <v>27486</v>
      </c>
    </row>
    <row r="5124" spans="1:4">
      <c r="A5124" s="213" t="s">
        <v>11926</v>
      </c>
      <c r="B5124" s="213" t="s">
        <v>29383</v>
      </c>
      <c r="C5124" s="213" t="s">
        <v>44</v>
      </c>
      <c r="D5124" s="214" t="s">
        <v>31763</v>
      </c>
    </row>
    <row r="5125" spans="1:4">
      <c r="A5125" s="213" t="s">
        <v>11927</v>
      </c>
      <c r="B5125" s="213" t="s">
        <v>29384</v>
      </c>
      <c r="C5125" s="213" t="s">
        <v>44</v>
      </c>
      <c r="D5125" s="214" t="s">
        <v>31764</v>
      </c>
    </row>
    <row r="5126" spans="1:4">
      <c r="A5126" s="213" t="s">
        <v>11928</v>
      </c>
      <c r="B5126" s="213" t="s">
        <v>29385</v>
      </c>
      <c r="C5126" s="213" t="s">
        <v>44</v>
      </c>
      <c r="D5126" s="214" t="s">
        <v>31765</v>
      </c>
    </row>
    <row r="5127" spans="1:4">
      <c r="A5127" s="213" t="s">
        <v>11929</v>
      </c>
      <c r="B5127" s="213" t="s">
        <v>29386</v>
      </c>
      <c r="C5127" s="213" t="s">
        <v>44</v>
      </c>
      <c r="D5127" s="214" t="s">
        <v>31766</v>
      </c>
    </row>
    <row r="5128" spans="1:4">
      <c r="A5128" s="213" t="s">
        <v>11930</v>
      </c>
      <c r="B5128" s="213" t="s">
        <v>29387</v>
      </c>
      <c r="C5128" s="213" t="s">
        <v>44</v>
      </c>
      <c r="D5128" s="214" t="s">
        <v>31767</v>
      </c>
    </row>
    <row r="5129" spans="1:4">
      <c r="A5129" s="213" t="s">
        <v>11931</v>
      </c>
      <c r="B5129" s="213" t="s">
        <v>29388</v>
      </c>
      <c r="C5129" s="213" t="s">
        <v>44</v>
      </c>
      <c r="D5129" s="214" t="s">
        <v>31768</v>
      </c>
    </row>
    <row r="5130" spans="1:4">
      <c r="A5130" s="213" t="s">
        <v>11932</v>
      </c>
      <c r="B5130" s="213" t="s">
        <v>29389</v>
      </c>
      <c r="C5130" s="213" t="s">
        <v>44</v>
      </c>
      <c r="D5130" s="214" t="s">
        <v>31769</v>
      </c>
    </row>
    <row r="5131" spans="1:4">
      <c r="A5131" s="213" t="s">
        <v>11934</v>
      </c>
      <c r="B5131" s="213" t="s">
        <v>29390</v>
      </c>
      <c r="C5131" s="213" t="s">
        <v>44</v>
      </c>
      <c r="D5131" s="214" t="s">
        <v>31770</v>
      </c>
    </row>
    <row r="5132" spans="1:4">
      <c r="A5132" s="213" t="s">
        <v>11935</v>
      </c>
      <c r="B5132" s="213" t="s">
        <v>29391</v>
      </c>
      <c r="C5132" s="213" t="s">
        <v>44</v>
      </c>
      <c r="D5132" s="214" t="s">
        <v>31771</v>
      </c>
    </row>
    <row r="5133" spans="1:4">
      <c r="A5133" s="213" t="s">
        <v>11936</v>
      </c>
      <c r="B5133" s="213" t="s">
        <v>29392</v>
      </c>
      <c r="C5133" s="213" t="s">
        <v>44</v>
      </c>
      <c r="D5133" s="214" t="s">
        <v>31772</v>
      </c>
    </row>
    <row r="5134" spans="1:4">
      <c r="A5134" s="213" t="s">
        <v>11937</v>
      </c>
      <c r="B5134" s="213" t="s">
        <v>29393</v>
      </c>
      <c r="C5134" s="213" t="s">
        <v>44</v>
      </c>
      <c r="D5134" s="214" t="s">
        <v>31773</v>
      </c>
    </row>
    <row r="5135" spans="1:4">
      <c r="A5135" s="213" t="s">
        <v>11938</v>
      </c>
      <c r="B5135" s="213" t="s">
        <v>29394</v>
      </c>
      <c r="C5135" s="213" t="s">
        <v>44</v>
      </c>
      <c r="D5135" s="214" t="s">
        <v>31774</v>
      </c>
    </row>
    <row r="5136" spans="1:4">
      <c r="A5136" s="213" t="s">
        <v>11939</v>
      </c>
      <c r="B5136" s="213" t="s">
        <v>29395</v>
      </c>
      <c r="C5136" s="213" t="s">
        <v>44</v>
      </c>
      <c r="D5136" s="214" t="s">
        <v>31775</v>
      </c>
    </row>
    <row r="5137" spans="1:4">
      <c r="A5137" s="213" t="s">
        <v>11940</v>
      </c>
      <c r="B5137" s="213" t="s">
        <v>29397</v>
      </c>
      <c r="C5137" s="213" t="s">
        <v>44</v>
      </c>
      <c r="D5137" s="214" t="s">
        <v>31776</v>
      </c>
    </row>
    <row r="5138" spans="1:4">
      <c r="A5138" s="213" t="s">
        <v>11941</v>
      </c>
      <c r="B5138" s="213" t="s">
        <v>29398</v>
      </c>
      <c r="C5138" s="213" t="s">
        <v>44</v>
      </c>
      <c r="D5138" s="214" t="s">
        <v>31777</v>
      </c>
    </row>
    <row r="5139" spans="1:4">
      <c r="A5139" s="213" t="s">
        <v>11942</v>
      </c>
      <c r="B5139" s="213" t="s">
        <v>29399</v>
      </c>
      <c r="C5139" s="213" t="s">
        <v>44</v>
      </c>
      <c r="D5139" s="214" t="s">
        <v>31778</v>
      </c>
    </row>
    <row r="5140" spans="1:4">
      <c r="A5140" s="213" t="s">
        <v>11943</v>
      </c>
      <c r="B5140" s="213" t="s">
        <v>29400</v>
      </c>
      <c r="C5140" s="213" t="s">
        <v>44</v>
      </c>
      <c r="D5140" s="214" t="s">
        <v>31779</v>
      </c>
    </row>
    <row r="5141" spans="1:4">
      <c r="A5141" s="213" t="s">
        <v>11944</v>
      </c>
      <c r="B5141" s="213" t="s">
        <v>29401</v>
      </c>
      <c r="C5141" s="213" t="s">
        <v>44</v>
      </c>
      <c r="D5141" s="214" t="s">
        <v>31780</v>
      </c>
    </row>
    <row r="5142" spans="1:4">
      <c r="A5142" s="213" t="s">
        <v>11945</v>
      </c>
      <c r="B5142" s="213" t="s">
        <v>29402</v>
      </c>
      <c r="C5142" s="213" t="s">
        <v>44</v>
      </c>
      <c r="D5142" s="214" t="s">
        <v>31781</v>
      </c>
    </row>
    <row r="5143" spans="1:4">
      <c r="A5143" s="213" t="s">
        <v>11946</v>
      </c>
      <c r="B5143" s="213" t="s">
        <v>29403</v>
      </c>
      <c r="C5143" s="213" t="s">
        <v>44</v>
      </c>
      <c r="D5143" s="214" t="s">
        <v>15584</v>
      </c>
    </row>
    <row r="5144" spans="1:4">
      <c r="A5144" s="213" t="s">
        <v>11948</v>
      </c>
      <c r="B5144" s="213" t="s">
        <v>29404</v>
      </c>
      <c r="C5144" s="213" t="s">
        <v>44</v>
      </c>
      <c r="D5144" s="214" t="s">
        <v>31782</v>
      </c>
    </row>
    <row r="5145" spans="1:4">
      <c r="A5145" s="213" t="s">
        <v>11949</v>
      </c>
      <c r="B5145" s="213" t="s">
        <v>29405</v>
      </c>
      <c r="C5145" s="213" t="s">
        <v>44</v>
      </c>
      <c r="D5145" s="214" t="s">
        <v>29716</v>
      </c>
    </row>
    <row r="5146" spans="1:4">
      <c r="A5146" s="213" t="s">
        <v>11950</v>
      </c>
      <c r="B5146" s="213" t="s">
        <v>29406</v>
      </c>
      <c r="C5146" s="213" t="s">
        <v>44</v>
      </c>
      <c r="D5146" s="214" t="s">
        <v>29874</v>
      </c>
    </row>
    <row r="5147" spans="1:4">
      <c r="A5147" s="213" t="s">
        <v>11951</v>
      </c>
      <c r="B5147" s="213" t="s">
        <v>29407</v>
      </c>
      <c r="C5147" s="213" t="s">
        <v>44</v>
      </c>
      <c r="D5147" s="214" t="s">
        <v>29678</v>
      </c>
    </row>
    <row r="5148" spans="1:4">
      <c r="A5148" s="213" t="s">
        <v>11952</v>
      </c>
      <c r="B5148" s="213" t="s">
        <v>29408</v>
      </c>
      <c r="C5148" s="213" t="s">
        <v>44</v>
      </c>
      <c r="D5148" s="214" t="s">
        <v>31783</v>
      </c>
    </row>
    <row r="5149" spans="1:4">
      <c r="A5149" s="213" t="s">
        <v>11954</v>
      </c>
      <c r="B5149" s="213" t="s">
        <v>29409</v>
      </c>
      <c r="C5149" s="213" t="s">
        <v>44</v>
      </c>
      <c r="D5149" s="214" t="s">
        <v>31784</v>
      </c>
    </row>
    <row r="5150" spans="1:4">
      <c r="A5150" s="213" t="s">
        <v>11955</v>
      </c>
      <c r="B5150" s="213" t="s">
        <v>29410</v>
      </c>
      <c r="C5150" s="213" t="s">
        <v>44</v>
      </c>
      <c r="D5150" s="214" t="s">
        <v>31785</v>
      </c>
    </row>
    <row r="5151" spans="1:4">
      <c r="A5151" s="213" t="s">
        <v>11956</v>
      </c>
      <c r="B5151" s="213" t="s">
        <v>29411</v>
      </c>
      <c r="C5151" s="213" t="s">
        <v>44</v>
      </c>
      <c r="D5151" s="214" t="s">
        <v>31786</v>
      </c>
    </row>
    <row r="5152" spans="1:4">
      <c r="A5152" s="213" t="s">
        <v>11957</v>
      </c>
      <c r="B5152" s="213" t="s">
        <v>29412</v>
      </c>
      <c r="C5152" s="213" t="s">
        <v>44</v>
      </c>
      <c r="D5152" s="214" t="s">
        <v>31787</v>
      </c>
    </row>
    <row r="5153" spans="1:4">
      <c r="A5153" s="213" t="s">
        <v>11958</v>
      </c>
      <c r="B5153" s="213" t="s">
        <v>29413</v>
      </c>
      <c r="C5153" s="213" t="s">
        <v>44</v>
      </c>
      <c r="D5153" s="214" t="s">
        <v>31788</v>
      </c>
    </row>
    <row r="5154" spans="1:4">
      <c r="A5154" s="213" t="s">
        <v>11959</v>
      </c>
      <c r="B5154" s="213" t="s">
        <v>29414</v>
      </c>
      <c r="C5154" s="213" t="s">
        <v>44</v>
      </c>
      <c r="D5154" s="214" t="s">
        <v>31789</v>
      </c>
    </row>
    <row r="5155" spans="1:4">
      <c r="A5155" s="213" t="s">
        <v>11960</v>
      </c>
      <c r="B5155" s="213" t="s">
        <v>29415</v>
      </c>
      <c r="C5155" s="213" t="s">
        <v>44</v>
      </c>
      <c r="D5155" s="214" t="s">
        <v>30903</v>
      </c>
    </row>
    <row r="5156" spans="1:4">
      <c r="A5156" s="213" t="s">
        <v>11962</v>
      </c>
      <c r="B5156" s="213" t="s">
        <v>29416</v>
      </c>
      <c r="C5156" s="213" t="s">
        <v>44</v>
      </c>
      <c r="D5156" s="214" t="s">
        <v>12088</v>
      </c>
    </row>
    <row r="5157" spans="1:4">
      <c r="A5157" s="213" t="s">
        <v>11963</v>
      </c>
      <c r="B5157" s="213" t="s">
        <v>29417</v>
      </c>
      <c r="C5157" s="213" t="s">
        <v>44</v>
      </c>
      <c r="D5157" s="214" t="s">
        <v>10707</v>
      </c>
    </row>
    <row r="5158" spans="1:4">
      <c r="A5158" s="213" t="s">
        <v>11964</v>
      </c>
      <c r="B5158" s="213" t="s">
        <v>29419</v>
      </c>
      <c r="C5158" s="213" t="s">
        <v>44</v>
      </c>
      <c r="D5158" s="214" t="s">
        <v>31790</v>
      </c>
    </row>
    <row r="5159" spans="1:4">
      <c r="A5159" s="213" t="s">
        <v>11965</v>
      </c>
      <c r="B5159" s="213" t="s">
        <v>29420</v>
      </c>
      <c r="C5159" s="213" t="s">
        <v>44</v>
      </c>
      <c r="D5159" s="214" t="s">
        <v>31791</v>
      </c>
    </row>
    <row r="5160" spans="1:4">
      <c r="A5160" s="213" t="s">
        <v>11966</v>
      </c>
      <c r="B5160" s="213" t="s">
        <v>29421</v>
      </c>
      <c r="C5160" s="213" t="s">
        <v>44</v>
      </c>
      <c r="D5160" s="214" t="s">
        <v>31792</v>
      </c>
    </row>
    <row r="5161" spans="1:4">
      <c r="A5161" s="213" t="s">
        <v>11967</v>
      </c>
      <c r="B5161" s="213" t="s">
        <v>29422</v>
      </c>
      <c r="C5161" s="213" t="s">
        <v>44</v>
      </c>
      <c r="D5161" s="214" t="s">
        <v>31793</v>
      </c>
    </row>
    <row r="5162" spans="1:4">
      <c r="A5162" s="213" t="s">
        <v>11968</v>
      </c>
      <c r="B5162" s="213" t="s">
        <v>29423</v>
      </c>
      <c r="C5162" s="213" t="s">
        <v>44</v>
      </c>
      <c r="D5162" s="214" t="s">
        <v>31794</v>
      </c>
    </row>
    <row r="5163" spans="1:4">
      <c r="A5163" s="213" t="s">
        <v>11969</v>
      </c>
      <c r="B5163" s="213" t="s">
        <v>29424</v>
      </c>
      <c r="C5163" s="213" t="s">
        <v>44</v>
      </c>
      <c r="D5163" s="214" t="s">
        <v>31795</v>
      </c>
    </row>
    <row r="5164" spans="1:4">
      <c r="A5164" s="213" t="s">
        <v>11970</v>
      </c>
      <c r="B5164" s="213" t="s">
        <v>29425</v>
      </c>
      <c r="C5164" s="213" t="s">
        <v>44</v>
      </c>
      <c r="D5164" s="214" t="s">
        <v>31796</v>
      </c>
    </row>
    <row r="5165" spans="1:4">
      <c r="A5165" s="213" t="s">
        <v>11971</v>
      </c>
      <c r="B5165" s="213" t="s">
        <v>29426</v>
      </c>
      <c r="C5165" s="213" t="s">
        <v>44</v>
      </c>
      <c r="D5165" s="214" t="s">
        <v>31797</v>
      </c>
    </row>
    <row r="5166" spans="1:4">
      <c r="A5166" s="213" t="s">
        <v>11972</v>
      </c>
      <c r="B5166" s="213" t="s">
        <v>29427</v>
      </c>
      <c r="C5166" s="213" t="s">
        <v>44</v>
      </c>
      <c r="D5166" s="214" t="s">
        <v>31798</v>
      </c>
    </row>
    <row r="5167" spans="1:4">
      <c r="A5167" s="213" t="s">
        <v>11973</v>
      </c>
      <c r="B5167" s="213" t="s">
        <v>29428</v>
      </c>
      <c r="C5167" s="213" t="s">
        <v>44</v>
      </c>
      <c r="D5167" s="214" t="s">
        <v>31799</v>
      </c>
    </row>
    <row r="5168" spans="1:4">
      <c r="A5168" s="213" t="s">
        <v>11974</v>
      </c>
      <c r="B5168" s="213" t="s">
        <v>29429</v>
      </c>
      <c r="C5168" s="213" t="s">
        <v>44</v>
      </c>
      <c r="D5168" s="214" t="s">
        <v>31800</v>
      </c>
    </row>
    <row r="5169" spans="1:4">
      <c r="A5169" s="213" t="s">
        <v>11975</v>
      </c>
      <c r="B5169" s="213" t="s">
        <v>29430</v>
      </c>
      <c r="C5169" s="213" t="s">
        <v>44</v>
      </c>
      <c r="D5169" s="214" t="s">
        <v>31801</v>
      </c>
    </row>
    <row r="5170" spans="1:4">
      <c r="A5170" s="213" t="s">
        <v>11976</v>
      </c>
      <c r="B5170" s="213" t="s">
        <v>29431</v>
      </c>
      <c r="C5170" s="213" t="s">
        <v>44</v>
      </c>
      <c r="D5170" s="214" t="s">
        <v>31802</v>
      </c>
    </row>
    <row r="5171" spans="1:4">
      <c r="A5171" s="213" t="s">
        <v>11977</v>
      </c>
      <c r="B5171" s="213" t="s">
        <v>29432</v>
      </c>
      <c r="C5171" s="213" t="s">
        <v>44</v>
      </c>
      <c r="D5171" s="214" t="s">
        <v>30227</v>
      </c>
    </row>
    <row r="5172" spans="1:4">
      <c r="A5172" s="213" t="s">
        <v>11979</v>
      </c>
      <c r="B5172" s="213" t="s">
        <v>29433</v>
      </c>
      <c r="C5172" s="213" t="s">
        <v>44</v>
      </c>
      <c r="D5172" s="214" t="s">
        <v>24411</v>
      </c>
    </row>
    <row r="5173" spans="1:4">
      <c r="A5173" s="213" t="s">
        <v>11980</v>
      </c>
      <c r="B5173" s="213" t="s">
        <v>29434</v>
      </c>
      <c r="C5173" s="213" t="s">
        <v>44</v>
      </c>
      <c r="D5173" s="214" t="s">
        <v>31803</v>
      </c>
    </row>
    <row r="5174" spans="1:4">
      <c r="A5174" s="213" t="s">
        <v>11981</v>
      </c>
      <c r="B5174" s="213" t="s">
        <v>29435</v>
      </c>
      <c r="C5174" s="213" t="s">
        <v>44</v>
      </c>
      <c r="D5174" s="214" t="s">
        <v>31804</v>
      </c>
    </row>
    <row r="5175" spans="1:4">
      <c r="A5175" s="213" t="s">
        <v>11982</v>
      </c>
      <c r="B5175" s="213" t="s">
        <v>29436</v>
      </c>
      <c r="C5175" s="213" t="s">
        <v>44</v>
      </c>
      <c r="D5175" s="214" t="s">
        <v>11476</v>
      </c>
    </row>
    <row r="5176" spans="1:4">
      <c r="A5176" s="213" t="s">
        <v>11983</v>
      </c>
      <c r="B5176" s="213" t="s">
        <v>29437</v>
      </c>
      <c r="C5176" s="213" t="s">
        <v>44</v>
      </c>
      <c r="D5176" s="214" t="s">
        <v>11385</v>
      </c>
    </row>
    <row r="5177" spans="1:4">
      <c r="A5177" s="213" t="s">
        <v>11984</v>
      </c>
      <c r="B5177" s="213" t="s">
        <v>29438</v>
      </c>
      <c r="C5177" s="213" t="s">
        <v>44</v>
      </c>
      <c r="D5177" s="214" t="s">
        <v>31805</v>
      </c>
    </row>
    <row r="5178" spans="1:4">
      <c r="A5178" s="213" t="s">
        <v>11985</v>
      </c>
      <c r="B5178" s="213" t="s">
        <v>29439</v>
      </c>
      <c r="C5178" s="213" t="s">
        <v>44</v>
      </c>
      <c r="D5178" s="214" t="s">
        <v>10587</v>
      </c>
    </row>
    <row r="5179" spans="1:4">
      <c r="A5179" s="213" t="s">
        <v>11986</v>
      </c>
      <c r="B5179" s="213" t="s">
        <v>29440</v>
      </c>
      <c r="C5179" s="213" t="s">
        <v>44</v>
      </c>
      <c r="D5179" s="214" t="s">
        <v>31806</v>
      </c>
    </row>
    <row r="5180" spans="1:4">
      <c r="A5180" s="213" t="s">
        <v>11988</v>
      </c>
      <c r="B5180" s="213" t="s">
        <v>29441</v>
      </c>
      <c r="C5180" s="213" t="s">
        <v>44</v>
      </c>
      <c r="D5180" s="214" t="s">
        <v>31807</v>
      </c>
    </row>
    <row r="5181" spans="1:4">
      <c r="A5181" s="213" t="s">
        <v>11989</v>
      </c>
      <c r="B5181" s="213" t="s">
        <v>29442</v>
      </c>
      <c r="C5181" s="213" t="s">
        <v>44</v>
      </c>
      <c r="D5181" s="214" t="s">
        <v>31133</v>
      </c>
    </row>
    <row r="5182" spans="1:4">
      <c r="A5182" s="213" t="s">
        <v>11990</v>
      </c>
      <c r="B5182" s="213" t="s">
        <v>29443</v>
      </c>
      <c r="C5182" s="213" t="s">
        <v>44</v>
      </c>
      <c r="D5182" s="214" t="s">
        <v>11269</v>
      </c>
    </row>
    <row r="5183" spans="1:4">
      <c r="A5183" s="213" t="s">
        <v>11991</v>
      </c>
      <c r="B5183" s="213" t="s">
        <v>29444</v>
      </c>
      <c r="C5183" s="213" t="s">
        <v>44</v>
      </c>
      <c r="D5183" s="214" t="s">
        <v>31808</v>
      </c>
    </row>
    <row r="5184" spans="1:4">
      <c r="A5184" s="213" t="s">
        <v>11993</v>
      </c>
      <c r="B5184" s="213" t="s">
        <v>29445</v>
      </c>
      <c r="C5184" s="213" t="s">
        <v>44</v>
      </c>
      <c r="D5184" s="214" t="s">
        <v>30347</v>
      </c>
    </row>
    <row r="5185" spans="1:4">
      <c r="A5185" s="213" t="s">
        <v>11995</v>
      </c>
      <c r="B5185" s="213" t="s">
        <v>29446</v>
      </c>
      <c r="C5185" s="213" t="s">
        <v>44</v>
      </c>
      <c r="D5185" s="214" t="s">
        <v>10412</v>
      </c>
    </row>
    <row r="5186" spans="1:4">
      <c r="A5186" s="213" t="s">
        <v>11996</v>
      </c>
      <c r="B5186" s="213" t="s">
        <v>29447</v>
      </c>
      <c r="C5186" s="213" t="s">
        <v>44</v>
      </c>
      <c r="D5186" s="214" t="s">
        <v>20276</v>
      </c>
    </row>
    <row r="5187" spans="1:4">
      <c r="A5187" s="213" t="s">
        <v>11998</v>
      </c>
      <c r="B5187" s="213" t="s">
        <v>29448</v>
      </c>
      <c r="C5187" s="213" t="s">
        <v>44</v>
      </c>
      <c r="D5187" s="214" t="s">
        <v>29866</v>
      </c>
    </row>
    <row r="5188" spans="1:4">
      <c r="A5188" s="213" t="s">
        <v>11999</v>
      </c>
      <c r="B5188" s="213" t="s">
        <v>29449</v>
      </c>
      <c r="C5188" s="213" t="s">
        <v>44</v>
      </c>
      <c r="D5188" s="214" t="s">
        <v>10308</v>
      </c>
    </row>
    <row r="5189" spans="1:4">
      <c r="A5189" s="213" t="s">
        <v>12000</v>
      </c>
      <c r="B5189" s="213" t="s">
        <v>3663</v>
      </c>
      <c r="C5189" s="213" t="s">
        <v>44</v>
      </c>
      <c r="D5189" s="214" t="s">
        <v>31809</v>
      </c>
    </row>
    <row r="5190" spans="1:4">
      <c r="A5190" s="213" t="s">
        <v>12001</v>
      </c>
      <c r="B5190" s="213" t="s">
        <v>3664</v>
      </c>
      <c r="C5190" s="213" t="s">
        <v>44</v>
      </c>
      <c r="D5190" s="214" t="s">
        <v>10999</v>
      </c>
    </row>
    <row r="5191" spans="1:4">
      <c r="A5191" s="213" t="s">
        <v>12002</v>
      </c>
      <c r="B5191" s="213" t="s">
        <v>3665</v>
      </c>
      <c r="C5191" s="213" t="s">
        <v>44</v>
      </c>
      <c r="D5191" s="214" t="s">
        <v>11402</v>
      </c>
    </row>
    <row r="5192" spans="1:4">
      <c r="A5192" s="213" t="s">
        <v>12003</v>
      </c>
      <c r="B5192" s="213" t="s">
        <v>3666</v>
      </c>
      <c r="C5192" s="213" t="s">
        <v>44</v>
      </c>
      <c r="D5192" s="214" t="s">
        <v>31810</v>
      </c>
    </row>
    <row r="5193" spans="1:4">
      <c r="A5193" s="213" t="s">
        <v>12004</v>
      </c>
      <c r="B5193" s="213" t="s">
        <v>3667</v>
      </c>
      <c r="C5193" s="213" t="s">
        <v>44</v>
      </c>
      <c r="D5193" s="214" t="s">
        <v>30290</v>
      </c>
    </row>
    <row r="5194" spans="1:4">
      <c r="A5194" s="213" t="s">
        <v>12005</v>
      </c>
      <c r="B5194" s="213" t="s">
        <v>3668</v>
      </c>
      <c r="C5194" s="213" t="s">
        <v>44</v>
      </c>
      <c r="D5194" s="214" t="s">
        <v>14499</v>
      </c>
    </row>
    <row r="5195" spans="1:4">
      <c r="A5195" s="213" t="s">
        <v>12006</v>
      </c>
      <c r="B5195" s="213" t="s">
        <v>3669</v>
      </c>
      <c r="C5195" s="213" t="s">
        <v>44</v>
      </c>
      <c r="D5195" s="214" t="s">
        <v>31811</v>
      </c>
    </row>
    <row r="5196" spans="1:4">
      <c r="A5196" s="213" t="s">
        <v>12008</v>
      </c>
      <c r="B5196" s="213" t="s">
        <v>3670</v>
      </c>
      <c r="C5196" s="213" t="s">
        <v>44</v>
      </c>
      <c r="D5196" s="214" t="s">
        <v>31812</v>
      </c>
    </row>
    <row r="5197" spans="1:4">
      <c r="A5197" s="213" t="s">
        <v>12009</v>
      </c>
      <c r="B5197" s="213" t="s">
        <v>3671</v>
      </c>
      <c r="C5197" s="213" t="s">
        <v>44</v>
      </c>
      <c r="D5197" s="214" t="s">
        <v>31813</v>
      </c>
    </row>
    <row r="5198" spans="1:4">
      <c r="A5198" s="213" t="s">
        <v>12010</v>
      </c>
      <c r="B5198" s="213" t="s">
        <v>3672</v>
      </c>
      <c r="C5198" s="213" t="s">
        <v>44</v>
      </c>
      <c r="D5198" s="214" t="s">
        <v>31814</v>
      </c>
    </row>
    <row r="5199" spans="1:4">
      <c r="A5199" s="213" t="s">
        <v>12011</v>
      </c>
      <c r="B5199" s="213" t="s">
        <v>3673</v>
      </c>
      <c r="C5199" s="213" t="s">
        <v>44</v>
      </c>
      <c r="D5199" s="214" t="s">
        <v>31100</v>
      </c>
    </row>
    <row r="5200" spans="1:4">
      <c r="A5200" s="213" t="s">
        <v>12012</v>
      </c>
      <c r="B5200" s="213" t="s">
        <v>3674</v>
      </c>
      <c r="C5200" s="213" t="s">
        <v>44</v>
      </c>
      <c r="D5200" s="214" t="s">
        <v>31815</v>
      </c>
    </row>
    <row r="5201" spans="1:4">
      <c r="A5201" s="213" t="s">
        <v>12013</v>
      </c>
      <c r="B5201" s="213" t="s">
        <v>3675</v>
      </c>
      <c r="C5201" s="213" t="s">
        <v>44</v>
      </c>
      <c r="D5201" s="214" t="s">
        <v>31816</v>
      </c>
    </row>
    <row r="5202" spans="1:4">
      <c r="A5202" s="213" t="s">
        <v>12014</v>
      </c>
      <c r="B5202" s="213" t="s">
        <v>3676</v>
      </c>
      <c r="C5202" s="213" t="s">
        <v>44</v>
      </c>
      <c r="D5202" s="214" t="s">
        <v>31817</v>
      </c>
    </row>
    <row r="5203" spans="1:4">
      <c r="A5203" s="213" t="s">
        <v>12015</v>
      </c>
      <c r="B5203" s="213" t="s">
        <v>3677</v>
      </c>
      <c r="C5203" s="213" t="s">
        <v>44</v>
      </c>
      <c r="D5203" s="214" t="s">
        <v>31818</v>
      </c>
    </row>
    <row r="5204" spans="1:4">
      <c r="A5204" s="213" t="s">
        <v>12016</v>
      </c>
      <c r="B5204" s="213" t="s">
        <v>3678</v>
      </c>
      <c r="C5204" s="213" t="s">
        <v>44</v>
      </c>
      <c r="D5204" s="214" t="s">
        <v>31819</v>
      </c>
    </row>
    <row r="5205" spans="1:4">
      <c r="A5205" s="213" t="s">
        <v>12017</v>
      </c>
      <c r="B5205" s="213" t="s">
        <v>3679</v>
      </c>
      <c r="C5205" s="213" t="s">
        <v>126</v>
      </c>
      <c r="D5205" s="214" t="s">
        <v>31820</v>
      </c>
    </row>
    <row r="5206" spans="1:4">
      <c r="A5206" s="213" t="s">
        <v>12018</v>
      </c>
      <c r="B5206" s="213" t="s">
        <v>3680</v>
      </c>
      <c r="C5206" s="213" t="s">
        <v>126</v>
      </c>
      <c r="D5206" s="214" t="s">
        <v>23064</v>
      </c>
    </row>
    <row r="5207" spans="1:4">
      <c r="A5207" s="213" t="s">
        <v>12019</v>
      </c>
      <c r="B5207" s="213" t="s">
        <v>3681</v>
      </c>
      <c r="C5207" s="213" t="s">
        <v>126</v>
      </c>
      <c r="D5207" s="214" t="s">
        <v>31821</v>
      </c>
    </row>
    <row r="5208" spans="1:4">
      <c r="A5208" s="213" t="s">
        <v>12020</v>
      </c>
      <c r="B5208" s="213" t="s">
        <v>3682</v>
      </c>
      <c r="C5208" s="213" t="s">
        <v>126</v>
      </c>
      <c r="D5208" s="214" t="s">
        <v>31822</v>
      </c>
    </row>
    <row r="5209" spans="1:4">
      <c r="A5209" s="213" t="s">
        <v>12021</v>
      </c>
      <c r="B5209" s="213" t="s">
        <v>3683</v>
      </c>
      <c r="C5209" s="213" t="s">
        <v>126</v>
      </c>
      <c r="D5209" s="214" t="s">
        <v>31823</v>
      </c>
    </row>
    <row r="5210" spans="1:4">
      <c r="A5210" s="213" t="s">
        <v>12022</v>
      </c>
      <c r="B5210" s="213" t="s">
        <v>3684</v>
      </c>
      <c r="C5210" s="213" t="s">
        <v>126</v>
      </c>
      <c r="D5210" s="214" t="s">
        <v>31824</v>
      </c>
    </row>
    <row r="5211" spans="1:4">
      <c r="A5211" s="213" t="s">
        <v>12023</v>
      </c>
      <c r="B5211" s="213" t="s">
        <v>3685</v>
      </c>
      <c r="C5211" s="213" t="s">
        <v>126</v>
      </c>
      <c r="D5211" s="214" t="s">
        <v>31825</v>
      </c>
    </row>
    <row r="5212" spans="1:4">
      <c r="A5212" s="213" t="s">
        <v>12024</v>
      </c>
      <c r="B5212" s="213" t="s">
        <v>3686</v>
      </c>
      <c r="C5212" s="213" t="s">
        <v>126</v>
      </c>
      <c r="D5212" s="214" t="s">
        <v>31826</v>
      </c>
    </row>
    <row r="5213" spans="1:4">
      <c r="A5213" s="213" t="s">
        <v>12025</v>
      </c>
      <c r="B5213" s="213" t="s">
        <v>3687</v>
      </c>
      <c r="C5213" s="213" t="s">
        <v>126</v>
      </c>
      <c r="D5213" s="214" t="s">
        <v>31827</v>
      </c>
    </row>
    <row r="5214" spans="1:4">
      <c r="A5214" s="213" t="s">
        <v>12026</v>
      </c>
      <c r="B5214" s="213" t="s">
        <v>3688</v>
      </c>
      <c r="C5214" s="213" t="s">
        <v>126</v>
      </c>
      <c r="D5214" s="214" t="s">
        <v>31828</v>
      </c>
    </row>
    <row r="5215" spans="1:4">
      <c r="A5215" s="213" t="s">
        <v>12027</v>
      </c>
      <c r="B5215" s="213" t="s">
        <v>3689</v>
      </c>
      <c r="C5215" s="213" t="s">
        <v>126</v>
      </c>
      <c r="D5215" s="214" t="s">
        <v>31829</v>
      </c>
    </row>
    <row r="5216" spans="1:4">
      <c r="A5216" s="213" t="s">
        <v>12028</v>
      </c>
      <c r="B5216" s="213" t="s">
        <v>3690</v>
      </c>
      <c r="C5216" s="213" t="s">
        <v>126</v>
      </c>
      <c r="D5216" s="214" t="s">
        <v>31830</v>
      </c>
    </row>
    <row r="5217" spans="1:4">
      <c r="A5217" s="213" t="s">
        <v>12029</v>
      </c>
      <c r="B5217" s="213" t="s">
        <v>3691</v>
      </c>
      <c r="C5217" s="213" t="s">
        <v>126</v>
      </c>
      <c r="D5217" s="214" t="s">
        <v>31831</v>
      </c>
    </row>
    <row r="5218" spans="1:4">
      <c r="A5218" s="213" t="s">
        <v>12030</v>
      </c>
      <c r="B5218" s="213" t="s">
        <v>3692</v>
      </c>
      <c r="C5218" s="213" t="s">
        <v>126</v>
      </c>
      <c r="D5218" s="214" t="s">
        <v>31832</v>
      </c>
    </row>
    <row r="5219" spans="1:4">
      <c r="A5219" s="213" t="s">
        <v>12032</v>
      </c>
      <c r="B5219" s="213" t="s">
        <v>3693</v>
      </c>
      <c r="C5219" s="213" t="s">
        <v>126</v>
      </c>
      <c r="D5219" s="214" t="s">
        <v>31035</v>
      </c>
    </row>
    <row r="5220" spans="1:4">
      <c r="A5220" s="213" t="s">
        <v>12033</v>
      </c>
      <c r="B5220" s="213" t="s">
        <v>3694</v>
      </c>
      <c r="C5220" s="213" t="s">
        <v>126</v>
      </c>
      <c r="D5220" s="214" t="s">
        <v>31833</v>
      </c>
    </row>
    <row r="5221" spans="1:4">
      <c r="A5221" s="213" t="s">
        <v>12034</v>
      </c>
      <c r="B5221" s="213" t="s">
        <v>3695</v>
      </c>
      <c r="C5221" s="213" t="s">
        <v>126</v>
      </c>
      <c r="D5221" s="214" t="s">
        <v>31834</v>
      </c>
    </row>
    <row r="5222" spans="1:4">
      <c r="A5222" s="213" t="s">
        <v>12035</v>
      </c>
      <c r="B5222" s="213" t="s">
        <v>3696</v>
      </c>
      <c r="C5222" s="213" t="s">
        <v>126</v>
      </c>
      <c r="D5222" s="214" t="s">
        <v>31835</v>
      </c>
    </row>
    <row r="5223" spans="1:4">
      <c r="A5223" s="213" t="s">
        <v>12036</v>
      </c>
      <c r="B5223" s="213" t="s">
        <v>3697</v>
      </c>
      <c r="C5223" s="213" t="s">
        <v>126</v>
      </c>
      <c r="D5223" s="214" t="s">
        <v>31836</v>
      </c>
    </row>
    <row r="5224" spans="1:4">
      <c r="A5224" s="213" t="s">
        <v>12037</v>
      </c>
      <c r="B5224" s="213" t="s">
        <v>3698</v>
      </c>
      <c r="C5224" s="213" t="s">
        <v>126</v>
      </c>
      <c r="D5224" s="214" t="s">
        <v>31837</v>
      </c>
    </row>
    <row r="5225" spans="1:4">
      <c r="A5225" s="213" t="s">
        <v>12038</v>
      </c>
      <c r="B5225" s="213" t="s">
        <v>3699</v>
      </c>
      <c r="C5225" s="213" t="s">
        <v>126</v>
      </c>
      <c r="D5225" s="214" t="s">
        <v>31838</v>
      </c>
    </row>
    <row r="5226" spans="1:4">
      <c r="A5226" s="213" t="s">
        <v>12039</v>
      </c>
      <c r="B5226" s="213" t="s">
        <v>3700</v>
      </c>
      <c r="C5226" s="213" t="s">
        <v>126</v>
      </c>
      <c r="D5226" s="214" t="s">
        <v>31839</v>
      </c>
    </row>
    <row r="5227" spans="1:4">
      <c r="A5227" s="213" t="s">
        <v>12040</v>
      </c>
      <c r="B5227" s="213" t="s">
        <v>3701</v>
      </c>
      <c r="C5227" s="213" t="s">
        <v>126</v>
      </c>
      <c r="D5227" s="214" t="s">
        <v>31840</v>
      </c>
    </row>
    <row r="5228" spans="1:4">
      <c r="A5228" s="213" t="s">
        <v>12041</v>
      </c>
      <c r="B5228" s="213" t="s">
        <v>3702</v>
      </c>
      <c r="C5228" s="213" t="s">
        <v>126</v>
      </c>
      <c r="D5228" s="214" t="s">
        <v>31841</v>
      </c>
    </row>
    <row r="5229" spans="1:4">
      <c r="A5229" s="213" t="s">
        <v>12042</v>
      </c>
      <c r="B5229" s="213" t="s">
        <v>3703</v>
      </c>
      <c r="C5229" s="213" t="s">
        <v>126</v>
      </c>
      <c r="D5229" s="214" t="s">
        <v>31842</v>
      </c>
    </row>
    <row r="5230" spans="1:4">
      <c r="A5230" s="213" t="s">
        <v>12043</v>
      </c>
      <c r="B5230" s="213" t="s">
        <v>3704</v>
      </c>
      <c r="C5230" s="213" t="s">
        <v>126</v>
      </c>
      <c r="D5230" s="214" t="s">
        <v>31843</v>
      </c>
    </row>
    <row r="5231" spans="1:4">
      <c r="A5231" s="213" t="s">
        <v>12044</v>
      </c>
      <c r="B5231" s="213" t="s">
        <v>3705</v>
      </c>
      <c r="C5231" s="213" t="s">
        <v>126</v>
      </c>
      <c r="D5231" s="214" t="s">
        <v>31844</v>
      </c>
    </row>
    <row r="5232" spans="1:4">
      <c r="A5232" s="213" t="s">
        <v>12045</v>
      </c>
      <c r="B5232" s="213" t="s">
        <v>3706</v>
      </c>
      <c r="C5232" s="213" t="s">
        <v>126</v>
      </c>
      <c r="D5232" s="214" t="s">
        <v>31845</v>
      </c>
    </row>
    <row r="5233" spans="1:4">
      <c r="A5233" s="213" t="s">
        <v>12046</v>
      </c>
      <c r="B5233" s="213" t="s">
        <v>3707</v>
      </c>
      <c r="C5233" s="213" t="s">
        <v>126</v>
      </c>
      <c r="D5233" s="214" t="s">
        <v>31846</v>
      </c>
    </row>
    <row r="5234" spans="1:4">
      <c r="A5234" s="213" t="s">
        <v>12047</v>
      </c>
      <c r="B5234" s="213" t="s">
        <v>3708</v>
      </c>
      <c r="C5234" s="213" t="s">
        <v>126</v>
      </c>
      <c r="D5234" s="214" t="s">
        <v>31847</v>
      </c>
    </row>
    <row r="5235" spans="1:4">
      <c r="A5235" s="213" t="s">
        <v>12048</v>
      </c>
      <c r="B5235" s="213" t="s">
        <v>3709</v>
      </c>
      <c r="C5235" s="213" t="s">
        <v>126</v>
      </c>
      <c r="D5235" s="214" t="s">
        <v>31848</v>
      </c>
    </row>
    <row r="5236" spans="1:4">
      <c r="A5236" s="213" t="s">
        <v>12049</v>
      </c>
      <c r="B5236" s="213" t="s">
        <v>3710</v>
      </c>
      <c r="C5236" s="213" t="s">
        <v>126</v>
      </c>
      <c r="D5236" s="214" t="s">
        <v>31849</v>
      </c>
    </row>
    <row r="5237" spans="1:4">
      <c r="A5237" s="213" t="s">
        <v>12050</v>
      </c>
      <c r="B5237" s="213" t="s">
        <v>3711</v>
      </c>
      <c r="C5237" s="213" t="s">
        <v>126</v>
      </c>
      <c r="D5237" s="214" t="s">
        <v>30264</v>
      </c>
    </row>
    <row r="5238" spans="1:4">
      <c r="A5238" s="213" t="s">
        <v>12052</v>
      </c>
      <c r="B5238" s="213" t="s">
        <v>3712</v>
      </c>
      <c r="C5238" s="213" t="s">
        <v>126</v>
      </c>
      <c r="D5238" s="214" t="s">
        <v>31850</v>
      </c>
    </row>
    <row r="5239" spans="1:4">
      <c r="A5239" s="213" t="s">
        <v>12053</v>
      </c>
      <c r="B5239" s="213" t="s">
        <v>3713</v>
      </c>
      <c r="C5239" s="213" t="s">
        <v>126</v>
      </c>
      <c r="D5239" s="214" t="s">
        <v>31851</v>
      </c>
    </row>
    <row r="5240" spans="1:4">
      <c r="A5240" s="213" t="s">
        <v>12054</v>
      </c>
      <c r="B5240" s="213" t="s">
        <v>3714</v>
      </c>
      <c r="C5240" s="213" t="s">
        <v>126</v>
      </c>
      <c r="D5240" s="214" t="s">
        <v>31852</v>
      </c>
    </row>
    <row r="5241" spans="1:4">
      <c r="A5241" s="213" t="s">
        <v>12055</v>
      </c>
      <c r="B5241" s="213" t="s">
        <v>3715</v>
      </c>
      <c r="C5241" s="213" t="s">
        <v>126</v>
      </c>
      <c r="D5241" s="214" t="s">
        <v>31853</v>
      </c>
    </row>
    <row r="5242" spans="1:4">
      <c r="A5242" s="213" t="s">
        <v>12056</v>
      </c>
      <c r="B5242" s="213" t="s">
        <v>3716</v>
      </c>
      <c r="C5242" s="213" t="s">
        <v>126</v>
      </c>
      <c r="D5242" s="214" t="s">
        <v>31854</v>
      </c>
    </row>
    <row r="5243" spans="1:4">
      <c r="A5243" s="213" t="s">
        <v>12057</v>
      </c>
      <c r="B5243" s="213" t="s">
        <v>3717</v>
      </c>
      <c r="C5243" s="213" t="s">
        <v>126</v>
      </c>
      <c r="D5243" s="214" t="s">
        <v>31855</v>
      </c>
    </row>
    <row r="5244" spans="1:4">
      <c r="A5244" s="213" t="s">
        <v>12058</v>
      </c>
      <c r="B5244" s="213" t="s">
        <v>3718</v>
      </c>
      <c r="C5244" s="213" t="s">
        <v>126</v>
      </c>
      <c r="D5244" s="214" t="s">
        <v>31856</v>
      </c>
    </row>
    <row r="5245" spans="1:4">
      <c r="A5245" s="213" t="s">
        <v>12059</v>
      </c>
      <c r="B5245" s="213" t="s">
        <v>3719</v>
      </c>
      <c r="C5245" s="213" t="s">
        <v>126</v>
      </c>
      <c r="D5245" s="214" t="s">
        <v>31857</v>
      </c>
    </row>
    <row r="5246" spans="1:4">
      <c r="A5246" s="213" t="s">
        <v>12060</v>
      </c>
      <c r="B5246" s="213" t="s">
        <v>3720</v>
      </c>
      <c r="C5246" s="213" t="s">
        <v>126</v>
      </c>
      <c r="D5246" s="214" t="s">
        <v>31858</v>
      </c>
    </row>
    <row r="5247" spans="1:4">
      <c r="A5247" s="213" t="s">
        <v>12061</v>
      </c>
      <c r="B5247" s="213" t="s">
        <v>3721</v>
      </c>
      <c r="C5247" s="213" t="s">
        <v>126</v>
      </c>
      <c r="D5247" s="214" t="s">
        <v>31859</v>
      </c>
    </row>
    <row r="5248" spans="1:4">
      <c r="A5248" s="213" t="s">
        <v>12062</v>
      </c>
      <c r="B5248" s="213" t="s">
        <v>3722</v>
      </c>
      <c r="C5248" s="213" t="s">
        <v>126</v>
      </c>
      <c r="D5248" s="214" t="s">
        <v>31860</v>
      </c>
    </row>
    <row r="5249" spans="1:4">
      <c r="A5249" s="213" t="s">
        <v>12063</v>
      </c>
      <c r="B5249" s="213" t="s">
        <v>3723</v>
      </c>
      <c r="C5249" s="213" t="s">
        <v>126</v>
      </c>
      <c r="D5249" s="214" t="s">
        <v>31861</v>
      </c>
    </row>
    <row r="5250" spans="1:4">
      <c r="A5250" s="213" t="s">
        <v>12064</v>
      </c>
      <c r="B5250" s="213" t="s">
        <v>3724</v>
      </c>
      <c r="C5250" s="213" t="s">
        <v>126</v>
      </c>
      <c r="D5250" s="214" t="s">
        <v>31862</v>
      </c>
    </row>
    <row r="5251" spans="1:4">
      <c r="A5251" s="213" t="s">
        <v>12065</v>
      </c>
      <c r="B5251" s="213" t="s">
        <v>3725</v>
      </c>
      <c r="C5251" s="213" t="s">
        <v>126</v>
      </c>
      <c r="D5251" s="214" t="s">
        <v>31863</v>
      </c>
    </row>
    <row r="5252" spans="1:4">
      <c r="A5252" s="213" t="s">
        <v>12066</v>
      </c>
      <c r="B5252" s="213" t="s">
        <v>3726</v>
      </c>
      <c r="C5252" s="213" t="s">
        <v>126</v>
      </c>
      <c r="D5252" s="214" t="s">
        <v>31864</v>
      </c>
    </row>
    <row r="5253" spans="1:4">
      <c r="A5253" s="213" t="s">
        <v>12067</v>
      </c>
      <c r="B5253" s="213" t="s">
        <v>3784</v>
      </c>
      <c r="C5253" s="213" t="s">
        <v>44</v>
      </c>
      <c r="D5253" s="214" t="s">
        <v>10294</v>
      </c>
    </row>
    <row r="5254" spans="1:4">
      <c r="A5254" s="213" t="s">
        <v>12068</v>
      </c>
      <c r="B5254" s="213" t="s">
        <v>3785</v>
      </c>
      <c r="C5254" s="213" t="s">
        <v>44</v>
      </c>
      <c r="D5254" s="214" t="s">
        <v>15124</v>
      </c>
    </row>
    <row r="5255" spans="1:4">
      <c r="A5255" s="213" t="s">
        <v>12069</v>
      </c>
      <c r="B5255" s="213" t="s">
        <v>3786</v>
      </c>
      <c r="C5255" s="213" t="s">
        <v>44</v>
      </c>
      <c r="D5255" s="214" t="s">
        <v>31865</v>
      </c>
    </row>
    <row r="5256" spans="1:4">
      <c r="A5256" s="213" t="s">
        <v>12070</v>
      </c>
      <c r="B5256" s="213" t="s">
        <v>3787</v>
      </c>
      <c r="C5256" s="213" t="s">
        <v>44</v>
      </c>
      <c r="D5256" s="214" t="s">
        <v>31866</v>
      </c>
    </row>
    <row r="5257" spans="1:4">
      <c r="A5257" s="213" t="s">
        <v>12071</v>
      </c>
      <c r="B5257" s="213" t="s">
        <v>3788</v>
      </c>
      <c r="C5257" s="213" t="s">
        <v>44</v>
      </c>
      <c r="D5257" s="214" t="s">
        <v>31867</v>
      </c>
    </row>
    <row r="5258" spans="1:4">
      <c r="A5258" s="213" t="s">
        <v>12072</v>
      </c>
      <c r="B5258" s="213" t="s">
        <v>3789</v>
      </c>
      <c r="C5258" s="213" t="s">
        <v>44</v>
      </c>
      <c r="D5258" s="214" t="s">
        <v>31868</v>
      </c>
    </row>
    <row r="5259" spans="1:4">
      <c r="A5259" s="213" t="s">
        <v>12073</v>
      </c>
      <c r="B5259" s="213" t="s">
        <v>3790</v>
      </c>
      <c r="C5259" s="213" t="s">
        <v>44</v>
      </c>
      <c r="D5259" s="214" t="s">
        <v>31869</v>
      </c>
    </row>
    <row r="5260" spans="1:4">
      <c r="A5260" s="213" t="s">
        <v>12074</v>
      </c>
      <c r="B5260" s="213" t="s">
        <v>3791</v>
      </c>
      <c r="C5260" s="213" t="s">
        <v>44</v>
      </c>
      <c r="D5260" s="214" t="s">
        <v>31870</v>
      </c>
    </row>
    <row r="5261" spans="1:4">
      <c r="A5261" s="213" t="s">
        <v>12075</v>
      </c>
      <c r="B5261" s="213" t="s">
        <v>3792</v>
      </c>
      <c r="C5261" s="213" t="s">
        <v>44</v>
      </c>
      <c r="D5261" s="214" t="s">
        <v>31871</v>
      </c>
    </row>
    <row r="5262" spans="1:4">
      <c r="A5262" s="213" t="s">
        <v>12076</v>
      </c>
      <c r="B5262" s="213" t="s">
        <v>3793</v>
      </c>
      <c r="C5262" s="213" t="s">
        <v>44</v>
      </c>
      <c r="D5262" s="214" t="s">
        <v>31872</v>
      </c>
    </row>
    <row r="5263" spans="1:4">
      <c r="A5263" s="213" t="s">
        <v>12077</v>
      </c>
      <c r="B5263" s="213" t="s">
        <v>3794</v>
      </c>
      <c r="C5263" s="213" t="s">
        <v>44</v>
      </c>
      <c r="D5263" s="214" t="s">
        <v>31873</v>
      </c>
    </row>
    <row r="5264" spans="1:4">
      <c r="A5264" s="213" t="s">
        <v>12078</v>
      </c>
      <c r="B5264" s="213" t="s">
        <v>3795</v>
      </c>
      <c r="C5264" s="213" t="s">
        <v>44</v>
      </c>
      <c r="D5264" s="214" t="s">
        <v>31874</v>
      </c>
    </row>
    <row r="5265" spans="1:4">
      <c r="A5265" s="213" t="s">
        <v>12079</v>
      </c>
      <c r="B5265" s="213" t="s">
        <v>3796</v>
      </c>
      <c r="C5265" s="213" t="s">
        <v>126</v>
      </c>
      <c r="D5265" s="214" t="s">
        <v>22569</v>
      </c>
    </row>
    <row r="5266" spans="1:4">
      <c r="A5266" s="213" t="s">
        <v>12080</v>
      </c>
      <c r="B5266" s="213" t="s">
        <v>3797</v>
      </c>
      <c r="C5266" s="213" t="s">
        <v>126</v>
      </c>
      <c r="D5266" s="214" t="s">
        <v>13015</v>
      </c>
    </row>
    <row r="5267" spans="1:4">
      <c r="A5267" s="213" t="s">
        <v>12081</v>
      </c>
      <c r="B5267" s="213" t="s">
        <v>3798</v>
      </c>
      <c r="C5267" s="213" t="s">
        <v>126</v>
      </c>
      <c r="D5267" s="214" t="s">
        <v>11255</v>
      </c>
    </row>
    <row r="5268" spans="1:4">
      <c r="A5268" s="213" t="s">
        <v>12082</v>
      </c>
      <c r="B5268" s="213" t="s">
        <v>3799</v>
      </c>
      <c r="C5268" s="213" t="s">
        <v>126</v>
      </c>
      <c r="D5268" s="214" t="s">
        <v>10438</v>
      </c>
    </row>
    <row r="5269" spans="1:4">
      <c r="A5269" s="213" t="s">
        <v>12083</v>
      </c>
      <c r="B5269" s="213" t="s">
        <v>3800</v>
      </c>
      <c r="C5269" s="213" t="s">
        <v>126</v>
      </c>
      <c r="D5269" s="214" t="s">
        <v>10662</v>
      </c>
    </row>
    <row r="5270" spans="1:4">
      <c r="A5270" s="213" t="s">
        <v>12085</v>
      </c>
      <c r="B5270" s="213" t="s">
        <v>3801</v>
      </c>
      <c r="C5270" s="213" t="s">
        <v>126</v>
      </c>
      <c r="D5270" s="214" t="s">
        <v>31875</v>
      </c>
    </row>
    <row r="5271" spans="1:4">
      <c r="A5271" s="213" t="s">
        <v>12086</v>
      </c>
      <c r="B5271" s="213" t="s">
        <v>3802</v>
      </c>
      <c r="C5271" s="213" t="s">
        <v>126</v>
      </c>
      <c r="D5271" s="214" t="s">
        <v>11577</v>
      </c>
    </row>
    <row r="5272" spans="1:4">
      <c r="A5272" s="213" t="s">
        <v>12087</v>
      </c>
      <c r="B5272" s="213" t="s">
        <v>3803</v>
      </c>
      <c r="C5272" s="213" t="s">
        <v>126</v>
      </c>
      <c r="D5272" s="214" t="s">
        <v>17575</v>
      </c>
    </row>
    <row r="5273" spans="1:4">
      <c r="A5273" s="213" t="s">
        <v>12089</v>
      </c>
      <c r="B5273" s="213" t="s">
        <v>3804</v>
      </c>
      <c r="C5273" s="213" t="s">
        <v>126</v>
      </c>
      <c r="D5273" s="214" t="s">
        <v>23803</v>
      </c>
    </row>
    <row r="5274" spans="1:4">
      <c r="A5274" s="213" t="s">
        <v>12090</v>
      </c>
      <c r="B5274" s="213" t="s">
        <v>3805</v>
      </c>
      <c r="C5274" s="213" t="s">
        <v>126</v>
      </c>
      <c r="D5274" s="214" t="s">
        <v>31876</v>
      </c>
    </row>
    <row r="5275" spans="1:4">
      <c r="A5275" s="213" t="s">
        <v>12092</v>
      </c>
      <c r="B5275" s="213" t="s">
        <v>3806</v>
      </c>
      <c r="C5275" s="213" t="s">
        <v>126</v>
      </c>
      <c r="D5275" s="214" t="s">
        <v>31877</v>
      </c>
    </row>
    <row r="5276" spans="1:4">
      <c r="A5276" s="213" t="s">
        <v>12093</v>
      </c>
      <c r="B5276" s="213" t="s">
        <v>3807</v>
      </c>
      <c r="C5276" s="213" t="s">
        <v>126</v>
      </c>
      <c r="D5276" s="214" t="s">
        <v>31878</v>
      </c>
    </row>
    <row r="5277" spans="1:4">
      <c r="A5277" s="213" t="s">
        <v>12094</v>
      </c>
      <c r="B5277" s="213" t="s">
        <v>3808</v>
      </c>
      <c r="C5277" s="213" t="s">
        <v>126</v>
      </c>
      <c r="D5277" s="214" t="s">
        <v>31026</v>
      </c>
    </row>
    <row r="5278" spans="1:4">
      <c r="A5278" s="213" t="s">
        <v>12095</v>
      </c>
      <c r="B5278" s="213" t="s">
        <v>3809</v>
      </c>
      <c r="C5278" s="213" t="s">
        <v>126</v>
      </c>
      <c r="D5278" s="214" t="s">
        <v>31879</v>
      </c>
    </row>
    <row r="5279" spans="1:4">
      <c r="A5279" s="213" t="s">
        <v>12096</v>
      </c>
      <c r="B5279" s="213" t="s">
        <v>3810</v>
      </c>
      <c r="C5279" s="213" t="s">
        <v>126</v>
      </c>
      <c r="D5279" s="214" t="s">
        <v>10959</v>
      </c>
    </row>
    <row r="5280" spans="1:4">
      <c r="A5280" s="213" t="s">
        <v>12097</v>
      </c>
      <c r="B5280" s="213" t="s">
        <v>3811</v>
      </c>
      <c r="C5280" s="213" t="s">
        <v>126</v>
      </c>
      <c r="D5280" s="214" t="s">
        <v>10227</v>
      </c>
    </row>
    <row r="5281" spans="1:4">
      <c r="A5281" s="213" t="s">
        <v>12099</v>
      </c>
      <c r="B5281" s="213" t="s">
        <v>3812</v>
      </c>
      <c r="C5281" s="213" t="s">
        <v>126</v>
      </c>
      <c r="D5281" s="214" t="s">
        <v>31880</v>
      </c>
    </row>
    <row r="5282" spans="1:4">
      <c r="A5282" s="213" t="s">
        <v>12100</v>
      </c>
      <c r="B5282" s="213" t="s">
        <v>3813</v>
      </c>
      <c r="C5282" s="213" t="s">
        <v>126</v>
      </c>
      <c r="D5282" s="214" t="s">
        <v>11577</v>
      </c>
    </row>
    <row r="5283" spans="1:4">
      <c r="A5283" s="213" t="s">
        <v>12101</v>
      </c>
      <c r="B5283" s="213" t="s">
        <v>3814</v>
      </c>
      <c r="C5283" s="213" t="s">
        <v>126</v>
      </c>
      <c r="D5283" s="214" t="s">
        <v>31881</v>
      </c>
    </row>
    <row r="5284" spans="1:4">
      <c r="A5284" s="213" t="s">
        <v>12102</v>
      </c>
      <c r="B5284" s="213" t="s">
        <v>3815</v>
      </c>
      <c r="C5284" s="213" t="s">
        <v>126</v>
      </c>
      <c r="D5284" s="214" t="s">
        <v>31882</v>
      </c>
    </row>
    <row r="5285" spans="1:4">
      <c r="A5285" s="213" t="s">
        <v>12103</v>
      </c>
      <c r="B5285" s="213" t="s">
        <v>3816</v>
      </c>
      <c r="C5285" s="213" t="s">
        <v>126</v>
      </c>
      <c r="D5285" s="214" t="s">
        <v>31883</v>
      </c>
    </row>
    <row r="5286" spans="1:4">
      <c r="A5286" s="213" t="s">
        <v>12104</v>
      </c>
      <c r="B5286" s="213" t="s">
        <v>3817</v>
      </c>
      <c r="C5286" s="213" t="s">
        <v>126</v>
      </c>
      <c r="D5286" s="214" t="s">
        <v>31879</v>
      </c>
    </row>
    <row r="5287" spans="1:4">
      <c r="A5287" s="213" t="s">
        <v>12105</v>
      </c>
      <c r="B5287" s="213" t="s">
        <v>3818</v>
      </c>
      <c r="C5287" s="213" t="s">
        <v>126</v>
      </c>
      <c r="D5287" s="214" t="s">
        <v>11347</v>
      </c>
    </row>
    <row r="5288" spans="1:4">
      <c r="A5288" s="213" t="s">
        <v>12107</v>
      </c>
      <c r="B5288" s="213" t="s">
        <v>3819</v>
      </c>
      <c r="C5288" s="213" t="s">
        <v>126</v>
      </c>
      <c r="D5288" s="214" t="s">
        <v>10929</v>
      </c>
    </row>
    <row r="5289" spans="1:4">
      <c r="A5289" s="213" t="s">
        <v>12108</v>
      </c>
      <c r="B5289" s="213" t="s">
        <v>3820</v>
      </c>
      <c r="C5289" s="213" t="s">
        <v>126</v>
      </c>
      <c r="D5289" s="214" t="s">
        <v>31884</v>
      </c>
    </row>
    <row r="5290" spans="1:4">
      <c r="A5290" s="213" t="s">
        <v>12109</v>
      </c>
      <c r="B5290" s="213" t="s">
        <v>3821</v>
      </c>
      <c r="C5290" s="213" t="s">
        <v>126</v>
      </c>
      <c r="D5290" s="214" t="s">
        <v>30315</v>
      </c>
    </row>
    <row r="5291" spans="1:4">
      <c r="A5291" s="213" t="s">
        <v>12110</v>
      </c>
      <c r="B5291" s="213" t="s">
        <v>3822</v>
      </c>
      <c r="C5291" s="213" t="s">
        <v>126</v>
      </c>
      <c r="D5291" s="214" t="s">
        <v>31885</v>
      </c>
    </row>
    <row r="5292" spans="1:4">
      <c r="A5292" s="213" t="s">
        <v>12111</v>
      </c>
      <c r="B5292" s="213" t="s">
        <v>3823</v>
      </c>
      <c r="C5292" s="213" t="s">
        <v>126</v>
      </c>
      <c r="D5292" s="214" t="s">
        <v>31886</v>
      </c>
    </row>
    <row r="5293" spans="1:4">
      <c r="A5293" s="213" t="s">
        <v>12112</v>
      </c>
      <c r="B5293" s="213" t="s">
        <v>3824</v>
      </c>
      <c r="C5293" s="213" t="s">
        <v>126</v>
      </c>
      <c r="D5293" s="214" t="s">
        <v>11279</v>
      </c>
    </row>
    <row r="5294" spans="1:4">
      <c r="A5294" s="213" t="s">
        <v>12114</v>
      </c>
      <c r="B5294" s="213" t="s">
        <v>3825</v>
      </c>
      <c r="C5294" s="213" t="s">
        <v>126</v>
      </c>
      <c r="D5294" s="214" t="s">
        <v>31887</v>
      </c>
    </row>
    <row r="5295" spans="1:4">
      <c r="A5295" s="213" t="s">
        <v>12115</v>
      </c>
      <c r="B5295" s="213" t="s">
        <v>3826</v>
      </c>
      <c r="C5295" s="213" t="s">
        <v>126</v>
      </c>
      <c r="D5295" s="214" t="s">
        <v>31888</v>
      </c>
    </row>
    <row r="5296" spans="1:4">
      <c r="A5296" s="213" t="s">
        <v>12117</v>
      </c>
      <c r="B5296" s="213" t="s">
        <v>3827</v>
      </c>
      <c r="C5296" s="213" t="s">
        <v>126</v>
      </c>
      <c r="D5296" s="214" t="s">
        <v>31889</v>
      </c>
    </row>
    <row r="5297" spans="1:4">
      <c r="A5297" s="213" t="s">
        <v>12118</v>
      </c>
      <c r="B5297" s="213" t="s">
        <v>3828</v>
      </c>
      <c r="C5297" s="213" t="s">
        <v>126</v>
      </c>
      <c r="D5297" s="214" t="s">
        <v>31890</v>
      </c>
    </row>
    <row r="5298" spans="1:4">
      <c r="A5298" s="213" t="s">
        <v>12119</v>
      </c>
      <c r="B5298" s="213" t="s">
        <v>3829</v>
      </c>
      <c r="C5298" s="213" t="s">
        <v>126</v>
      </c>
      <c r="D5298" s="214" t="s">
        <v>31704</v>
      </c>
    </row>
    <row r="5299" spans="1:4">
      <c r="A5299" s="213" t="s">
        <v>12120</v>
      </c>
      <c r="B5299" s="213" t="s">
        <v>3830</v>
      </c>
      <c r="C5299" s="213" t="s">
        <v>126</v>
      </c>
      <c r="D5299" s="214" t="s">
        <v>10990</v>
      </c>
    </row>
    <row r="5300" spans="1:4">
      <c r="A5300" s="213" t="s">
        <v>12121</v>
      </c>
      <c r="B5300" s="213" t="s">
        <v>3831</v>
      </c>
      <c r="C5300" s="213" t="s">
        <v>126</v>
      </c>
      <c r="D5300" s="214" t="s">
        <v>31891</v>
      </c>
    </row>
    <row r="5301" spans="1:4">
      <c r="A5301" s="213" t="s">
        <v>12122</v>
      </c>
      <c r="B5301" s="213" t="s">
        <v>3832</v>
      </c>
      <c r="C5301" s="213" t="s">
        <v>126</v>
      </c>
      <c r="D5301" s="214" t="s">
        <v>31892</v>
      </c>
    </row>
    <row r="5302" spans="1:4">
      <c r="A5302" s="213" t="s">
        <v>12124</v>
      </c>
      <c r="B5302" s="213" t="s">
        <v>3833</v>
      </c>
      <c r="C5302" s="213" t="s">
        <v>126</v>
      </c>
      <c r="D5302" s="214" t="s">
        <v>31893</v>
      </c>
    </row>
    <row r="5303" spans="1:4">
      <c r="A5303" s="213" t="s">
        <v>12125</v>
      </c>
      <c r="B5303" s="213" t="s">
        <v>3834</v>
      </c>
      <c r="C5303" s="213" t="s">
        <v>126</v>
      </c>
      <c r="D5303" s="214" t="s">
        <v>31894</v>
      </c>
    </row>
    <row r="5304" spans="1:4">
      <c r="A5304" s="213" t="s">
        <v>12126</v>
      </c>
      <c r="B5304" s="213" t="s">
        <v>3835</v>
      </c>
      <c r="C5304" s="213" t="s">
        <v>126</v>
      </c>
      <c r="D5304" s="214" t="s">
        <v>31895</v>
      </c>
    </row>
    <row r="5305" spans="1:4">
      <c r="A5305" s="213" t="s">
        <v>12127</v>
      </c>
      <c r="B5305" s="213" t="s">
        <v>3836</v>
      </c>
      <c r="C5305" s="213" t="s">
        <v>126</v>
      </c>
      <c r="D5305" s="214" t="s">
        <v>26302</v>
      </c>
    </row>
    <row r="5306" spans="1:4">
      <c r="A5306" s="213" t="s">
        <v>12128</v>
      </c>
      <c r="B5306" s="213" t="s">
        <v>3837</v>
      </c>
      <c r="C5306" s="213" t="s">
        <v>126</v>
      </c>
      <c r="D5306" s="214" t="s">
        <v>26302</v>
      </c>
    </row>
    <row r="5307" spans="1:4">
      <c r="A5307" s="213" t="s">
        <v>12129</v>
      </c>
      <c r="B5307" s="213" t="s">
        <v>3838</v>
      </c>
      <c r="C5307" s="213" t="s">
        <v>126</v>
      </c>
      <c r="D5307" s="214" t="s">
        <v>31896</v>
      </c>
    </row>
    <row r="5308" spans="1:4">
      <c r="A5308" s="213" t="s">
        <v>12130</v>
      </c>
      <c r="B5308" s="213" t="s">
        <v>3839</v>
      </c>
      <c r="C5308" s="213" t="s">
        <v>126</v>
      </c>
      <c r="D5308" s="214" t="s">
        <v>24354</v>
      </c>
    </row>
    <row r="5309" spans="1:4">
      <c r="A5309" s="213" t="s">
        <v>12131</v>
      </c>
      <c r="B5309" s="213" t="s">
        <v>3840</v>
      </c>
      <c r="C5309" s="213" t="s">
        <v>126</v>
      </c>
      <c r="D5309" s="214" t="s">
        <v>31897</v>
      </c>
    </row>
    <row r="5310" spans="1:4">
      <c r="A5310" s="213" t="s">
        <v>12132</v>
      </c>
      <c r="B5310" s="213" t="s">
        <v>3841</v>
      </c>
      <c r="C5310" s="213" t="s">
        <v>126</v>
      </c>
      <c r="D5310" s="214" t="s">
        <v>31898</v>
      </c>
    </row>
    <row r="5311" spans="1:4">
      <c r="A5311" s="213" t="s">
        <v>12133</v>
      </c>
      <c r="B5311" s="213" t="s">
        <v>29458</v>
      </c>
      <c r="C5311" s="213" t="s">
        <v>55</v>
      </c>
      <c r="D5311" s="214" t="s">
        <v>31899</v>
      </c>
    </row>
    <row r="5312" spans="1:4">
      <c r="A5312" s="213" t="s">
        <v>12134</v>
      </c>
      <c r="B5312" s="213" t="s">
        <v>29459</v>
      </c>
      <c r="C5312" s="213" t="s">
        <v>55</v>
      </c>
      <c r="D5312" s="214" t="s">
        <v>31900</v>
      </c>
    </row>
    <row r="5313" spans="1:4">
      <c r="A5313" s="213" t="s">
        <v>12135</v>
      </c>
      <c r="B5313" s="213" t="s">
        <v>29460</v>
      </c>
      <c r="C5313" s="213" t="s">
        <v>55</v>
      </c>
      <c r="D5313" s="214" t="s">
        <v>31901</v>
      </c>
    </row>
    <row r="5314" spans="1:4">
      <c r="A5314" s="213" t="s">
        <v>12136</v>
      </c>
      <c r="B5314" s="213" t="s">
        <v>29462</v>
      </c>
      <c r="C5314" s="213" t="s">
        <v>55</v>
      </c>
      <c r="D5314" s="214" t="s">
        <v>31902</v>
      </c>
    </row>
    <row r="5315" spans="1:4">
      <c r="A5315" s="213" t="s">
        <v>12137</v>
      </c>
      <c r="B5315" s="213" t="s">
        <v>29463</v>
      </c>
      <c r="C5315" s="213" t="s">
        <v>55</v>
      </c>
      <c r="D5315" s="214" t="s">
        <v>31903</v>
      </c>
    </row>
    <row r="5316" spans="1:4">
      <c r="A5316" s="213" t="s">
        <v>12138</v>
      </c>
      <c r="B5316" s="213" t="s">
        <v>29464</v>
      </c>
      <c r="C5316" s="213" t="s">
        <v>55</v>
      </c>
      <c r="D5316" s="214" t="s">
        <v>31904</v>
      </c>
    </row>
    <row r="5317" spans="1:4">
      <c r="A5317" s="213" t="s">
        <v>12139</v>
      </c>
      <c r="B5317" s="213" t="s">
        <v>29465</v>
      </c>
      <c r="C5317" s="213" t="s">
        <v>55</v>
      </c>
      <c r="D5317" s="214" t="s">
        <v>31905</v>
      </c>
    </row>
    <row r="5318" spans="1:4">
      <c r="A5318" s="213" t="s">
        <v>12140</v>
      </c>
      <c r="B5318" s="213" t="s">
        <v>29466</v>
      </c>
      <c r="C5318" s="213" t="s">
        <v>55</v>
      </c>
      <c r="D5318" s="214" t="s">
        <v>31906</v>
      </c>
    </row>
    <row r="5319" spans="1:4">
      <c r="A5319" s="213" t="s">
        <v>12141</v>
      </c>
      <c r="B5319" s="213" t="s">
        <v>29467</v>
      </c>
      <c r="C5319" s="213" t="s">
        <v>55</v>
      </c>
      <c r="D5319" s="214" t="s">
        <v>31907</v>
      </c>
    </row>
    <row r="5320" spans="1:4">
      <c r="A5320" s="213" t="s">
        <v>12142</v>
      </c>
      <c r="B5320" s="213" t="s">
        <v>29468</v>
      </c>
      <c r="C5320" s="213" t="s">
        <v>55</v>
      </c>
      <c r="D5320" s="214" t="s">
        <v>31908</v>
      </c>
    </row>
    <row r="5321" spans="1:4">
      <c r="A5321" s="213" t="s">
        <v>12143</v>
      </c>
      <c r="B5321" s="213" t="s">
        <v>29470</v>
      </c>
      <c r="C5321" s="213" t="s">
        <v>55</v>
      </c>
      <c r="D5321" s="214" t="s">
        <v>31909</v>
      </c>
    </row>
    <row r="5322" spans="1:4">
      <c r="A5322" s="213" t="s">
        <v>12144</v>
      </c>
      <c r="B5322" s="213" t="s">
        <v>29471</v>
      </c>
      <c r="C5322" s="213" t="s">
        <v>55</v>
      </c>
      <c r="D5322" s="214" t="s">
        <v>31910</v>
      </c>
    </row>
    <row r="5323" spans="1:4">
      <c r="A5323" s="213" t="s">
        <v>12145</v>
      </c>
      <c r="B5323" s="213" t="s">
        <v>29472</v>
      </c>
      <c r="C5323" s="213" t="s">
        <v>55</v>
      </c>
      <c r="D5323" s="214" t="s">
        <v>26342</v>
      </c>
    </row>
    <row r="5324" spans="1:4">
      <c r="A5324" s="213" t="s">
        <v>12146</v>
      </c>
      <c r="B5324" s="213" t="s">
        <v>29473</v>
      </c>
      <c r="C5324" s="213" t="s">
        <v>55</v>
      </c>
      <c r="D5324" s="214" t="s">
        <v>30096</v>
      </c>
    </row>
    <row r="5325" spans="1:4">
      <c r="A5325" s="213" t="s">
        <v>12147</v>
      </c>
      <c r="B5325" s="213" t="s">
        <v>29474</v>
      </c>
      <c r="C5325" s="213" t="s">
        <v>55</v>
      </c>
      <c r="D5325" s="214" t="s">
        <v>31911</v>
      </c>
    </row>
    <row r="5326" spans="1:4">
      <c r="A5326" s="213" t="s">
        <v>12148</v>
      </c>
      <c r="B5326" s="213" t="s">
        <v>29475</v>
      </c>
      <c r="C5326" s="213" t="s">
        <v>126</v>
      </c>
      <c r="D5326" s="214" t="s">
        <v>31912</v>
      </c>
    </row>
    <row r="5327" spans="1:4">
      <c r="A5327" s="213" t="s">
        <v>12149</v>
      </c>
      <c r="B5327" s="213" t="s">
        <v>29476</v>
      </c>
      <c r="C5327" s="213" t="s">
        <v>126</v>
      </c>
      <c r="D5327" s="214" t="s">
        <v>31913</v>
      </c>
    </row>
    <row r="5328" spans="1:4">
      <c r="A5328" s="213" t="s">
        <v>29477</v>
      </c>
      <c r="B5328" s="213" t="s">
        <v>29478</v>
      </c>
      <c r="C5328" s="213" t="s">
        <v>126</v>
      </c>
      <c r="D5328" s="214" t="s">
        <v>31914</v>
      </c>
    </row>
    <row r="5329" spans="1:4">
      <c r="A5329" s="213" t="s">
        <v>29479</v>
      </c>
      <c r="B5329" s="213" t="s">
        <v>29480</v>
      </c>
      <c r="C5329" s="213" t="s">
        <v>56</v>
      </c>
      <c r="D5329" s="214" t="s">
        <v>31915</v>
      </c>
    </row>
    <row r="5330" spans="1:4">
      <c r="A5330" s="213" t="s">
        <v>29481</v>
      </c>
      <c r="B5330" s="213" t="s">
        <v>29482</v>
      </c>
      <c r="C5330" s="213" t="s">
        <v>126</v>
      </c>
      <c r="D5330" s="214" t="s">
        <v>31916</v>
      </c>
    </row>
    <row r="5331" spans="1:4">
      <c r="A5331" s="213" t="s">
        <v>29483</v>
      </c>
      <c r="B5331" s="213" t="s">
        <v>29484</v>
      </c>
      <c r="C5331" s="213" t="s">
        <v>126</v>
      </c>
      <c r="D5331" s="214" t="s">
        <v>19203</v>
      </c>
    </row>
    <row r="5332" spans="1:4">
      <c r="A5332" s="213" t="s">
        <v>29485</v>
      </c>
      <c r="B5332" s="213" t="s">
        <v>29486</v>
      </c>
      <c r="C5332" s="213" t="s">
        <v>44</v>
      </c>
      <c r="D5332" s="214" t="s">
        <v>22250</v>
      </c>
    </row>
    <row r="5333" spans="1:4">
      <c r="A5333" s="213" t="s">
        <v>29487</v>
      </c>
      <c r="B5333" s="213" t="s">
        <v>29488</v>
      </c>
      <c r="C5333" s="213" t="s">
        <v>44</v>
      </c>
      <c r="D5333" s="214" t="s">
        <v>31917</v>
      </c>
    </row>
    <row r="5334" spans="1:4">
      <c r="A5334" s="213" t="s">
        <v>29489</v>
      </c>
      <c r="B5334" s="213" t="s">
        <v>29490</v>
      </c>
      <c r="C5334" s="213" t="s">
        <v>44</v>
      </c>
      <c r="D5334" s="214" t="s">
        <v>31918</v>
      </c>
    </row>
    <row r="5335" spans="1:4">
      <c r="A5335" s="213" t="s">
        <v>29491</v>
      </c>
      <c r="B5335" s="213" t="s">
        <v>29492</v>
      </c>
      <c r="C5335" s="213" t="s">
        <v>44</v>
      </c>
      <c r="D5335" s="214" t="s">
        <v>31919</v>
      </c>
    </row>
    <row r="5336" spans="1:4">
      <c r="A5336" s="213" t="s">
        <v>12150</v>
      </c>
      <c r="B5336" s="213" t="s">
        <v>1350</v>
      </c>
      <c r="C5336" s="213" t="s">
        <v>431</v>
      </c>
      <c r="D5336" s="214" t="s">
        <v>31920</v>
      </c>
    </row>
    <row r="5337" spans="1:4">
      <c r="A5337" s="213" t="s">
        <v>12151</v>
      </c>
      <c r="B5337" s="213" t="s">
        <v>1356</v>
      </c>
      <c r="C5337" s="213" t="s">
        <v>431</v>
      </c>
      <c r="D5337" s="214" t="s">
        <v>31921</v>
      </c>
    </row>
    <row r="5338" spans="1:4">
      <c r="A5338" s="213" t="s">
        <v>12152</v>
      </c>
      <c r="B5338" s="213" t="s">
        <v>1358</v>
      </c>
      <c r="C5338" s="213" t="s">
        <v>431</v>
      </c>
      <c r="D5338" s="214" t="s">
        <v>30858</v>
      </c>
    </row>
    <row r="5339" spans="1:4">
      <c r="A5339" s="213" t="s">
        <v>12153</v>
      </c>
      <c r="B5339" s="213" t="s">
        <v>1360</v>
      </c>
      <c r="C5339" s="213" t="s">
        <v>431</v>
      </c>
      <c r="D5339" s="214" t="s">
        <v>31922</v>
      </c>
    </row>
    <row r="5340" spans="1:4">
      <c r="A5340" s="213" t="s">
        <v>12154</v>
      </c>
      <c r="B5340" s="213" t="s">
        <v>1362</v>
      </c>
      <c r="C5340" s="213" t="s">
        <v>431</v>
      </c>
      <c r="D5340" s="214" t="s">
        <v>11142</v>
      </c>
    </row>
    <row r="5341" spans="1:4">
      <c r="A5341" s="213" t="s">
        <v>12155</v>
      </c>
      <c r="B5341" s="213" t="s">
        <v>1394</v>
      </c>
      <c r="C5341" s="213" t="s">
        <v>431</v>
      </c>
      <c r="D5341" s="214" t="s">
        <v>31923</v>
      </c>
    </row>
    <row r="5342" spans="1:4">
      <c r="A5342" s="213" t="s">
        <v>12156</v>
      </c>
      <c r="B5342" s="213" t="s">
        <v>1397</v>
      </c>
      <c r="C5342" s="213" t="s">
        <v>431</v>
      </c>
      <c r="D5342" s="214" t="s">
        <v>31924</v>
      </c>
    </row>
    <row r="5343" spans="1:4">
      <c r="A5343" s="213" t="s">
        <v>12157</v>
      </c>
      <c r="B5343" s="213" t="s">
        <v>1398</v>
      </c>
      <c r="C5343" s="213" t="s">
        <v>431</v>
      </c>
      <c r="D5343" s="214" t="s">
        <v>31925</v>
      </c>
    </row>
    <row r="5344" spans="1:4">
      <c r="A5344" s="213" t="s">
        <v>12158</v>
      </c>
      <c r="B5344" s="213" t="s">
        <v>1399</v>
      </c>
      <c r="C5344" s="213" t="s">
        <v>431</v>
      </c>
      <c r="D5344" s="214" t="s">
        <v>31926</v>
      </c>
    </row>
    <row r="5345" spans="1:4">
      <c r="A5345" s="213" t="s">
        <v>12159</v>
      </c>
      <c r="B5345" s="213" t="s">
        <v>1402</v>
      </c>
      <c r="C5345" s="213" t="s">
        <v>431</v>
      </c>
      <c r="D5345" s="214" t="s">
        <v>31927</v>
      </c>
    </row>
    <row r="5346" spans="1:4">
      <c r="A5346" s="213" t="s">
        <v>12160</v>
      </c>
      <c r="B5346" s="213" t="s">
        <v>1404</v>
      </c>
      <c r="C5346" s="213" t="s">
        <v>431</v>
      </c>
      <c r="D5346" s="214" t="s">
        <v>10717</v>
      </c>
    </row>
    <row r="5347" spans="1:4">
      <c r="A5347" s="213" t="s">
        <v>12161</v>
      </c>
      <c r="B5347" s="213" t="s">
        <v>1406</v>
      </c>
      <c r="C5347" s="213" t="s">
        <v>431</v>
      </c>
      <c r="D5347" s="214" t="s">
        <v>31928</v>
      </c>
    </row>
    <row r="5348" spans="1:4">
      <c r="A5348" s="213" t="s">
        <v>12162</v>
      </c>
      <c r="B5348" s="213" t="s">
        <v>1408</v>
      </c>
      <c r="C5348" s="213" t="s">
        <v>431</v>
      </c>
      <c r="D5348" s="214" t="s">
        <v>31929</v>
      </c>
    </row>
    <row r="5349" spans="1:4">
      <c r="A5349" s="213" t="s">
        <v>12163</v>
      </c>
      <c r="B5349" s="213" t="s">
        <v>1410</v>
      </c>
      <c r="C5349" s="213" t="s">
        <v>431</v>
      </c>
      <c r="D5349" s="214" t="s">
        <v>31930</v>
      </c>
    </row>
    <row r="5350" spans="1:4">
      <c r="A5350" s="213" t="s">
        <v>12164</v>
      </c>
      <c r="B5350" s="213" t="s">
        <v>1412</v>
      </c>
      <c r="C5350" s="213" t="s">
        <v>431</v>
      </c>
      <c r="D5350" s="214" t="s">
        <v>31931</v>
      </c>
    </row>
    <row r="5351" spans="1:4">
      <c r="A5351" s="213" t="s">
        <v>12165</v>
      </c>
      <c r="B5351" s="213" t="s">
        <v>1414</v>
      </c>
      <c r="C5351" s="213" t="s">
        <v>431</v>
      </c>
      <c r="D5351" s="214" t="s">
        <v>13125</v>
      </c>
    </row>
    <row r="5352" spans="1:4">
      <c r="A5352" s="213" t="s">
        <v>12166</v>
      </c>
      <c r="B5352" s="213" t="s">
        <v>1416</v>
      </c>
      <c r="C5352" s="213" t="s">
        <v>431</v>
      </c>
      <c r="D5352" s="214" t="s">
        <v>31932</v>
      </c>
    </row>
    <row r="5353" spans="1:4">
      <c r="A5353" s="213" t="s">
        <v>12167</v>
      </c>
      <c r="B5353" s="213" t="s">
        <v>1418</v>
      </c>
      <c r="C5353" s="213" t="s">
        <v>431</v>
      </c>
      <c r="D5353" s="214" t="s">
        <v>31933</v>
      </c>
    </row>
    <row r="5354" spans="1:4">
      <c r="A5354" s="213" t="s">
        <v>12168</v>
      </c>
      <c r="B5354" s="213" t="s">
        <v>1420</v>
      </c>
      <c r="C5354" s="213" t="s">
        <v>431</v>
      </c>
      <c r="D5354" s="214" t="s">
        <v>31934</v>
      </c>
    </row>
    <row r="5355" spans="1:4">
      <c r="A5355" s="213" t="s">
        <v>12169</v>
      </c>
      <c r="B5355" s="213" t="s">
        <v>1422</v>
      </c>
      <c r="C5355" s="213" t="s">
        <v>431</v>
      </c>
      <c r="D5355" s="214" t="s">
        <v>31935</v>
      </c>
    </row>
    <row r="5356" spans="1:4">
      <c r="A5356" s="213" t="s">
        <v>12170</v>
      </c>
      <c r="B5356" s="213" t="s">
        <v>1424</v>
      </c>
      <c r="C5356" s="213" t="s">
        <v>431</v>
      </c>
      <c r="D5356" s="214" t="s">
        <v>24615</v>
      </c>
    </row>
    <row r="5357" spans="1:4">
      <c r="A5357" s="213" t="s">
        <v>12171</v>
      </c>
      <c r="B5357" s="213" t="s">
        <v>1426</v>
      </c>
      <c r="C5357" s="213" t="s">
        <v>431</v>
      </c>
      <c r="D5357" s="214" t="s">
        <v>31936</v>
      </c>
    </row>
    <row r="5358" spans="1:4">
      <c r="A5358" s="213" t="s">
        <v>12172</v>
      </c>
      <c r="B5358" s="213" t="s">
        <v>1428</v>
      </c>
      <c r="C5358" s="213" t="s">
        <v>431</v>
      </c>
      <c r="D5358" s="214" t="s">
        <v>24327</v>
      </c>
    </row>
    <row r="5359" spans="1:4">
      <c r="A5359" s="213" t="s">
        <v>12173</v>
      </c>
      <c r="B5359" s="213" t="s">
        <v>1430</v>
      </c>
      <c r="C5359" s="213" t="s">
        <v>431</v>
      </c>
      <c r="D5359" s="214" t="s">
        <v>30487</v>
      </c>
    </row>
    <row r="5360" spans="1:4">
      <c r="A5360" s="213" t="s">
        <v>12174</v>
      </c>
      <c r="B5360" s="213" t="s">
        <v>1432</v>
      </c>
      <c r="C5360" s="213" t="s">
        <v>431</v>
      </c>
      <c r="D5360" s="214" t="s">
        <v>10570</v>
      </c>
    </row>
    <row r="5361" spans="1:4">
      <c r="A5361" s="213" t="s">
        <v>12175</v>
      </c>
      <c r="B5361" s="213" t="s">
        <v>1434</v>
      </c>
      <c r="C5361" s="213" t="s">
        <v>431</v>
      </c>
      <c r="D5361" s="214" t="s">
        <v>31937</v>
      </c>
    </row>
    <row r="5362" spans="1:4">
      <c r="A5362" s="213" t="s">
        <v>12176</v>
      </c>
      <c r="B5362" s="213" t="s">
        <v>1436</v>
      </c>
      <c r="C5362" s="213" t="s">
        <v>431</v>
      </c>
      <c r="D5362" s="214" t="s">
        <v>31938</v>
      </c>
    </row>
    <row r="5363" spans="1:4">
      <c r="A5363" s="213" t="s">
        <v>12177</v>
      </c>
      <c r="B5363" s="213" t="s">
        <v>1438</v>
      </c>
      <c r="C5363" s="213" t="s">
        <v>431</v>
      </c>
      <c r="D5363" s="214" t="s">
        <v>31939</v>
      </c>
    </row>
    <row r="5364" spans="1:4">
      <c r="A5364" s="213" t="s">
        <v>12178</v>
      </c>
      <c r="B5364" s="213" t="s">
        <v>1440</v>
      </c>
      <c r="C5364" s="213" t="s">
        <v>431</v>
      </c>
      <c r="D5364" s="214" t="s">
        <v>31940</v>
      </c>
    </row>
    <row r="5365" spans="1:4">
      <c r="A5365" s="213" t="s">
        <v>12179</v>
      </c>
      <c r="B5365" s="213" t="s">
        <v>1443</v>
      </c>
      <c r="C5365" s="213" t="s">
        <v>431</v>
      </c>
      <c r="D5365" s="214" t="s">
        <v>22533</v>
      </c>
    </row>
    <row r="5366" spans="1:4">
      <c r="A5366" s="213" t="s">
        <v>12180</v>
      </c>
      <c r="B5366" s="213" t="s">
        <v>1446</v>
      </c>
      <c r="C5366" s="213" t="s">
        <v>431</v>
      </c>
      <c r="D5366" s="214" t="s">
        <v>31941</v>
      </c>
    </row>
    <row r="5367" spans="1:4">
      <c r="A5367" s="213" t="s">
        <v>12181</v>
      </c>
      <c r="B5367" s="213" t="s">
        <v>1450</v>
      </c>
      <c r="C5367" s="213" t="s">
        <v>431</v>
      </c>
      <c r="D5367" s="214" t="s">
        <v>31942</v>
      </c>
    </row>
    <row r="5368" spans="1:4">
      <c r="A5368" s="213" t="s">
        <v>12182</v>
      </c>
      <c r="B5368" s="213" t="s">
        <v>12183</v>
      </c>
      <c r="C5368" s="213" t="s">
        <v>431</v>
      </c>
      <c r="D5368" s="214" t="s">
        <v>12601</v>
      </c>
    </row>
    <row r="5369" spans="1:4">
      <c r="A5369" s="213" t="s">
        <v>12184</v>
      </c>
      <c r="B5369" s="213" t="s">
        <v>1455</v>
      </c>
      <c r="C5369" s="213" t="s">
        <v>431</v>
      </c>
      <c r="D5369" s="214" t="s">
        <v>28241</v>
      </c>
    </row>
    <row r="5370" spans="1:4">
      <c r="A5370" s="213" t="s">
        <v>12186</v>
      </c>
      <c r="B5370" s="213" t="s">
        <v>1461</v>
      </c>
      <c r="C5370" s="213" t="s">
        <v>431</v>
      </c>
      <c r="D5370" s="214" t="s">
        <v>31943</v>
      </c>
    </row>
    <row r="5371" spans="1:4">
      <c r="A5371" s="213" t="s">
        <v>12187</v>
      </c>
      <c r="B5371" s="213" t="s">
        <v>1448</v>
      </c>
      <c r="C5371" s="213" t="s">
        <v>431</v>
      </c>
      <c r="D5371" s="214" t="s">
        <v>31944</v>
      </c>
    </row>
    <row r="5372" spans="1:4">
      <c r="A5372" s="213" t="s">
        <v>12188</v>
      </c>
      <c r="B5372" s="213" t="s">
        <v>1484</v>
      </c>
      <c r="C5372" s="213" t="s">
        <v>431</v>
      </c>
      <c r="D5372" s="214" t="s">
        <v>11734</v>
      </c>
    </row>
    <row r="5373" spans="1:4">
      <c r="A5373" s="213" t="s">
        <v>12189</v>
      </c>
      <c r="B5373" s="213" t="s">
        <v>1485</v>
      </c>
      <c r="C5373" s="213" t="s">
        <v>431</v>
      </c>
      <c r="D5373" s="214" t="s">
        <v>31945</v>
      </c>
    </row>
    <row r="5374" spans="1:4">
      <c r="A5374" s="213" t="s">
        <v>12190</v>
      </c>
      <c r="B5374" s="213" t="s">
        <v>1486</v>
      </c>
      <c r="C5374" s="213" t="s">
        <v>431</v>
      </c>
      <c r="D5374" s="214" t="s">
        <v>31946</v>
      </c>
    </row>
    <row r="5375" spans="1:4">
      <c r="A5375" s="213" t="s">
        <v>12191</v>
      </c>
      <c r="B5375" s="213" t="s">
        <v>1487</v>
      </c>
      <c r="C5375" s="213" t="s">
        <v>431</v>
      </c>
      <c r="D5375" s="214" t="s">
        <v>16430</v>
      </c>
    </row>
    <row r="5376" spans="1:4">
      <c r="A5376" s="213" t="s">
        <v>12192</v>
      </c>
      <c r="B5376" s="213" t="s">
        <v>12193</v>
      </c>
      <c r="C5376" s="213" t="s">
        <v>431</v>
      </c>
      <c r="D5376" s="214" t="s">
        <v>31947</v>
      </c>
    </row>
    <row r="5377" spans="1:4">
      <c r="A5377" s="213" t="s">
        <v>12194</v>
      </c>
      <c r="B5377" s="213" t="s">
        <v>1493</v>
      </c>
      <c r="C5377" s="213" t="s">
        <v>431</v>
      </c>
      <c r="D5377" s="214" t="s">
        <v>31948</v>
      </c>
    </row>
    <row r="5378" spans="1:4">
      <c r="A5378" s="213" t="s">
        <v>12195</v>
      </c>
      <c r="B5378" s="213" t="s">
        <v>12196</v>
      </c>
      <c r="C5378" s="213" t="s">
        <v>431</v>
      </c>
      <c r="D5378" s="214" t="s">
        <v>22970</v>
      </c>
    </row>
    <row r="5379" spans="1:4">
      <c r="A5379" s="213" t="s">
        <v>12197</v>
      </c>
      <c r="B5379" s="213" t="s">
        <v>12198</v>
      </c>
      <c r="C5379" s="213" t="s">
        <v>431</v>
      </c>
      <c r="D5379" s="214" t="s">
        <v>12199</v>
      </c>
    </row>
    <row r="5380" spans="1:4">
      <c r="A5380" s="213" t="s">
        <v>12200</v>
      </c>
      <c r="B5380" s="213" t="s">
        <v>12201</v>
      </c>
      <c r="C5380" s="213" t="s">
        <v>431</v>
      </c>
      <c r="D5380" s="214" t="s">
        <v>11692</v>
      </c>
    </row>
    <row r="5381" spans="1:4">
      <c r="A5381" s="213" t="s">
        <v>12202</v>
      </c>
      <c r="B5381" s="213" t="s">
        <v>12203</v>
      </c>
      <c r="C5381" s="213" t="s">
        <v>431</v>
      </c>
      <c r="D5381" s="214" t="s">
        <v>12204</v>
      </c>
    </row>
    <row r="5382" spans="1:4">
      <c r="A5382" s="213" t="s">
        <v>12205</v>
      </c>
      <c r="B5382" s="213" t="s">
        <v>1691</v>
      </c>
      <c r="C5382" s="213" t="s">
        <v>431</v>
      </c>
      <c r="D5382" s="214" t="s">
        <v>12206</v>
      </c>
    </row>
    <row r="5383" spans="1:4">
      <c r="A5383" s="213" t="s">
        <v>12207</v>
      </c>
      <c r="B5383" s="213" t="s">
        <v>1697</v>
      </c>
      <c r="C5383" s="213" t="s">
        <v>431</v>
      </c>
      <c r="D5383" s="214" t="s">
        <v>12208</v>
      </c>
    </row>
    <row r="5384" spans="1:4">
      <c r="A5384" s="213" t="s">
        <v>12209</v>
      </c>
      <c r="B5384" s="213" t="s">
        <v>12210</v>
      </c>
      <c r="C5384" s="213" t="s">
        <v>431</v>
      </c>
      <c r="D5384" s="214" t="s">
        <v>10384</v>
      </c>
    </row>
    <row r="5385" spans="1:4">
      <c r="A5385" s="213" t="s">
        <v>12211</v>
      </c>
      <c r="B5385" s="213" t="s">
        <v>1719</v>
      </c>
      <c r="C5385" s="213" t="s">
        <v>431</v>
      </c>
      <c r="D5385" s="214" t="s">
        <v>31949</v>
      </c>
    </row>
    <row r="5386" spans="1:4">
      <c r="A5386" s="213" t="s">
        <v>12212</v>
      </c>
      <c r="B5386" s="213" t="s">
        <v>1733</v>
      </c>
      <c r="C5386" s="213" t="s">
        <v>431</v>
      </c>
      <c r="D5386" s="214" t="s">
        <v>31950</v>
      </c>
    </row>
    <row r="5387" spans="1:4">
      <c r="A5387" s="213" t="s">
        <v>12213</v>
      </c>
      <c r="B5387" s="213" t="s">
        <v>29496</v>
      </c>
      <c r="C5387" s="213" t="s">
        <v>431</v>
      </c>
      <c r="D5387" s="214" t="s">
        <v>10461</v>
      </c>
    </row>
    <row r="5388" spans="1:4">
      <c r="A5388" s="213" t="s">
        <v>12214</v>
      </c>
      <c r="B5388" s="213" t="s">
        <v>12215</v>
      </c>
      <c r="C5388" s="213" t="s">
        <v>431</v>
      </c>
      <c r="D5388" s="214" t="s">
        <v>29497</v>
      </c>
    </row>
    <row r="5389" spans="1:4">
      <c r="A5389" s="213" t="s">
        <v>12216</v>
      </c>
      <c r="B5389" s="213" t="s">
        <v>1748</v>
      </c>
      <c r="C5389" s="213" t="s">
        <v>431</v>
      </c>
      <c r="D5389" s="214" t="s">
        <v>31951</v>
      </c>
    </row>
    <row r="5390" spans="1:4">
      <c r="A5390" s="213" t="s">
        <v>12217</v>
      </c>
      <c r="B5390" s="213" t="s">
        <v>1751</v>
      </c>
      <c r="C5390" s="213" t="s">
        <v>431</v>
      </c>
      <c r="D5390" s="214" t="s">
        <v>31952</v>
      </c>
    </row>
    <row r="5391" spans="1:4">
      <c r="A5391" s="213" t="s">
        <v>12218</v>
      </c>
      <c r="B5391" s="213" t="s">
        <v>12219</v>
      </c>
      <c r="C5391" s="213" t="s">
        <v>431</v>
      </c>
      <c r="D5391" s="214" t="s">
        <v>12220</v>
      </c>
    </row>
    <row r="5392" spans="1:4">
      <c r="A5392" s="213" t="s">
        <v>12221</v>
      </c>
      <c r="B5392" s="213" t="s">
        <v>1770</v>
      </c>
      <c r="C5392" s="213" t="s">
        <v>431</v>
      </c>
      <c r="D5392" s="214" t="s">
        <v>31953</v>
      </c>
    </row>
    <row r="5393" spans="1:4">
      <c r="A5393" s="213" t="s">
        <v>12222</v>
      </c>
      <c r="B5393" s="213" t="s">
        <v>1778</v>
      </c>
      <c r="C5393" s="213" t="s">
        <v>431</v>
      </c>
      <c r="D5393" s="214" t="s">
        <v>31954</v>
      </c>
    </row>
    <row r="5394" spans="1:4">
      <c r="A5394" s="213" t="s">
        <v>12223</v>
      </c>
      <c r="B5394" s="213" t="s">
        <v>1784</v>
      </c>
      <c r="C5394" s="213" t="s">
        <v>431</v>
      </c>
      <c r="D5394" s="214" t="s">
        <v>31955</v>
      </c>
    </row>
    <row r="5395" spans="1:4">
      <c r="A5395" s="213" t="s">
        <v>12224</v>
      </c>
      <c r="B5395" s="213" t="s">
        <v>1790</v>
      </c>
      <c r="C5395" s="213" t="s">
        <v>431</v>
      </c>
      <c r="D5395" s="214" t="s">
        <v>31956</v>
      </c>
    </row>
    <row r="5396" spans="1:4">
      <c r="A5396" s="213" t="s">
        <v>12225</v>
      </c>
      <c r="B5396" s="213" t="s">
        <v>1803</v>
      </c>
      <c r="C5396" s="213" t="s">
        <v>431</v>
      </c>
      <c r="D5396" s="214" t="s">
        <v>31957</v>
      </c>
    </row>
    <row r="5397" spans="1:4">
      <c r="A5397" s="213" t="s">
        <v>12226</v>
      </c>
      <c r="B5397" s="213" t="s">
        <v>12227</v>
      </c>
      <c r="C5397" s="213" t="s">
        <v>431</v>
      </c>
      <c r="D5397" s="214" t="s">
        <v>10489</v>
      </c>
    </row>
    <row r="5398" spans="1:4">
      <c r="A5398" s="213" t="s">
        <v>12228</v>
      </c>
      <c r="B5398" s="213" t="s">
        <v>1809</v>
      </c>
      <c r="C5398" s="213" t="s">
        <v>431</v>
      </c>
      <c r="D5398" s="214" t="s">
        <v>31958</v>
      </c>
    </row>
    <row r="5399" spans="1:4">
      <c r="A5399" s="213" t="s">
        <v>12229</v>
      </c>
      <c r="B5399" s="213" t="s">
        <v>1815</v>
      </c>
      <c r="C5399" s="213" t="s">
        <v>431</v>
      </c>
      <c r="D5399" s="214" t="s">
        <v>31959</v>
      </c>
    </row>
    <row r="5400" spans="1:4">
      <c r="A5400" s="213" t="s">
        <v>12230</v>
      </c>
      <c r="B5400" s="213" t="s">
        <v>1822</v>
      </c>
      <c r="C5400" s="213" t="s">
        <v>431</v>
      </c>
      <c r="D5400" s="214" t="s">
        <v>31960</v>
      </c>
    </row>
    <row r="5401" spans="1:4">
      <c r="A5401" s="213" t="s">
        <v>12231</v>
      </c>
      <c r="B5401" s="213" t="s">
        <v>1828</v>
      </c>
      <c r="C5401" s="213" t="s">
        <v>431</v>
      </c>
      <c r="D5401" s="214" t="s">
        <v>11252</v>
      </c>
    </row>
    <row r="5402" spans="1:4">
      <c r="A5402" s="213" t="s">
        <v>12232</v>
      </c>
      <c r="B5402" s="213" t="s">
        <v>1834</v>
      </c>
      <c r="C5402" s="213" t="s">
        <v>431</v>
      </c>
      <c r="D5402" s="214" t="s">
        <v>13232</v>
      </c>
    </row>
    <row r="5403" spans="1:4">
      <c r="A5403" s="213" t="s">
        <v>12234</v>
      </c>
      <c r="B5403" s="213" t="s">
        <v>1840</v>
      </c>
      <c r="C5403" s="213" t="s">
        <v>431</v>
      </c>
      <c r="D5403" s="214" t="s">
        <v>31961</v>
      </c>
    </row>
    <row r="5404" spans="1:4">
      <c r="A5404" s="213" t="s">
        <v>12235</v>
      </c>
      <c r="B5404" s="213" t="s">
        <v>1846</v>
      </c>
      <c r="C5404" s="213" t="s">
        <v>431</v>
      </c>
      <c r="D5404" s="214" t="s">
        <v>12236</v>
      </c>
    </row>
    <row r="5405" spans="1:4">
      <c r="A5405" s="213" t="s">
        <v>12237</v>
      </c>
      <c r="B5405" s="213" t="s">
        <v>1852</v>
      </c>
      <c r="C5405" s="213" t="s">
        <v>431</v>
      </c>
      <c r="D5405" s="214" t="s">
        <v>10925</v>
      </c>
    </row>
    <row r="5406" spans="1:4">
      <c r="A5406" s="213" t="s">
        <v>12238</v>
      </c>
      <c r="B5406" s="213" t="s">
        <v>1858</v>
      </c>
      <c r="C5406" s="213" t="s">
        <v>431</v>
      </c>
      <c r="D5406" s="214" t="s">
        <v>19203</v>
      </c>
    </row>
    <row r="5407" spans="1:4">
      <c r="A5407" s="213" t="s">
        <v>12239</v>
      </c>
      <c r="B5407" s="213" t="s">
        <v>1864</v>
      </c>
      <c r="C5407" s="213" t="s">
        <v>431</v>
      </c>
      <c r="D5407" s="214" t="s">
        <v>12240</v>
      </c>
    </row>
    <row r="5408" spans="1:4">
      <c r="A5408" s="213" t="s">
        <v>12241</v>
      </c>
      <c r="B5408" s="213" t="s">
        <v>1870</v>
      </c>
      <c r="C5408" s="213" t="s">
        <v>431</v>
      </c>
      <c r="D5408" s="214" t="s">
        <v>12242</v>
      </c>
    </row>
    <row r="5409" spans="1:4">
      <c r="A5409" s="213" t="s">
        <v>12243</v>
      </c>
      <c r="B5409" s="213" t="s">
        <v>12244</v>
      </c>
      <c r="C5409" s="213" t="s">
        <v>431</v>
      </c>
      <c r="D5409" s="214" t="s">
        <v>22819</v>
      </c>
    </row>
    <row r="5410" spans="1:4">
      <c r="A5410" s="213" t="s">
        <v>12245</v>
      </c>
      <c r="B5410" s="213" t="s">
        <v>1876</v>
      </c>
      <c r="C5410" s="213" t="s">
        <v>431</v>
      </c>
      <c r="D5410" s="214" t="s">
        <v>31962</v>
      </c>
    </row>
    <row r="5411" spans="1:4">
      <c r="A5411" s="213" t="s">
        <v>12246</v>
      </c>
      <c r="B5411" s="213" t="s">
        <v>1882</v>
      </c>
      <c r="C5411" s="213" t="s">
        <v>431</v>
      </c>
      <c r="D5411" s="214" t="s">
        <v>31963</v>
      </c>
    </row>
    <row r="5412" spans="1:4">
      <c r="A5412" s="213" t="s">
        <v>12247</v>
      </c>
      <c r="B5412" s="213" t="s">
        <v>12248</v>
      </c>
      <c r="C5412" s="213" t="s">
        <v>431</v>
      </c>
      <c r="D5412" s="214" t="s">
        <v>31964</v>
      </c>
    </row>
    <row r="5413" spans="1:4">
      <c r="A5413" s="213" t="s">
        <v>12249</v>
      </c>
      <c r="B5413" s="213" t="s">
        <v>1888</v>
      </c>
      <c r="C5413" s="213" t="s">
        <v>431</v>
      </c>
      <c r="D5413" s="214" t="s">
        <v>31965</v>
      </c>
    </row>
    <row r="5414" spans="1:4">
      <c r="A5414" s="213" t="s">
        <v>12250</v>
      </c>
      <c r="B5414" s="213" t="s">
        <v>1980</v>
      </c>
      <c r="C5414" s="213" t="s">
        <v>431</v>
      </c>
      <c r="D5414" s="214" t="s">
        <v>13437</v>
      </c>
    </row>
    <row r="5415" spans="1:4">
      <c r="A5415" s="213" t="s">
        <v>12251</v>
      </c>
      <c r="B5415" s="213" t="s">
        <v>1986</v>
      </c>
      <c r="C5415" s="213" t="s">
        <v>431</v>
      </c>
      <c r="D5415" s="214" t="s">
        <v>25673</v>
      </c>
    </row>
    <row r="5416" spans="1:4">
      <c r="A5416" s="213" t="s">
        <v>12253</v>
      </c>
      <c r="B5416" s="213" t="s">
        <v>1992</v>
      </c>
      <c r="C5416" s="213" t="s">
        <v>431</v>
      </c>
      <c r="D5416" s="214" t="s">
        <v>29498</v>
      </c>
    </row>
    <row r="5417" spans="1:4">
      <c r="A5417" s="213" t="s">
        <v>12254</v>
      </c>
      <c r="B5417" s="213" t="s">
        <v>1994</v>
      </c>
      <c r="C5417" s="213" t="s">
        <v>431</v>
      </c>
      <c r="D5417" s="214" t="s">
        <v>31966</v>
      </c>
    </row>
    <row r="5418" spans="1:4">
      <c r="A5418" s="213" t="s">
        <v>12255</v>
      </c>
      <c r="B5418" s="213" t="s">
        <v>1999</v>
      </c>
      <c r="C5418" s="213" t="s">
        <v>431</v>
      </c>
      <c r="D5418" s="214" t="s">
        <v>29499</v>
      </c>
    </row>
    <row r="5419" spans="1:4">
      <c r="A5419" s="213" t="s">
        <v>12256</v>
      </c>
      <c r="B5419" s="213" t="s">
        <v>2015</v>
      </c>
      <c r="C5419" s="213" t="s">
        <v>431</v>
      </c>
      <c r="D5419" s="214" t="s">
        <v>31967</v>
      </c>
    </row>
    <row r="5420" spans="1:4">
      <c r="A5420" s="213" t="s">
        <v>12257</v>
      </c>
      <c r="B5420" s="213" t="s">
        <v>2053</v>
      </c>
      <c r="C5420" s="213" t="s">
        <v>431</v>
      </c>
      <c r="D5420" s="214" t="s">
        <v>11197</v>
      </c>
    </row>
    <row r="5421" spans="1:4">
      <c r="A5421" s="213" t="s">
        <v>12258</v>
      </c>
      <c r="B5421" s="213" t="s">
        <v>2059</v>
      </c>
      <c r="C5421" s="213" t="s">
        <v>431</v>
      </c>
      <c r="D5421" s="214" t="s">
        <v>29500</v>
      </c>
    </row>
    <row r="5422" spans="1:4">
      <c r="A5422" s="213" t="s">
        <v>12259</v>
      </c>
      <c r="B5422" s="213" t="s">
        <v>2116</v>
      </c>
      <c r="C5422" s="213" t="s">
        <v>431</v>
      </c>
      <c r="D5422" s="214" t="s">
        <v>31968</v>
      </c>
    </row>
    <row r="5423" spans="1:4">
      <c r="A5423" s="213" t="s">
        <v>12260</v>
      </c>
      <c r="B5423" s="213" t="s">
        <v>2132</v>
      </c>
      <c r="C5423" s="213" t="s">
        <v>431</v>
      </c>
      <c r="D5423" s="214" t="s">
        <v>31639</v>
      </c>
    </row>
    <row r="5424" spans="1:4">
      <c r="A5424" s="213" t="s">
        <v>12261</v>
      </c>
      <c r="B5424" s="213" t="s">
        <v>2150</v>
      </c>
      <c r="C5424" s="213" t="s">
        <v>431</v>
      </c>
      <c r="D5424" s="214" t="s">
        <v>31969</v>
      </c>
    </row>
    <row r="5425" spans="1:4">
      <c r="A5425" s="213" t="s">
        <v>12262</v>
      </c>
      <c r="B5425" s="213" t="s">
        <v>2157</v>
      </c>
      <c r="C5425" s="213" t="s">
        <v>431</v>
      </c>
      <c r="D5425" s="214" t="s">
        <v>31970</v>
      </c>
    </row>
    <row r="5426" spans="1:4">
      <c r="A5426" s="213" t="s">
        <v>12263</v>
      </c>
      <c r="B5426" s="213" t="s">
        <v>2163</v>
      </c>
      <c r="C5426" s="213" t="s">
        <v>431</v>
      </c>
      <c r="D5426" s="214" t="s">
        <v>31971</v>
      </c>
    </row>
    <row r="5427" spans="1:4">
      <c r="A5427" s="213" t="s">
        <v>12264</v>
      </c>
      <c r="B5427" s="213" t="s">
        <v>2168</v>
      </c>
      <c r="C5427" s="213" t="s">
        <v>431</v>
      </c>
      <c r="D5427" s="214" t="s">
        <v>12265</v>
      </c>
    </row>
    <row r="5428" spans="1:4">
      <c r="A5428" s="213" t="s">
        <v>12266</v>
      </c>
      <c r="B5428" s="213" t="s">
        <v>12267</v>
      </c>
      <c r="C5428" s="213" t="s">
        <v>431</v>
      </c>
      <c r="D5428" s="214" t="s">
        <v>31972</v>
      </c>
    </row>
    <row r="5429" spans="1:4">
      <c r="A5429" s="213" t="s">
        <v>12268</v>
      </c>
      <c r="B5429" s="213" t="s">
        <v>12269</v>
      </c>
      <c r="C5429" s="213" t="s">
        <v>431</v>
      </c>
      <c r="D5429" s="214" t="s">
        <v>10159</v>
      </c>
    </row>
    <row r="5430" spans="1:4">
      <c r="A5430" s="213" t="s">
        <v>12270</v>
      </c>
      <c r="B5430" s="213" t="s">
        <v>12271</v>
      </c>
      <c r="C5430" s="213" t="s">
        <v>431</v>
      </c>
      <c r="D5430" s="214" t="s">
        <v>12272</v>
      </c>
    </row>
    <row r="5431" spans="1:4">
      <c r="A5431" s="213" t="s">
        <v>12273</v>
      </c>
      <c r="B5431" s="213" t="s">
        <v>2178</v>
      </c>
      <c r="C5431" s="213" t="s">
        <v>431</v>
      </c>
      <c r="D5431" s="214" t="s">
        <v>31973</v>
      </c>
    </row>
    <row r="5432" spans="1:4">
      <c r="A5432" s="213" t="s">
        <v>12274</v>
      </c>
      <c r="B5432" s="213" t="s">
        <v>2185</v>
      </c>
      <c r="C5432" s="213" t="s">
        <v>431</v>
      </c>
      <c r="D5432" s="214" t="s">
        <v>30842</v>
      </c>
    </row>
    <row r="5433" spans="1:4">
      <c r="A5433" s="213" t="s">
        <v>12275</v>
      </c>
      <c r="B5433" s="213" t="s">
        <v>2192</v>
      </c>
      <c r="C5433" s="213" t="s">
        <v>431</v>
      </c>
      <c r="D5433" s="214" t="s">
        <v>31974</v>
      </c>
    </row>
    <row r="5434" spans="1:4">
      <c r="A5434" s="213" t="s">
        <v>12276</v>
      </c>
      <c r="B5434" s="213" t="s">
        <v>12277</v>
      </c>
      <c r="C5434" s="213" t="s">
        <v>431</v>
      </c>
      <c r="D5434" s="214" t="s">
        <v>10750</v>
      </c>
    </row>
    <row r="5435" spans="1:4">
      <c r="A5435" s="213" t="s">
        <v>12278</v>
      </c>
      <c r="B5435" s="213" t="s">
        <v>2517</v>
      </c>
      <c r="C5435" s="213" t="s">
        <v>431</v>
      </c>
      <c r="D5435" s="214" t="s">
        <v>17293</v>
      </c>
    </row>
    <row r="5436" spans="1:4">
      <c r="A5436" s="213" t="s">
        <v>12279</v>
      </c>
      <c r="B5436" s="213" t="s">
        <v>2522</v>
      </c>
      <c r="C5436" s="213" t="s">
        <v>431</v>
      </c>
      <c r="D5436" s="214" t="s">
        <v>31975</v>
      </c>
    </row>
    <row r="5437" spans="1:4">
      <c r="A5437" s="213" t="s">
        <v>12281</v>
      </c>
      <c r="B5437" s="213" t="s">
        <v>2527</v>
      </c>
      <c r="C5437" s="213" t="s">
        <v>431</v>
      </c>
      <c r="D5437" s="214" t="s">
        <v>31976</v>
      </c>
    </row>
    <row r="5438" spans="1:4">
      <c r="A5438" s="213" t="s">
        <v>12282</v>
      </c>
      <c r="B5438" s="213" t="s">
        <v>2529</v>
      </c>
      <c r="C5438" s="213" t="s">
        <v>431</v>
      </c>
      <c r="D5438" s="214" t="s">
        <v>10208</v>
      </c>
    </row>
    <row r="5439" spans="1:4">
      <c r="A5439" s="213" t="s">
        <v>12283</v>
      </c>
      <c r="B5439" s="213" t="s">
        <v>12284</v>
      </c>
      <c r="C5439" s="213" t="s">
        <v>431</v>
      </c>
      <c r="D5439" s="214" t="s">
        <v>31977</v>
      </c>
    </row>
    <row r="5440" spans="1:4">
      <c r="A5440" s="213" t="s">
        <v>12285</v>
      </c>
      <c r="B5440" s="213" t="s">
        <v>2540</v>
      </c>
      <c r="C5440" s="213" t="s">
        <v>431</v>
      </c>
      <c r="D5440" s="214" t="s">
        <v>31978</v>
      </c>
    </row>
    <row r="5441" spans="1:4">
      <c r="A5441" s="213" t="s">
        <v>12286</v>
      </c>
      <c r="B5441" s="213" t="s">
        <v>2546</v>
      </c>
      <c r="C5441" s="213" t="s">
        <v>431</v>
      </c>
      <c r="D5441" s="214" t="s">
        <v>31979</v>
      </c>
    </row>
    <row r="5442" spans="1:4">
      <c r="A5442" s="213" t="s">
        <v>12287</v>
      </c>
      <c r="B5442" s="213" t="s">
        <v>2555</v>
      </c>
      <c r="C5442" s="213" t="s">
        <v>431</v>
      </c>
      <c r="D5442" s="214" t="s">
        <v>31980</v>
      </c>
    </row>
    <row r="5443" spans="1:4">
      <c r="A5443" s="213" t="s">
        <v>12288</v>
      </c>
      <c r="B5443" s="213" t="s">
        <v>29502</v>
      </c>
      <c r="C5443" s="213" t="s">
        <v>431</v>
      </c>
      <c r="D5443" s="214" t="s">
        <v>31981</v>
      </c>
    </row>
    <row r="5444" spans="1:4">
      <c r="A5444" s="213" t="s">
        <v>12289</v>
      </c>
      <c r="B5444" s="213" t="s">
        <v>2561</v>
      </c>
      <c r="C5444" s="213" t="s">
        <v>431</v>
      </c>
      <c r="D5444" s="214" t="s">
        <v>10749</v>
      </c>
    </row>
    <row r="5445" spans="1:4">
      <c r="A5445" s="213" t="s">
        <v>12290</v>
      </c>
      <c r="B5445" s="213" t="s">
        <v>2567</v>
      </c>
      <c r="C5445" s="213" t="s">
        <v>431</v>
      </c>
      <c r="D5445" s="214" t="s">
        <v>29503</v>
      </c>
    </row>
    <row r="5446" spans="1:4">
      <c r="A5446" s="213" t="s">
        <v>12291</v>
      </c>
      <c r="B5446" s="213" t="s">
        <v>2573</v>
      </c>
      <c r="C5446" s="213" t="s">
        <v>431</v>
      </c>
      <c r="D5446" s="214" t="s">
        <v>29504</v>
      </c>
    </row>
    <row r="5447" spans="1:4">
      <c r="A5447" s="213" t="s">
        <v>12292</v>
      </c>
      <c r="B5447" s="213" t="s">
        <v>12293</v>
      </c>
      <c r="C5447" s="213" t="s">
        <v>431</v>
      </c>
      <c r="D5447" s="214" t="s">
        <v>31982</v>
      </c>
    </row>
    <row r="5448" spans="1:4">
      <c r="A5448" s="213" t="s">
        <v>12294</v>
      </c>
      <c r="B5448" s="213" t="s">
        <v>12295</v>
      </c>
      <c r="C5448" s="213" t="s">
        <v>431</v>
      </c>
      <c r="D5448" s="214" t="s">
        <v>31983</v>
      </c>
    </row>
    <row r="5449" spans="1:4">
      <c r="A5449" s="213" t="s">
        <v>12297</v>
      </c>
      <c r="B5449" s="213" t="s">
        <v>2711</v>
      </c>
      <c r="C5449" s="213" t="s">
        <v>431</v>
      </c>
      <c r="D5449" s="214" t="s">
        <v>31984</v>
      </c>
    </row>
    <row r="5450" spans="1:4">
      <c r="A5450" s="213" t="s">
        <v>12298</v>
      </c>
      <c r="B5450" s="213" t="s">
        <v>2716</v>
      </c>
      <c r="C5450" s="213" t="s">
        <v>431</v>
      </c>
      <c r="D5450" s="214" t="s">
        <v>31985</v>
      </c>
    </row>
    <row r="5451" spans="1:4">
      <c r="A5451" s="213" t="s">
        <v>12299</v>
      </c>
      <c r="B5451" s="213" t="s">
        <v>2722</v>
      </c>
      <c r="C5451" s="213" t="s">
        <v>431</v>
      </c>
      <c r="D5451" s="214" t="s">
        <v>31986</v>
      </c>
    </row>
    <row r="5452" spans="1:4">
      <c r="A5452" s="213" t="s">
        <v>12300</v>
      </c>
      <c r="B5452" s="213" t="s">
        <v>2726</v>
      </c>
      <c r="C5452" s="213" t="s">
        <v>431</v>
      </c>
      <c r="D5452" s="214" t="s">
        <v>10216</v>
      </c>
    </row>
    <row r="5453" spans="1:4">
      <c r="A5453" s="213" t="s">
        <v>12301</v>
      </c>
      <c r="B5453" s="213" t="s">
        <v>12302</v>
      </c>
      <c r="C5453" s="213" t="s">
        <v>431</v>
      </c>
      <c r="D5453" s="214" t="s">
        <v>31987</v>
      </c>
    </row>
    <row r="5454" spans="1:4">
      <c r="A5454" s="213" t="s">
        <v>12303</v>
      </c>
      <c r="B5454" s="213" t="s">
        <v>2731</v>
      </c>
      <c r="C5454" s="213" t="s">
        <v>431</v>
      </c>
      <c r="D5454" s="214" t="s">
        <v>11487</v>
      </c>
    </row>
    <row r="5455" spans="1:4">
      <c r="A5455" s="213" t="s">
        <v>12305</v>
      </c>
      <c r="B5455" s="213" t="s">
        <v>2737</v>
      </c>
      <c r="C5455" s="213" t="s">
        <v>431</v>
      </c>
      <c r="D5455" s="214" t="s">
        <v>13015</v>
      </c>
    </row>
    <row r="5456" spans="1:4">
      <c r="A5456" s="213" t="s">
        <v>12307</v>
      </c>
      <c r="B5456" s="213" t="s">
        <v>2742</v>
      </c>
      <c r="C5456" s="213" t="s">
        <v>431</v>
      </c>
      <c r="D5456" s="214" t="s">
        <v>18375</v>
      </c>
    </row>
    <row r="5457" spans="1:4">
      <c r="A5457" s="213" t="s">
        <v>12309</v>
      </c>
      <c r="B5457" s="213" t="s">
        <v>12310</v>
      </c>
      <c r="C5457" s="213" t="s">
        <v>431</v>
      </c>
      <c r="D5457" s="214" t="s">
        <v>10375</v>
      </c>
    </row>
    <row r="5458" spans="1:4">
      <c r="A5458" s="213" t="s">
        <v>12311</v>
      </c>
      <c r="B5458" s="213" t="s">
        <v>12312</v>
      </c>
      <c r="C5458" s="213" t="s">
        <v>431</v>
      </c>
      <c r="D5458" s="214" t="s">
        <v>29505</v>
      </c>
    </row>
    <row r="5459" spans="1:4">
      <c r="A5459" s="213" t="s">
        <v>12314</v>
      </c>
      <c r="B5459" s="213" t="s">
        <v>2871</v>
      </c>
      <c r="C5459" s="213" t="s">
        <v>431</v>
      </c>
      <c r="D5459" s="214" t="s">
        <v>31988</v>
      </c>
    </row>
    <row r="5460" spans="1:4">
      <c r="A5460" s="213" t="s">
        <v>12315</v>
      </c>
      <c r="B5460" s="213" t="s">
        <v>2877</v>
      </c>
      <c r="C5460" s="213" t="s">
        <v>431</v>
      </c>
      <c r="D5460" s="214" t="s">
        <v>31989</v>
      </c>
    </row>
    <row r="5461" spans="1:4">
      <c r="A5461" s="213" t="s">
        <v>12316</v>
      </c>
      <c r="B5461" s="213" t="s">
        <v>2885</v>
      </c>
      <c r="C5461" s="213" t="s">
        <v>431</v>
      </c>
      <c r="D5461" s="214" t="s">
        <v>31990</v>
      </c>
    </row>
    <row r="5462" spans="1:4">
      <c r="A5462" s="213" t="s">
        <v>12317</v>
      </c>
      <c r="B5462" s="213" t="s">
        <v>29506</v>
      </c>
      <c r="C5462" s="213" t="s">
        <v>431</v>
      </c>
      <c r="D5462" s="214" t="s">
        <v>31991</v>
      </c>
    </row>
    <row r="5463" spans="1:4">
      <c r="A5463" s="213" t="s">
        <v>12318</v>
      </c>
      <c r="B5463" s="213" t="s">
        <v>2891</v>
      </c>
      <c r="C5463" s="213" t="s">
        <v>431</v>
      </c>
      <c r="D5463" s="214" t="s">
        <v>31992</v>
      </c>
    </row>
    <row r="5464" spans="1:4">
      <c r="A5464" s="213" t="s">
        <v>12320</v>
      </c>
      <c r="B5464" s="213" t="s">
        <v>2897</v>
      </c>
      <c r="C5464" s="213" t="s">
        <v>431</v>
      </c>
      <c r="D5464" s="214" t="s">
        <v>31993</v>
      </c>
    </row>
    <row r="5465" spans="1:4">
      <c r="A5465" s="213" t="s">
        <v>12321</v>
      </c>
      <c r="B5465" s="213" t="s">
        <v>2902</v>
      </c>
      <c r="C5465" s="213" t="s">
        <v>431</v>
      </c>
      <c r="D5465" s="214" t="s">
        <v>29507</v>
      </c>
    </row>
    <row r="5466" spans="1:4">
      <c r="A5466" s="213" t="s">
        <v>12322</v>
      </c>
      <c r="B5466" s="213" t="s">
        <v>2925</v>
      </c>
      <c r="C5466" s="213" t="s">
        <v>431</v>
      </c>
      <c r="D5466" s="214" t="s">
        <v>31994</v>
      </c>
    </row>
    <row r="5467" spans="1:4">
      <c r="A5467" s="213" t="s">
        <v>12323</v>
      </c>
      <c r="B5467" s="213" t="s">
        <v>2931</v>
      </c>
      <c r="C5467" s="213" t="s">
        <v>431</v>
      </c>
      <c r="D5467" s="214" t="s">
        <v>31995</v>
      </c>
    </row>
    <row r="5468" spans="1:4">
      <c r="A5468" s="213" t="s">
        <v>12324</v>
      </c>
      <c r="B5468" s="213" t="s">
        <v>2937</v>
      </c>
      <c r="C5468" s="213" t="s">
        <v>431</v>
      </c>
      <c r="D5468" s="214" t="s">
        <v>31996</v>
      </c>
    </row>
    <row r="5469" spans="1:4">
      <c r="A5469" s="213" t="s">
        <v>12325</v>
      </c>
      <c r="B5469" s="213" t="s">
        <v>2944</v>
      </c>
      <c r="C5469" s="213" t="s">
        <v>431</v>
      </c>
      <c r="D5469" s="214" t="s">
        <v>31997</v>
      </c>
    </row>
    <row r="5470" spans="1:4">
      <c r="A5470" s="213" t="s">
        <v>12326</v>
      </c>
      <c r="B5470" s="213" t="s">
        <v>2956</v>
      </c>
      <c r="C5470" s="213" t="s">
        <v>431</v>
      </c>
      <c r="D5470" s="214" t="s">
        <v>30802</v>
      </c>
    </row>
    <row r="5471" spans="1:4">
      <c r="A5471" s="213" t="s">
        <v>12327</v>
      </c>
      <c r="B5471" s="213" t="s">
        <v>2957</v>
      </c>
      <c r="C5471" s="213" t="s">
        <v>431</v>
      </c>
      <c r="D5471" s="214" t="s">
        <v>31998</v>
      </c>
    </row>
    <row r="5472" spans="1:4">
      <c r="A5472" s="213" t="s">
        <v>12328</v>
      </c>
      <c r="B5472" s="213" t="s">
        <v>2963</v>
      </c>
      <c r="C5472" s="213" t="s">
        <v>431</v>
      </c>
      <c r="D5472" s="214" t="s">
        <v>31999</v>
      </c>
    </row>
    <row r="5473" spans="1:4">
      <c r="A5473" s="213" t="s">
        <v>12329</v>
      </c>
      <c r="B5473" s="213" t="s">
        <v>2985</v>
      </c>
      <c r="C5473" s="213" t="s">
        <v>431</v>
      </c>
      <c r="D5473" s="214" t="s">
        <v>32000</v>
      </c>
    </row>
    <row r="5474" spans="1:4">
      <c r="A5474" s="213" t="s">
        <v>12330</v>
      </c>
      <c r="B5474" s="213" t="s">
        <v>3300</v>
      </c>
      <c r="C5474" s="213" t="s">
        <v>431</v>
      </c>
      <c r="D5474" s="214" t="s">
        <v>10244</v>
      </c>
    </row>
    <row r="5475" spans="1:4">
      <c r="A5475" s="213" t="s">
        <v>12331</v>
      </c>
      <c r="B5475" s="213" t="s">
        <v>12332</v>
      </c>
      <c r="C5475" s="213" t="s">
        <v>431</v>
      </c>
      <c r="D5475" s="214" t="s">
        <v>11446</v>
      </c>
    </row>
    <row r="5476" spans="1:4">
      <c r="A5476" s="213" t="s">
        <v>12333</v>
      </c>
      <c r="B5476" s="213" t="s">
        <v>430</v>
      </c>
      <c r="C5476" s="213" t="s">
        <v>431</v>
      </c>
      <c r="D5476" s="214" t="s">
        <v>32001</v>
      </c>
    </row>
    <row r="5477" spans="1:4">
      <c r="A5477" s="213" t="s">
        <v>12334</v>
      </c>
      <c r="B5477" s="213" t="s">
        <v>438</v>
      </c>
      <c r="C5477" s="213" t="s">
        <v>431</v>
      </c>
      <c r="D5477" s="214" t="s">
        <v>32002</v>
      </c>
    </row>
    <row r="5478" spans="1:4">
      <c r="A5478" s="213" t="s">
        <v>12335</v>
      </c>
      <c r="B5478" s="213" t="s">
        <v>1276</v>
      </c>
      <c r="C5478" s="213" t="s">
        <v>431</v>
      </c>
      <c r="D5478" s="214" t="s">
        <v>27645</v>
      </c>
    </row>
    <row r="5479" spans="1:4">
      <c r="A5479" s="213" t="s">
        <v>12336</v>
      </c>
      <c r="B5479" s="213" t="s">
        <v>4086</v>
      </c>
      <c r="C5479" s="213" t="s">
        <v>431</v>
      </c>
      <c r="D5479" s="214" t="s">
        <v>10332</v>
      </c>
    </row>
    <row r="5480" spans="1:4">
      <c r="A5480" s="213" t="s">
        <v>12337</v>
      </c>
      <c r="B5480" s="213" t="s">
        <v>4092</v>
      </c>
      <c r="C5480" s="213" t="s">
        <v>431</v>
      </c>
      <c r="D5480" s="214" t="s">
        <v>10301</v>
      </c>
    </row>
    <row r="5481" spans="1:4">
      <c r="A5481" s="213" t="s">
        <v>12339</v>
      </c>
      <c r="B5481" s="213" t="s">
        <v>1351</v>
      </c>
      <c r="C5481" s="213" t="s">
        <v>433</v>
      </c>
      <c r="D5481" s="214" t="s">
        <v>32003</v>
      </c>
    </row>
    <row r="5482" spans="1:4">
      <c r="A5482" s="213" t="s">
        <v>12340</v>
      </c>
      <c r="B5482" s="213" t="s">
        <v>1357</v>
      </c>
      <c r="C5482" s="213" t="s">
        <v>433</v>
      </c>
      <c r="D5482" s="214" t="s">
        <v>30853</v>
      </c>
    </row>
    <row r="5483" spans="1:4">
      <c r="A5483" s="213" t="s">
        <v>12341</v>
      </c>
      <c r="B5483" s="213" t="s">
        <v>1359</v>
      </c>
      <c r="C5483" s="213" t="s">
        <v>433</v>
      </c>
      <c r="D5483" s="214" t="s">
        <v>32004</v>
      </c>
    </row>
    <row r="5484" spans="1:4">
      <c r="A5484" s="213" t="s">
        <v>12342</v>
      </c>
      <c r="B5484" s="213" t="s">
        <v>1361</v>
      </c>
      <c r="C5484" s="213" t="s">
        <v>433</v>
      </c>
      <c r="D5484" s="214" t="s">
        <v>32005</v>
      </c>
    </row>
    <row r="5485" spans="1:4">
      <c r="A5485" s="213" t="s">
        <v>12343</v>
      </c>
      <c r="B5485" s="213" t="s">
        <v>29509</v>
      </c>
      <c r="C5485" s="213" t="s">
        <v>433</v>
      </c>
      <c r="D5485" s="214" t="s">
        <v>10981</v>
      </c>
    </row>
    <row r="5486" spans="1:4">
      <c r="A5486" s="213" t="s">
        <v>12345</v>
      </c>
      <c r="B5486" s="213" t="s">
        <v>1396</v>
      </c>
      <c r="C5486" s="213" t="s">
        <v>433</v>
      </c>
      <c r="D5486" s="214" t="s">
        <v>12346</v>
      </c>
    </row>
    <row r="5487" spans="1:4">
      <c r="A5487" s="213" t="s">
        <v>12347</v>
      </c>
      <c r="B5487" s="213" t="s">
        <v>1400</v>
      </c>
      <c r="C5487" s="213" t="s">
        <v>433</v>
      </c>
      <c r="D5487" s="214" t="s">
        <v>32006</v>
      </c>
    </row>
    <row r="5488" spans="1:4">
      <c r="A5488" s="213" t="s">
        <v>12348</v>
      </c>
      <c r="B5488" s="213" t="s">
        <v>1401</v>
      </c>
      <c r="C5488" s="213" t="s">
        <v>433</v>
      </c>
      <c r="D5488" s="214" t="s">
        <v>32007</v>
      </c>
    </row>
    <row r="5489" spans="1:4">
      <c r="A5489" s="213" t="s">
        <v>12349</v>
      </c>
      <c r="B5489" s="213" t="s">
        <v>1403</v>
      </c>
      <c r="C5489" s="213" t="s">
        <v>433</v>
      </c>
      <c r="D5489" s="214" t="s">
        <v>32008</v>
      </c>
    </row>
    <row r="5490" spans="1:4">
      <c r="A5490" s="213" t="s">
        <v>12350</v>
      </c>
      <c r="B5490" s="213" t="s">
        <v>1405</v>
      </c>
      <c r="C5490" s="213" t="s">
        <v>433</v>
      </c>
      <c r="D5490" s="214" t="s">
        <v>13147</v>
      </c>
    </row>
    <row r="5491" spans="1:4">
      <c r="A5491" s="213" t="s">
        <v>12351</v>
      </c>
      <c r="B5491" s="213" t="s">
        <v>1407</v>
      </c>
      <c r="C5491" s="213" t="s">
        <v>433</v>
      </c>
      <c r="D5491" s="214" t="s">
        <v>10441</v>
      </c>
    </row>
    <row r="5492" spans="1:4">
      <c r="A5492" s="213" t="s">
        <v>12353</v>
      </c>
      <c r="B5492" s="213" t="s">
        <v>1409</v>
      </c>
      <c r="C5492" s="213" t="s">
        <v>433</v>
      </c>
      <c r="D5492" s="214" t="s">
        <v>32009</v>
      </c>
    </row>
    <row r="5493" spans="1:4">
      <c r="A5493" s="213" t="s">
        <v>12354</v>
      </c>
      <c r="B5493" s="213" t="s">
        <v>1411</v>
      </c>
      <c r="C5493" s="213" t="s">
        <v>433</v>
      </c>
      <c r="D5493" s="214" t="s">
        <v>32010</v>
      </c>
    </row>
    <row r="5494" spans="1:4">
      <c r="A5494" s="213" t="s">
        <v>12355</v>
      </c>
      <c r="B5494" s="213" t="s">
        <v>1413</v>
      </c>
      <c r="C5494" s="213" t="s">
        <v>433</v>
      </c>
      <c r="D5494" s="214" t="s">
        <v>32011</v>
      </c>
    </row>
    <row r="5495" spans="1:4">
      <c r="A5495" s="213" t="s">
        <v>12356</v>
      </c>
      <c r="B5495" s="213" t="s">
        <v>1415</v>
      </c>
      <c r="C5495" s="213" t="s">
        <v>433</v>
      </c>
      <c r="D5495" s="214" t="s">
        <v>25678</v>
      </c>
    </row>
    <row r="5496" spans="1:4">
      <c r="A5496" s="213" t="s">
        <v>12357</v>
      </c>
      <c r="B5496" s="213" t="s">
        <v>1417</v>
      </c>
      <c r="C5496" s="213" t="s">
        <v>433</v>
      </c>
      <c r="D5496" s="214" t="s">
        <v>32012</v>
      </c>
    </row>
    <row r="5497" spans="1:4">
      <c r="A5497" s="213" t="s">
        <v>12359</v>
      </c>
      <c r="B5497" s="213" t="s">
        <v>1419</v>
      </c>
      <c r="C5497" s="213" t="s">
        <v>433</v>
      </c>
      <c r="D5497" s="214" t="s">
        <v>32013</v>
      </c>
    </row>
    <row r="5498" spans="1:4">
      <c r="A5498" s="213" t="s">
        <v>12360</v>
      </c>
      <c r="B5498" s="213" t="s">
        <v>1421</v>
      </c>
      <c r="C5498" s="213" t="s">
        <v>433</v>
      </c>
      <c r="D5498" s="214" t="s">
        <v>32014</v>
      </c>
    </row>
    <row r="5499" spans="1:4">
      <c r="A5499" s="213" t="s">
        <v>12361</v>
      </c>
      <c r="B5499" s="213" t="s">
        <v>1423</v>
      </c>
      <c r="C5499" s="213" t="s">
        <v>433</v>
      </c>
      <c r="D5499" s="214" t="s">
        <v>32015</v>
      </c>
    </row>
    <row r="5500" spans="1:4">
      <c r="A5500" s="213" t="s">
        <v>12363</v>
      </c>
      <c r="B5500" s="213" t="s">
        <v>1425</v>
      </c>
      <c r="C5500" s="213" t="s">
        <v>433</v>
      </c>
      <c r="D5500" s="214" t="s">
        <v>19706</v>
      </c>
    </row>
    <row r="5501" spans="1:4">
      <c r="A5501" s="213" t="s">
        <v>12364</v>
      </c>
      <c r="B5501" s="213" t="s">
        <v>1427</v>
      </c>
      <c r="C5501" s="213" t="s">
        <v>433</v>
      </c>
      <c r="D5501" s="214" t="s">
        <v>32016</v>
      </c>
    </row>
    <row r="5502" spans="1:4">
      <c r="A5502" s="213" t="s">
        <v>12365</v>
      </c>
      <c r="B5502" s="213" t="s">
        <v>1429</v>
      </c>
      <c r="C5502" s="213" t="s">
        <v>433</v>
      </c>
      <c r="D5502" s="214" t="s">
        <v>32017</v>
      </c>
    </row>
    <row r="5503" spans="1:4">
      <c r="A5503" s="213" t="s">
        <v>12366</v>
      </c>
      <c r="B5503" s="213" t="s">
        <v>1431</v>
      </c>
      <c r="C5503" s="213" t="s">
        <v>433</v>
      </c>
      <c r="D5503" s="214" t="s">
        <v>32018</v>
      </c>
    </row>
    <row r="5504" spans="1:4">
      <c r="A5504" s="213" t="s">
        <v>12368</v>
      </c>
      <c r="B5504" s="213" t="s">
        <v>1433</v>
      </c>
      <c r="C5504" s="213" t="s">
        <v>433</v>
      </c>
      <c r="D5504" s="214" t="s">
        <v>22275</v>
      </c>
    </row>
    <row r="5505" spans="1:4">
      <c r="A5505" s="213" t="s">
        <v>12369</v>
      </c>
      <c r="B5505" s="213" t="s">
        <v>1435</v>
      </c>
      <c r="C5505" s="213" t="s">
        <v>433</v>
      </c>
      <c r="D5505" s="214" t="s">
        <v>26118</v>
      </c>
    </row>
    <row r="5506" spans="1:4">
      <c r="A5506" s="213" t="s">
        <v>12370</v>
      </c>
      <c r="B5506" s="213" t="s">
        <v>1437</v>
      </c>
      <c r="C5506" s="213" t="s">
        <v>433</v>
      </c>
      <c r="D5506" s="214" t="s">
        <v>32019</v>
      </c>
    </row>
    <row r="5507" spans="1:4">
      <c r="A5507" s="213" t="s">
        <v>12371</v>
      </c>
      <c r="B5507" s="213" t="s">
        <v>1439</v>
      </c>
      <c r="C5507" s="213" t="s">
        <v>433</v>
      </c>
      <c r="D5507" s="214" t="s">
        <v>32020</v>
      </c>
    </row>
    <row r="5508" spans="1:4">
      <c r="A5508" s="213" t="s">
        <v>12373</v>
      </c>
      <c r="B5508" s="213" t="s">
        <v>1441</v>
      </c>
      <c r="C5508" s="213" t="s">
        <v>433</v>
      </c>
      <c r="D5508" s="214" t="s">
        <v>32021</v>
      </c>
    </row>
    <row r="5509" spans="1:4">
      <c r="A5509" s="213" t="s">
        <v>12374</v>
      </c>
      <c r="B5509" s="213" t="s">
        <v>1442</v>
      </c>
      <c r="C5509" s="213" t="s">
        <v>433</v>
      </c>
      <c r="D5509" s="214" t="s">
        <v>30288</v>
      </c>
    </row>
    <row r="5510" spans="1:4">
      <c r="A5510" s="213" t="s">
        <v>12375</v>
      </c>
      <c r="B5510" s="213" t="s">
        <v>1444</v>
      </c>
      <c r="C5510" s="213" t="s">
        <v>433</v>
      </c>
      <c r="D5510" s="214" t="s">
        <v>10980</v>
      </c>
    </row>
    <row r="5511" spans="1:4">
      <c r="A5511" s="213" t="s">
        <v>12376</v>
      </c>
      <c r="B5511" s="213" t="s">
        <v>1445</v>
      </c>
      <c r="C5511" s="213" t="s">
        <v>433</v>
      </c>
      <c r="D5511" s="214" t="s">
        <v>30239</v>
      </c>
    </row>
    <row r="5512" spans="1:4">
      <c r="A5512" s="213" t="s">
        <v>12377</v>
      </c>
      <c r="B5512" s="213" t="s">
        <v>1447</v>
      </c>
      <c r="C5512" s="213" t="s">
        <v>433</v>
      </c>
      <c r="D5512" s="214" t="s">
        <v>32022</v>
      </c>
    </row>
    <row r="5513" spans="1:4">
      <c r="A5513" s="213" t="s">
        <v>12379</v>
      </c>
      <c r="B5513" s="213" t="s">
        <v>1451</v>
      </c>
      <c r="C5513" s="213" t="s">
        <v>433</v>
      </c>
      <c r="D5513" s="214" t="s">
        <v>32023</v>
      </c>
    </row>
    <row r="5514" spans="1:4">
      <c r="A5514" s="213" t="s">
        <v>12380</v>
      </c>
      <c r="B5514" s="213" t="s">
        <v>12381</v>
      </c>
      <c r="C5514" s="213" t="s">
        <v>433</v>
      </c>
      <c r="D5514" s="214" t="s">
        <v>10464</v>
      </c>
    </row>
    <row r="5515" spans="1:4">
      <c r="A5515" s="213" t="s">
        <v>12382</v>
      </c>
      <c r="B5515" s="213" t="s">
        <v>1456</v>
      </c>
      <c r="C5515" s="213" t="s">
        <v>433</v>
      </c>
      <c r="D5515" s="214" t="s">
        <v>10882</v>
      </c>
    </row>
    <row r="5516" spans="1:4">
      <c r="A5516" s="213" t="s">
        <v>12383</v>
      </c>
      <c r="B5516" s="213" t="s">
        <v>1462</v>
      </c>
      <c r="C5516" s="213" t="s">
        <v>433</v>
      </c>
      <c r="D5516" s="214" t="s">
        <v>32024</v>
      </c>
    </row>
    <row r="5517" spans="1:4">
      <c r="A5517" s="213" t="s">
        <v>12384</v>
      </c>
      <c r="B5517" s="213" t="s">
        <v>1449</v>
      </c>
      <c r="C5517" s="213" t="s">
        <v>433</v>
      </c>
      <c r="D5517" s="214" t="s">
        <v>32025</v>
      </c>
    </row>
    <row r="5518" spans="1:4">
      <c r="A5518" s="213" t="s">
        <v>12385</v>
      </c>
      <c r="B5518" s="213" t="s">
        <v>1483</v>
      </c>
      <c r="C5518" s="213" t="s">
        <v>433</v>
      </c>
      <c r="D5518" s="214" t="s">
        <v>11385</v>
      </c>
    </row>
    <row r="5519" spans="1:4">
      <c r="A5519" s="213" t="s">
        <v>12386</v>
      </c>
      <c r="B5519" s="213" t="s">
        <v>1494</v>
      </c>
      <c r="C5519" s="213" t="s">
        <v>433</v>
      </c>
      <c r="D5519" s="214" t="s">
        <v>29575</v>
      </c>
    </row>
    <row r="5520" spans="1:4">
      <c r="A5520" s="213" t="s">
        <v>12387</v>
      </c>
      <c r="B5520" s="213" t="s">
        <v>1495</v>
      </c>
      <c r="C5520" s="213" t="s">
        <v>433</v>
      </c>
      <c r="D5520" s="214" t="s">
        <v>32026</v>
      </c>
    </row>
    <row r="5521" spans="1:4">
      <c r="A5521" s="213" t="s">
        <v>12388</v>
      </c>
      <c r="B5521" s="213" t="s">
        <v>12389</v>
      </c>
      <c r="C5521" s="213" t="s">
        <v>433</v>
      </c>
      <c r="D5521" s="214" t="s">
        <v>12390</v>
      </c>
    </row>
    <row r="5522" spans="1:4">
      <c r="A5522" s="213" t="s">
        <v>12391</v>
      </c>
      <c r="B5522" s="213" t="s">
        <v>12392</v>
      </c>
      <c r="C5522" s="213" t="s">
        <v>433</v>
      </c>
      <c r="D5522" s="214" t="s">
        <v>10519</v>
      </c>
    </row>
    <row r="5523" spans="1:4">
      <c r="A5523" s="213" t="s">
        <v>12393</v>
      </c>
      <c r="B5523" s="213" t="s">
        <v>12394</v>
      </c>
      <c r="C5523" s="213" t="s">
        <v>433</v>
      </c>
      <c r="D5523" s="214" t="s">
        <v>11591</v>
      </c>
    </row>
    <row r="5524" spans="1:4">
      <c r="A5524" s="213" t="s">
        <v>12395</v>
      </c>
      <c r="B5524" s="213" t="s">
        <v>12396</v>
      </c>
      <c r="C5524" s="213" t="s">
        <v>433</v>
      </c>
      <c r="D5524" s="214" t="s">
        <v>12397</v>
      </c>
    </row>
    <row r="5525" spans="1:4">
      <c r="A5525" s="213" t="s">
        <v>12398</v>
      </c>
      <c r="B5525" s="213" t="s">
        <v>1696</v>
      </c>
      <c r="C5525" s="213" t="s">
        <v>433</v>
      </c>
      <c r="D5525" s="214" t="s">
        <v>11041</v>
      </c>
    </row>
    <row r="5526" spans="1:4">
      <c r="A5526" s="213" t="s">
        <v>12399</v>
      </c>
      <c r="B5526" s="213" t="s">
        <v>1702</v>
      </c>
      <c r="C5526" s="213" t="s">
        <v>433</v>
      </c>
      <c r="D5526" s="214" t="s">
        <v>10323</v>
      </c>
    </row>
    <row r="5527" spans="1:4">
      <c r="A5527" s="213" t="s">
        <v>12400</v>
      </c>
      <c r="B5527" s="213" t="s">
        <v>12401</v>
      </c>
      <c r="C5527" s="213" t="s">
        <v>433</v>
      </c>
      <c r="D5527" s="214" t="s">
        <v>12402</v>
      </c>
    </row>
    <row r="5528" spans="1:4">
      <c r="A5528" s="213" t="s">
        <v>12403</v>
      </c>
      <c r="B5528" s="213" t="s">
        <v>1720</v>
      </c>
      <c r="C5528" s="213" t="s">
        <v>433</v>
      </c>
      <c r="D5528" s="214" t="s">
        <v>32027</v>
      </c>
    </row>
    <row r="5529" spans="1:4">
      <c r="A5529" s="213" t="s">
        <v>12405</v>
      </c>
      <c r="B5529" s="213" t="s">
        <v>1734</v>
      </c>
      <c r="C5529" s="213" t="s">
        <v>433</v>
      </c>
      <c r="D5529" s="214" t="s">
        <v>30147</v>
      </c>
    </row>
    <row r="5530" spans="1:4">
      <c r="A5530" s="213" t="s">
        <v>12406</v>
      </c>
      <c r="B5530" s="213" t="s">
        <v>29518</v>
      </c>
      <c r="C5530" s="213" t="s">
        <v>433</v>
      </c>
      <c r="D5530" s="214" t="s">
        <v>15821</v>
      </c>
    </row>
    <row r="5531" spans="1:4">
      <c r="A5531" s="213" t="s">
        <v>12408</v>
      </c>
      <c r="B5531" s="213" t="s">
        <v>12409</v>
      </c>
      <c r="C5531" s="213" t="s">
        <v>433</v>
      </c>
      <c r="D5531" s="214" t="s">
        <v>11476</v>
      </c>
    </row>
    <row r="5532" spans="1:4">
      <c r="A5532" s="213" t="s">
        <v>12410</v>
      </c>
      <c r="B5532" s="213" t="s">
        <v>1747</v>
      </c>
      <c r="C5532" s="213" t="s">
        <v>433</v>
      </c>
      <c r="D5532" s="214" t="s">
        <v>32028</v>
      </c>
    </row>
    <row r="5533" spans="1:4">
      <c r="A5533" s="213" t="s">
        <v>12411</v>
      </c>
      <c r="B5533" s="213" t="s">
        <v>1752</v>
      </c>
      <c r="C5533" s="213" t="s">
        <v>433</v>
      </c>
      <c r="D5533" s="214" t="s">
        <v>32029</v>
      </c>
    </row>
    <row r="5534" spans="1:4">
      <c r="A5534" s="213" t="s">
        <v>12412</v>
      </c>
      <c r="B5534" s="213" t="s">
        <v>1763</v>
      </c>
      <c r="C5534" s="213" t="s">
        <v>433</v>
      </c>
      <c r="D5534" s="214" t="s">
        <v>32030</v>
      </c>
    </row>
    <row r="5535" spans="1:4">
      <c r="A5535" s="213" t="s">
        <v>12413</v>
      </c>
      <c r="B5535" s="213" t="s">
        <v>12414</v>
      </c>
      <c r="C5535" s="213" t="s">
        <v>433</v>
      </c>
      <c r="D5535" s="214" t="s">
        <v>10210</v>
      </c>
    </row>
    <row r="5536" spans="1:4">
      <c r="A5536" s="213" t="s">
        <v>12415</v>
      </c>
      <c r="B5536" s="213" t="s">
        <v>1771</v>
      </c>
      <c r="C5536" s="213" t="s">
        <v>433</v>
      </c>
      <c r="D5536" s="214" t="s">
        <v>32031</v>
      </c>
    </row>
    <row r="5537" spans="1:4">
      <c r="A5537" s="213" t="s">
        <v>12416</v>
      </c>
      <c r="B5537" s="213" t="s">
        <v>1779</v>
      </c>
      <c r="C5537" s="213" t="s">
        <v>433</v>
      </c>
      <c r="D5537" s="214" t="s">
        <v>32032</v>
      </c>
    </row>
    <row r="5538" spans="1:4">
      <c r="A5538" s="213" t="s">
        <v>12417</v>
      </c>
      <c r="B5538" s="213" t="s">
        <v>1785</v>
      </c>
      <c r="C5538" s="213" t="s">
        <v>433</v>
      </c>
      <c r="D5538" s="214" t="s">
        <v>32033</v>
      </c>
    </row>
    <row r="5539" spans="1:4">
      <c r="A5539" s="213" t="s">
        <v>12418</v>
      </c>
      <c r="B5539" s="213" t="s">
        <v>1791</v>
      </c>
      <c r="C5539" s="213" t="s">
        <v>433</v>
      </c>
      <c r="D5539" s="214" t="s">
        <v>32034</v>
      </c>
    </row>
    <row r="5540" spans="1:4">
      <c r="A5540" s="213" t="s">
        <v>12419</v>
      </c>
      <c r="B5540" s="213" t="s">
        <v>1804</v>
      </c>
      <c r="C5540" s="213" t="s">
        <v>433</v>
      </c>
      <c r="D5540" s="214" t="s">
        <v>32035</v>
      </c>
    </row>
    <row r="5541" spans="1:4">
      <c r="A5541" s="213" t="s">
        <v>12420</v>
      </c>
      <c r="B5541" s="213" t="s">
        <v>12421</v>
      </c>
      <c r="C5541" s="213" t="s">
        <v>433</v>
      </c>
      <c r="D5541" s="214" t="s">
        <v>10394</v>
      </c>
    </row>
    <row r="5542" spans="1:4">
      <c r="A5542" s="213" t="s">
        <v>12422</v>
      </c>
      <c r="B5542" s="213" t="s">
        <v>1816</v>
      </c>
      <c r="C5542" s="213" t="s">
        <v>433</v>
      </c>
      <c r="D5542" s="214" t="s">
        <v>32036</v>
      </c>
    </row>
    <row r="5543" spans="1:4">
      <c r="A5543" s="213" t="s">
        <v>12423</v>
      </c>
      <c r="B5543" s="213" t="s">
        <v>1823</v>
      </c>
      <c r="C5543" s="213" t="s">
        <v>433</v>
      </c>
      <c r="D5543" s="214" t="s">
        <v>32037</v>
      </c>
    </row>
    <row r="5544" spans="1:4">
      <c r="A5544" s="213" t="s">
        <v>12424</v>
      </c>
      <c r="B5544" s="213" t="s">
        <v>1829</v>
      </c>
      <c r="C5544" s="213" t="s">
        <v>433</v>
      </c>
      <c r="D5544" s="214" t="s">
        <v>12272</v>
      </c>
    </row>
    <row r="5545" spans="1:4">
      <c r="A5545" s="213" t="s">
        <v>12425</v>
      </c>
      <c r="B5545" s="213" t="s">
        <v>1835</v>
      </c>
      <c r="C5545" s="213" t="s">
        <v>433</v>
      </c>
      <c r="D5545" s="214" t="s">
        <v>22731</v>
      </c>
    </row>
    <row r="5546" spans="1:4">
      <c r="A5546" s="213" t="s">
        <v>12426</v>
      </c>
      <c r="B5546" s="213" t="s">
        <v>1841</v>
      </c>
      <c r="C5546" s="213" t="s">
        <v>433</v>
      </c>
      <c r="D5546" s="214" t="s">
        <v>32038</v>
      </c>
    </row>
    <row r="5547" spans="1:4">
      <c r="A5547" s="213" t="s">
        <v>12427</v>
      </c>
      <c r="B5547" s="213" t="s">
        <v>1847</v>
      </c>
      <c r="C5547" s="213" t="s">
        <v>433</v>
      </c>
      <c r="D5547" s="214" t="s">
        <v>10722</v>
      </c>
    </row>
    <row r="5548" spans="1:4">
      <c r="A5548" s="213" t="s">
        <v>12428</v>
      </c>
      <c r="B5548" s="213" t="s">
        <v>1853</v>
      </c>
      <c r="C5548" s="213" t="s">
        <v>433</v>
      </c>
      <c r="D5548" s="214" t="s">
        <v>12429</v>
      </c>
    </row>
    <row r="5549" spans="1:4">
      <c r="A5549" s="213" t="s">
        <v>12430</v>
      </c>
      <c r="B5549" s="213" t="s">
        <v>1859</v>
      </c>
      <c r="C5549" s="213" t="s">
        <v>433</v>
      </c>
      <c r="D5549" s="214" t="s">
        <v>11440</v>
      </c>
    </row>
    <row r="5550" spans="1:4">
      <c r="A5550" s="213" t="s">
        <v>12431</v>
      </c>
      <c r="B5550" s="213" t="s">
        <v>1865</v>
      </c>
      <c r="C5550" s="213" t="s">
        <v>433</v>
      </c>
      <c r="D5550" s="214" t="s">
        <v>12432</v>
      </c>
    </row>
    <row r="5551" spans="1:4">
      <c r="A5551" s="213" t="s">
        <v>12433</v>
      </c>
      <c r="B5551" s="213" t="s">
        <v>1871</v>
      </c>
      <c r="C5551" s="213" t="s">
        <v>433</v>
      </c>
      <c r="D5551" s="214" t="s">
        <v>10534</v>
      </c>
    </row>
    <row r="5552" spans="1:4">
      <c r="A5552" s="213" t="s">
        <v>12434</v>
      </c>
      <c r="B5552" s="213" t="s">
        <v>12435</v>
      </c>
      <c r="C5552" s="213" t="s">
        <v>433</v>
      </c>
      <c r="D5552" s="214" t="s">
        <v>10280</v>
      </c>
    </row>
    <row r="5553" spans="1:4">
      <c r="A5553" s="213" t="s">
        <v>12437</v>
      </c>
      <c r="B5553" s="213" t="s">
        <v>1877</v>
      </c>
      <c r="C5553" s="213" t="s">
        <v>433</v>
      </c>
      <c r="D5553" s="214" t="s">
        <v>32039</v>
      </c>
    </row>
    <row r="5554" spans="1:4">
      <c r="A5554" s="213" t="s">
        <v>12438</v>
      </c>
      <c r="B5554" s="213" t="s">
        <v>1883</v>
      </c>
      <c r="C5554" s="213" t="s">
        <v>433</v>
      </c>
      <c r="D5554" s="214" t="s">
        <v>32040</v>
      </c>
    </row>
    <row r="5555" spans="1:4">
      <c r="A5555" s="213" t="s">
        <v>12439</v>
      </c>
      <c r="B5555" s="213" t="s">
        <v>12440</v>
      </c>
      <c r="C5555" s="213" t="s">
        <v>433</v>
      </c>
      <c r="D5555" s="214" t="s">
        <v>32041</v>
      </c>
    </row>
    <row r="5556" spans="1:4">
      <c r="A5556" s="213" t="s">
        <v>12442</v>
      </c>
      <c r="B5556" s="213" t="s">
        <v>1889</v>
      </c>
      <c r="C5556" s="213" t="s">
        <v>433</v>
      </c>
      <c r="D5556" s="214" t="s">
        <v>10401</v>
      </c>
    </row>
    <row r="5557" spans="1:4">
      <c r="A5557" s="213" t="s">
        <v>12443</v>
      </c>
      <c r="B5557" s="213" t="s">
        <v>1981</v>
      </c>
      <c r="C5557" s="213" t="s">
        <v>433</v>
      </c>
      <c r="D5557" s="214" t="s">
        <v>29519</v>
      </c>
    </row>
    <row r="5558" spans="1:4">
      <c r="A5558" s="213" t="s">
        <v>12444</v>
      </c>
      <c r="B5558" s="213" t="s">
        <v>1987</v>
      </c>
      <c r="C5558" s="213" t="s">
        <v>433</v>
      </c>
      <c r="D5558" s="214" t="s">
        <v>14687</v>
      </c>
    </row>
    <row r="5559" spans="1:4">
      <c r="A5559" s="213" t="s">
        <v>12446</v>
      </c>
      <c r="B5559" s="213" t="s">
        <v>1993</v>
      </c>
      <c r="C5559" s="213" t="s">
        <v>433</v>
      </c>
      <c r="D5559" s="214" t="s">
        <v>10539</v>
      </c>
    </row>
    <row r="5560" spans="1:4">
      <c r="A5560" s="213" t="s">
        <v>12448</v>
      </c>
      <c r="B5560" s="213" t="s">
        <v>2000</v>
      </c>
      <c r="C5560" s="213" t="s">
        <v>433</v>
      </c>
      <c r="D5560" s="214" t="s">
        <v>10184</v>
      </c>
    </row>
    <row r="5561" spans="1:4">
      <c r="A5561" s="213" t="s">
        <v>12449</v>
      </c>
      <c r="B5561" s="213" t="s">
        <v>2016</v>
      </c>
      <c r="C5561" s="213" t="s">
        <v>433</v>
      </c>
      <c r="D5561" s="214" t="s">
        <v>30861</v>
      </c>
    </row>
    <row r="5562" spans="1:4">
      <c r="A5562" s="213" t="s">
        <v>12450</v>
      </c>
      <c r="B5562" s="213" t="s">
        <v>2054</v>
      </c>
      <c r="C5562" s="213" t="s">
        <v>433</v>
      </c>
      <c r="D5562" s="214" t="s">
        <v>11437</v>
      </c>
    </row>
    <row r="5563" spans="1:4">
      <c r="A5563" s="213" t="s">
        <v>12451</v>
      </c>
      <c r="B5563" s="213" t="s">
        <v>2060</v>
      </c>
      <c r="C5563" s="213" t="s">
        <v>433</v>
      </c>
      <c r="D5563" s="214" t="s">
        <v>10213</v>
      </c>
    </row>
    <row r="5564" spans="1:4">
      <c r="A5564" s="213" t="s">
        <v>12452</v>
      </c>
      <c r="B5564" s="213" t="s">
        <v>2117</v>
      </c>
      <c r="C5564" s="213" t="s">
        <v>433</v>
      </c>
      <c r="D5564" s="214" t="s">
        <v>32042</v>
      </c>
    </row>
    <row r="5565" spans="1:4">
      <c r="A5565" s="213" t="s">
        <v>12453</v>
      </c>
      <c r="B5565" s="213" t="s">
        <v>2121</v>
      </c>
      <c r="C5565" s="213" t="s">
        <v>433</v>
      </c>
      <c r="D5565" s="214" t="s">
        <v>32043</v>
      </c>
    </row>
    <row r="5566" spans="1:4">
      <c r="A5566" s="213" t="s">
        <v>12454</v>
      </c>
      <c r="B5566" s="213" t="s">
        <v>12455</v>
      </c>
      <c r="C5566" s="213" t="s">
        <v>433</v>
      </c>
      <c r="D5566" s="214" t="s">
        <v>32044</v>
      </c>
    </row>
    <row r="5567" spans="1:4">
      <c r="A5567" s="213" t="s">
        <v>12457</v>
      </c>
      <c r="B5567" s="213" t="s">
        <v>2133</v>
      </c>
      <c r="C5567" s="213" t="s">
        <v>433</v>
      </c>
      <c r="D5567" s="214" t="s">
        <v>10430</v>
      </c>
    </row>
    <row r="5568" spans="1:4">
      <c r="A5568" s="213" t="s">
        <v>12459</v>
      </c>
      <c r="B5568" s="213" t="s">
        <v>2151</v>
      </c>
      <c r="C5568" s="213" t="s">
        <v>433</v>
      </c>
      <c r="D5568" s="214" t="s">
        <v>10594</v>
      </c>
    </row>
    <row r="5569" spans="1:4">
      <c r="A5569" s="213" t="s">
        <v>12460</v>
      </c>
      <c r="B5569" s="213" t="s">
        <v>2158</v>
      </c>
      <c r="C5569" s="213" t="s">
        <v>433</v>
      </c>
      <c r="D5569" s="214" t="s">
        <v>32045</v>
      </c>
    </row>
    <row r="5570" spans="1:4">
      <c r="A5570" s="213" t="s">
        <v>12461</v>
      </c>
      <c r="B5570" s="213" t="s">
        <v>2164</v>
      </c>
      <c r="C5570" s="213" t="s">
        <v>433</v>
      </c>
      <c r="D5570" s="214" t="s">
        <v>32046</v>
      </c>
    </row>
    <row r="5571" spans="1:4">
      <c r="A5571" s="213" t="s">
        <v>12462</v>
      </c>
      <c r="B5571" s="213" t="s">
        <v>2169</v>
      </c>
      <c r="C5571" s="213" t="s">
        <v>433</v>
      </c>
      <c r="D5571" s="214" t="s">
        <v>12463</v>
      </c>
    </row>
    <row r="5572" spans="1:4">
      <c r="A5572" s="213" t="s">
        <v>12464</v>
      </c>
      <c r="B5572" s="213" t="s">
        <v>12465</v>
      </c>
      <c r="C5572" s="213" t="s">
        <v>433</v>
      </c>
      <c r="D5572" s="214" t="s">
        <v>32047</v>
      </c>
    </row>
    <row r="5573" spans="1:4">
      <c r="A5573" s="213" t="s">
        <v>12466</v>
      </c>
      <c r="B5573" s="213" t="s">
        <v>12467</v>
      </c>
      <c r="C5573" s="213" t="s">
        <v>433</v>
      </c>
      <c r="D5573" s="214" t="s">
        <v>10277</v>
      </c>
    </row>
    <row r="5574" spans="1:4">
      <c r="A5574" s="213" t="s">
        <v>12468</v>
      </c>
      <c r="B5574" s="213" t="s">
        <v>12469</v>
      </c>
      <c r="C5574" s="213" t="s">
        <v>433</v>
      </c>
      <c r="D5574" s="214" t="s">
        <v>11430</v>
      </c>
    </row>
    <row r="5575" spans="1:4">
      <c r="A5575" s="213" t="s">
        <v>12470</v>
      </c>
      <c r="B5575" s="213" t="s">
        <v>2179</v>
      </c>
      <c r="C5575" s="213" t="s">
        <v>433</v>
      </c>
      <c r="D5575" s="214" t="s">
        <v>30158</v>
      </c>
    </row>
    <row r="5576" spans="1:4">
      <c r="A5576" s="213" t="s">
        <v>12471</v>
      </c>
      <c r="B5576" s="213" t="s">
        <v>2186</v>
      </c>
      <c r="C5576" s="213" t="s">
        <v>433</v>
      </c>
      <c r="D5576" s="214" t="s">
        <v>31536</v>
      </c>
    </row>
    <row r="5577" spans="1:4">
      <c r="A5577" s="213" t="s">
        <v>12472</v>
      </c>
      <c r="B5577" s="213" t="s">
        <v>2193</v>
      </c>
      <c r="C5577" s="213" t="s">
        <v>433</v>
      </c>
      <c r="D5577" s="214" t="s">
        <v>32048</v>
      </c>
    </row>
    <row r="5578" spans="1:4">
      <c r="A5578" s="213" t="s">
        <v>12473</v>
      </c>
      <c r="B5578" s="213" t="s">
        <v>12474</v>
      </c>
      <c r="C5578" s="213" t="s">
        <v>433</v>
      </c>
      <c r="D5578" s="214" t="s">
        <v>10966</v>
      </c>
    </row>
    <row r="5579" spans="1:4">
      <c r="A5579" s="213" t="s">
        <v>12475</v>
      </c>
      <c r="B5579" s="213" t="s">
        <v>2518</v>
      </c>
      <c r="C5579" s="213" t="s">
        <v>433</v>
      </c>
      <c r="D5579" s="214" t="s">
        <v>11271</v>
      </c>
    </row>
    <row r="5580" spans="1:4">
      <c r="A5580" s="213" t="s">
        <v>12476</v>
      </c>
      <c r="B5580" s="213" t="s">
        <v>2523</v>
      </c>
      <c r="C5580" s="213" t="s">
        <v>433</v>
      </c>
      <c r="D5580" s="214" t="s">
        <v>29691</v>
      </c>
    </row>
    <row r="5581" spans="1:4">
      <c r="A5581" s="213" t="s">
        <v>12477</v>
      </c>
      <c r="B5581" s="213" t="s">
        <v>2528</v>
      </c>
      <c r="C5581" s="213" t="s">
        <v>433</v>
      </c>
      <c r="D5581" s="214" t="s">
        <v>32049</v>
      </c>
    </row>
    <row r="5582" spans="1:4">
      <c r="A5582" s="213" t="s">
        <v>12478</v>
      </c>
      <c r="B5582" s="213" t="s">
        <v>2530</v>
      </c>
      <c r="C5582" s="213" t="s">
        <v>433</v>
      </c>
      <c r="D5582" s="214" t="s">
        <v>10881</v>
      </c>
    </row>
    <row r="5583" spans="1:4">
      <c r="A5583" s="213" t="s">
        <v>12479</v>
      </c>
      <c r="B5583" s="213" t="s">
        <v>2535</v>
      </c>
      <c r="C5583" s="213" t="s">
        <v>433</v>
      </c>
      <c r="D5583" s="214" t="s">
        <v>14426</v>
      </c>
    </row>
    <row r="5584" spans="1:4">
      <c r="A5584" s="213" t="s">
        <v>12481</v>
      </c>
      <c r="B5584" s="213" t="s">
        <v>12482</v>
      </c>
      <c r="C5584" s="213" t="s">
        <v>433</v>
      </c>
      <c r="D5584" s="214" t="s">
        <v>27320</v>
      </c>
    </row>
    <row r="5585" spans="1:4">
      <c r="A5585" s="213" t="s">
        <v>12483</v>
      </c>
      <c r="B5585" s="213" t="s">
        <v>2541</v>
      </c>
      <c r="C5585" s="213" t="s">
        <v>433</v>
      </c>
      <c r="D5585" s="214" t="s">
        <v>16771</v>
      </c>
    </row>
    <row r="5586" spans="1:4">
      <c r="A5586" s="213" t="s">
        <v>12484</v>
      </c>
      <c r="B5586" s="213" t="s">
        <v>2547</v>
      </c>
      <c r="C5586" s="213" t="s">
        <v>433</v>
      </c>
      <c r="D5586" s="214" t="s">
        <v>14593</v>
      </c>
    </row>
    <row r="5587" spans="1:4">
      <c r="A5587" s="213" t="s">
        <v>12485</v>
      </c>
      <c r="B5587" s="213" t="s">
        <v>2556</v>
      </c>
      <c r="C5587" s="213" t="s">
        <v>433</v>
      </c>
      <c r="D5587" s="214" t="s">
        <v>32050</v>
      </c>
    </row>
    <row r="5588" spans="1:4">
      <c r="A5588" s="213" t="s">
        <v>12486</v>
      </c>
      <c r="B5588" s="213" t="s">
        <v>29522</v>
      </c>
      <c r="C5588" s="213" t="s">
        <v>433</v>
      </c>
      <c r="D5588" s="214" t="s">
        <v>11695</v>
      </c>
    </row>
    <row r="5589" spans="1:4">
      <c r="A5589" s="213" t="s">
        <v>12487</v>
      </c>
      <c r="B5589" s="213" t="s">
        <v>2562</v>
      </c>
      <c r="C5589" s="213" t="s">
        <v>433</v>
      </c>
      <c r="D5589" s="214" t="s">
        <v>10794</v>
      </c>
    </row>
    <row r="5590" spans="1:4">
      <c r="A5590" s="213" t="s">
        <v>12489</v>
      </c>
      <c r="B5590" s="213" t="s">
        <v>2568</v>
      </c>
      <c r="C5590" s="213" t="s">
        <v>433</v>
      </c>
      <c r="D5590" s="214" t="s">
        <v>10440</v>
      </c>
    </row>
    <row r="5591" spans="1:4">
      <c r="A5591" s="213" t="s">
        <v>12490</v>
      </c>
      <c r="B5591" s="213" t="s">
        <v>2574</v>
      </c>
      <c r="C5591" s="213" t="s">
        <v>433</v>
      </c>
      <c r="D5591" s="214" t="s">
        <v>27385</v>
      </c>
    </row>
    <row r="5592" spans="1:4">
      <c r="A5592" s="213" t="s">
        <v>12491</v>
      </c>
      <c r="B5592" s="213" t="s">
        <v>12492</v>
      </c>
      <c r="C5592" s="213" t="s">
        <v>433</v>
      </c>
      <c r="D5592" s="214" t="s">
        <v>32051</v>
      </c>
    </row>
    <row r="5593" spans="1:4">
      <c r="A5593" s="213" t="s">
        <v>12493</v>
      </c>
      <c r="B5593" s="213" t="s">
        <v>12494</v>
      </c>
      <c r="C5593" s="213" t="s">
        <v>433</v>
      </c>
      <c r="D5593" s="214" t="s">
        <v>28471</v>
      </c>
    </row>
    <row r="5594" spans="1:4">
      <c r="A5594" s="213" t="s">
        <v>12495</v>
      </c>
      <c r="B5594" s="213" t="s">
        <v>2712</v>
      </c>
      <c r="C5594" s="213" t="s">
        <v>433</v>
      </c>
      <c r="D5594" s="214" t="s">
        <v>11978</v>
      </c>
    </row>
    <row r="5595" spans="1:4">
      <c r="A5595" s="213" t="s">
        <v>12496</v>
      </c>
      <c r="B5595" s="213" t="s">
        <v>2717</v>
      </c>
      <c r="C5595" s="213" t="s">
        <v>433</v>
      </c>
      <c r="D5595" s="214" t="s">
        <v>11742</v>
      </c>
    </row>
    <row r="5596" spans="1:4">
      <c r="A5596" s="213" t="s">
        <v>12497</v>
      </c>
      <c r="B5596" s="213" t="s">
        <v>2727</v>
      </c>
      <c r="C5596" s="213" t="s">
        <v>433</v>
      </c>
      <c r="D5596" s="214" t="s">
        <v>13189</v>
      </c>
    </row>
    <row r="5597" spans="1:4">
      <c r="A5597" s="213" t="s">
        <v>12499</v>
      </c>
      <c r="B5597" s="213" t="s">
        <v>12500</v>
      </c>
      <c r="C5597" s="213" t="s">
        <v>433</v>
      </c>
      <c r="D5597" s="214" t="s">
        <v>11479</v>
      </c>
    </row>
    <row r="5598" spans="1:4">
      <c r="A5598" s="213" t="s">
        <v>12501</v>
      </c>
      <c r="B5598" s="213" t="s">
        <v>2732</v>
      </c>
      <c r="C5598" s="213" t="s">
        <v>433</v>
      </c>
      <c r="D5598" s="214" t="s">
        <v>32052</v>
      </c>
    </row>
    <row r="5599" spans="1:4">
      <c r="A5599" s="213" t="s">
        <v>12503</v>
      </c>
      <c r="B5599" s="213" t="s">
        <v>2738</v>
      </c>
      <c r="C5599" s="213" t="s">
        <v>433</v>
      </c>
      <c r="D5599" s="214" t="s">
        <v>10960</v>
      </c>
    </row>
    <row r="5600" spans="1:4">
      <c r="A5600" s="213" t="s">
        <v>12504</v>
      </c>
      <c r="B5600" s="213" t="s">
        <v>2743</v>
      </c>
      <c r="C5600" s="213" t="s">
        <v>433</v>
      </c>
      <c r="D5600" s="214" t="s">
        <v>12407</v>
      </c>
    </row>
    <row r="5601" spans="1:4">
      <c r="A5601" s="213" t="s">
        <v>12505</v>
      </c>
      <c r="B5601" s="213" t="s">
        <v>12506</v>
      </c>
      <c r="C5601" s="213" t="s">
        <v>433</v>
      </c>
      <c r="D5601" s="214" t="s">
        <v>12507</v>
      </c>
    </row>
    <row r="5602" spans="1:4">
      <c r="A5602" s="213" t="s">
        <v>12508</v>
      </c>
      <c r="B5602" s="213" t="s">
        <v>12509</v>
      </c>
      <c r="C5602" s="213" t="s">
        <v>433</v>
      </c>
      <c r="D5602" s="214" t="s">
        <v>10270</v>
      </c>
    </row>
    <row r="5603" spans="1:4">
      <c r="A5603" s="213" t="s">
        <v>12510</v>
      </c>
      <c r="B5603" s="213" t="s">
        <v>2872</v>
      </c>
      <c r="C5603" s="213" t="s">
        <v>433</v>
      </c>
      <c r="D5603" s="214" t="s">
        <v>32053</v>
      </c>
    </row>
    <row r="5604" spans="1:4">
      <c r="A5604" s="213" t="s">
        <v>12511</v>
      </c>
      <c r="B5604" s="213" t="s">
        <v>2878</v>
      </c>
      <c r="C5604" s="213" t="s">
        <v>433</v>
      </c>
      <c r="D5604" s="214" t="s">
        <v>32054</v>
      </c>
    </row>
    <row r="5605" spans="1:4">
      <c r="A5605" s="213" t="s">
        <v>12512</v>
      </c>
      <c r="B5605" s="213" t="s">
        <v>2886</v>
      </c>
      <c r="C5605" s="213" t="s">
        <v>433</v>
      </c>
      <c r="D5605" s="214" t="s">
        <v>32055</v>
      </c>
    </row>
    <row r="5606" spans="1:4">
      <c r="A5606" s="213" t="s">
        <v>12513</v>
      </c>
      <c r="B5606" s="213" t="s">
        <v>29524</v>
      </c>
      <c r="C5606" s="213" t="s">
        <v>433</v>
      </c>
      <c r="D5606" s="214" t="s">
        <v>32056</v>
      </c>
    </row>
    <row r="5607" spans="1:4">
      <c r="A5607" s="213" t="s">
        <v>12514</v>
      </c>
      <c r="B5607" s="213" t="s">
        <v>2892</v>
      </c>
      <c r="C5607" s="213" t="s">
        <v>433</v>
      </c>
      <c r="D5607" s="214" t="s">
        <v>32057</v>
      </c>
    </row>
    <row r="5608" spans="1:4">
      <c r="A5608" s="213" t="s">
        <v>12515</v>
      </c>
      <c r="B5608" s="213" t="s">
        <v>2898</v>
      </c>
      <c r="C5608" s="213" t="s">
        <v>433</v>
      </c>
      <c r="D5608" s="214" t="s">
        <v>26686</v>
      </c>
    </row>
    <row r="5609" spans="1:4">
      <c r="A5609" s="213" t="s">
        <v>12516</v>
      </c>
      <c r="B5609" s="213" t="s">
        <v>2903</v>
      </c>
      <c r="C5609" s="213" t="s">
        <v>433</v>
      </c>
      <c r="D5609" s="214" t="s">
        <v>10518</v>
      </c>
    </row>
    <row r="5610" spans="1:4">
      <c r="A5610" s="213" t="s">
        <v>12518</v>
      </c>
      <c r="B5610" s="213" t="s">
        <v>2926</v>
      </c>
      <c r="C5610" s="213" t="s">
        <v>433</v>
      </c>
      <c r="D5610" s="214" t="s">
        <v>32058</v>
      </c>
    </row>
    <row r="5611" spans="1:4">
      <c r="A5611" s="213" t="s">
        <v>12519</v>
      </c>
      <c r="B5611" s="213" t="s">
        <v>2932</v>
      </c>
      <c r="C5611" s="213" t="s">
        <v>433</v>
      </c>
      <c r="D5611" s="214" t="s">
        <v>29210</v>
      </c>
    </row>
    <row r="5612" spans="1:4">
      <c r="A5612" s="213" t="s">
        <v>12520</v>
      </c>
      <c r="B5612" s="213" t="s">
        <v>2938</v>
      </c>
      <c r="C5612" s="213" t="s">
        <v>433</v>
      </c>
      <c r="D5612" s="214" t="s">
        <v>32059</v>
      </c>
    </row>
    <row r="5613" spans="1:4">
      <c r="A5613" s="213" t="s">
        <v>12521</v>
      </c>
      <c r="B5613" s="213" t="s">
        <v>2945</v>
      </c>
      <c r="C5613" s="213" t="s">
        <v>433</v>
      </c>
      <c r="D5613" s="214" t="s">
        <v>32060</v>
      </c>
    </row>
    <row r="5614" spans="1:4">
      <c r="A5614" s="213" t="s">
        <v>12522</v>
      </c>
      <c r="B5614" s="213" t="s">
        <v>2954</v>
      </c>
      <c r="C5614" s="213" t="s">
        <v>433</v>
      </c>
      <c r="D5614" s="214" t="s">
        <v>31025</v>
      </c>
    </row>
    <row r="5615" spans="1:4">
      <c r="A5615" s="213" t="s">
        <v>12523</v>
      </c>
      <c r="B5615" s="213" t="s">
        <v>2955</v>
      </c>
      <c r="C5615" s="213" t="s">
        <v>433</v>
      </c>
      <c r="D5615" s="214" t="s">
        <v>32061</v>
      </c>
    </row>
    <row r="5616" spans="1:4">
      <c r="A5616" s="213" t="s">
        <v>12524</v>
      </c>
      <c r="B5616" s="213" t="s">
        <v>2958</v>
      </c>
      <c r="C5616" s="213" t="s">
        <v>433</v>
      </c>
      <c r="D5616" s="214" t="s">
        <v>32062</v>
      </c>
    </row>
    <row r="5617" spans="1:4">
      <c r="A5617" s="213" t="s">
        <v>12526</v>
      </c>
      <c r="B5617" s="213" t="s">
        <v>2964</v>
      </c>
      <c r="C5617" s="213" t="s">
        <v>433</v>
      </c>
      <c r="D5617" s="214" t="s">
        <v>32063</v>
      </c>
    </row>
    <row r="5618" spans="1:4">
      <c r="A5618" s="213" t="s">
        <v>12527</v>
      </c>
      <c r="B5618" s="213" t="s">
        <v>2986</v>
      </c>
      <c r="C5618" s="213" t="s">
        <v>433</v>
      </c>
      <c r="D5618" s="214" t="s">
        <v>32064</v>
      </c>
    </row>
    <row r="5619" spans="1:4">
      <c r="A5619" s="213" t="s">
        <v>12528</v>
      </c>
      <c r="B5619" s="213" t="s">
        <v>3301</v>
      </c>
      <c r="C5619" s="213" t="s">
        <v>433</v>
      </c>
      <c r="D5619" s="214" t="s">
        <v>11706</v>
      </c>
    </row>
    <row r="5620" spans="1:4">
      <c r="A5620" s="213" t="s">
        <v>12529</v>
      </c>
      <c r="B5620" s="213" t="s">
        <v>12530</v>
      </c>
      <c r="C5620" s="213" t="s">
        <v>433</v>
      </c>
      <c r="D5620" s="214" t="s">
        <v>10644</v>
      </c>
    </row>
    <row r="5621" spans="1:4">
      <c r="A5621" s="213" t="s">
        <v>12531</v>
      </c>
      <c r="B5621" s="213" t="s">
        <v>432</v>
      </c>
      <c r="C5621" s="213" t="s">
        <v>433</v>
      </c>
      <c r="D5621" s="214" t="s">
        <v>32065</v>
      </c>
    </row>
    <row r="5622" spans="1:4">
      <c r="A5622" s="213" t="s">
        <v>12532</v>
      </c>
      <c r="B5622" s="213" t="s">
        <v>439</v>
      </c>
      <c r="C5622" s="213" t="s">
        <v>433</v>
      </c>
      <c r="D5622" s="214" t="s">
        <v>32066</v>
      </c>
    </row>
    <row r="5623" spans="1:4">
      <c r="A5623" s="213" t="s">
        <v>12533</v>
      </c>
      <c r="B5623" s="213" t="s">
        <v>1275</v>
      </c>
      <c r="C5623" s="213" t="s">
        <v>433</v>
      </c>
      <c r="D5623" s="214" t="s">
        <v>30284</v>
      </c>
    </row>
    <row r="5624" spans="1:4">
      <c r="A5624" s="213" t="s">
        <v>12535</v>
      </c>
      <c r="B5624" s="213" t="s">
        <v>4087</v>
      </c>
      <c r="C5624" s="213" t="s">
        <v>433</v>
      </c>
      <c r="D5624" s="214" t="s">
        <v>10878</v>
      </c>
    </row>
    <row r="5625" spans="1:4">
      <c r="A5625" s="213" t="s">
        <v>12536</v>
      </c>
      <c r="B5625" s="213" t="s">
        <v>4093</v>
      </c>
      <c r="C5625" s="213" t="s">
        <v>433</v>
      </c>
      <c r="D5625" s="214" t="s">
        <v>11706</v>
      </c>
    </row>
    <row r="5626" spans="1:4">
      <c r="A5626" s="213" t="s">
        <v>12538</v>
      </c>
      <c r="B5626" s="213" t="s">
        <v>1321</v>
      </c>
      <c r="C5626" s="213" t="s">
        <v>129</v>
      </c>
      <c r="D5626" s="214" t="s">
        <v>29528</v>
      </c>
    </row>
    <row r="5627" spans="1:4">
      <c r="A5627" s="213" t="s">
        <v>12539</v>
      </c>
      <c r="B5627" s="213" t="s">
        <v>1346</v>
      </c>
      <c r="C5627" s="213" t="s">
        <v>129</v>
      </c>
      <c r="D5627" s="214" t="s">
        <v>11066</v>
      </c>
    </row>
    <row r="5628" spans="1:4">
      <c r="A5628" s="213" t="s">
        <v>12540</v>
      </c>
      <c r="B5628" s="213" t="s">
        <v>1347</v>
      </c>
      <c r="C5628" s="213" t="s">
        <v>129</v>
      </c>
      <c r="D5628" s="214" t="s">
        <v>10427</v>
      </c>
    </row>
    <row r="5629" spans="1:4">
      <c r="A5629" s="213" t="s">
        <v>12541</v>
      </c>
      <c r="B5629" s="213" t="s">
        <v>1348</v>
      </c>
      <c r="C5629" s="213" t="s">
        <v>129</v>
      </c>
      <c r="D5629" s="214" t="s">
        <v>29529</v>
      </c>
    </row>
    <row r="5630" spans="1:4">
      <c r="A5630" s="213" t="s">
        <v>12542</v>
      </c>
      <c r="B5630" s="213" t="s">
        <v>1349</v>
      </c>
      <c r="C5630" s="213" t="s">
        <v>129</v>
      </c>
      <c r="D5630" s="214" t="s">
        <v>29530</v>
      </c>
    </row>
    <row r="5631" spans="1:4">
      <c r="A5631" s="213" t="s">
        <v>12543</v>
      </c>
      <c r="B5631" s="213" t="s">
        <v>29531</v>
      </c>
      <c r="C5631" s="213" t="s">
        <v>129</v>
      </c>
      <c r="D5631" s="214" t="s">
        <v>10291</v>
      </c>
    </row>
    <row r="5632" spans="1:4">
      <c r="A5632" s="213" t="s">
        <v>12544</v>
      </c>
      <c r="B5632" s="213" t="s">
        <v>1352</v>
      </c>
      <c r="C5632" s="213" t="s">
        <v>129</v>
      </c>
      <c r="D5632" s="214" t="s">
        <v>29532</v>
      </c>
    </row>
    <row r="5633" spans="1:4">
      <c r="A5633" s="213" t="s">
        <v>12545</v>
      </c>
      <c r="B5633" s="213" t="s">
        <v>1353</v>
      </c>
      <c r="C5633" s="213" t="s">
        <v>129</v>
      </c>
      <c r="D5633" s="214" t="s">
        <v>29533</v>
      </c>
    </row>
    <row r="5634" spans="1:4">
      <c r="A5634" s="213" t="s">
        <v>12547</v>
      </c>
      <c r="B5634" s="213" t="s">
        <v>1354</v>
      </c>
      <c r="C5634" s="213" t="s">
        <v>129</v>
      </c>
      <c r="D5634" s="214" t="s">
        <v>23569</v>
      </c>
    </row>
    <row r="5635" spans="1:4">
      <c r="A5635" s="213" t="s">
        <v>12548</v>
      </c>
      <c r="B5635" s="213" t="s">
        <v>1355</v>
      </c>
      <c r="C5635" s="213" t="s">
        <v>129</v>
      </c>
      <c r="D5635" s="214" t="s">
        <v>29534</v>
      </c>
    </row>
    <row r="5636" spans="1:4">
      <c r="A5636" s="213" t="s">
        <v>12549</v>
      </c>
      <c r="B5636" s="213" t="s">
        <v>1363</v>
      </c>
      <c r="C5636" s="213" t="s">
        <v>129</v>
      </c>
      <c r="D5636" s="214" t="s">
        <v>11493</v>
      </c>
    </row>
    <row r="5637" spans="1:4">
      <c r="A5637" s="213" t="s">
        <v>12550</v>
      </c>
      <c r="B5637" s="213" t="s">
        <v>1364</v>
      </c>
      <c r="C5637" s="213" t="s">
        <v>129</v>
      </c>
      <c r="D5637" s="214" t="s">
        <v>18221</v>
      </c>
    </row>
    <row r="5638" spans="1:4">
      <c r="A5638" s="213" t="s">
        <v>12551</v>
      </c>
      <c r="B5638" s="213" t="s">
        <v>1365</v>
      </c>
      <c r="C5638" s="213" t="s">
        <v>129</v>
      </c>
      <c r="D5638" s="214" t="s">
        <v>29535</v>
      </c>
    </row>
    <row r="5639" spans="1:4">
      <c r="A5639" s="213" t="s">
        <v>12552</v>
      </c>
      <c r="B5639" s="213" t="s">
        <v>1366</v>
      </c>
      <c r="C5639" s="213" t="s">
        <v>129</v>
      </c>
      <c r="D5639" s="214" t="s">
        <v>12553</v>
      </c>
    </row>
    <row r="5640" spans="1:4">
      <c r="A5640" s="213" t="s">
        <v>12554</v>
      </c>
      <c r="B5640" s="213" t="s">
        <v>1367</v>
      </c>
      <c r="C5640" s="213" t="s">
        <v>129</v>
      </c>
      <c r="D5640" s="214" t="s">
        <v>20517</v>
      </c>
    </row>
    <row r="5641" spans="1:4">
      <c r="A5641" s="213" t="s">
        <v>12555</v>
      </c>
      <c r="B5641" s="213" t="s">
        <v>1368</v>
      </c>
      <c r="C5641" s="213" t="s">
        <v>129</v>
      </c>
      <c r="D5641" s="214" t="s">
        <v>29536</v>
      </c>
    </row>
    <row r="5642" spans="1:4">
      <c r="A5642" s="213" t="s">
        <v>12556</v>
      </c>
      <c r="B5642" s="213" t="s">
        <v>1369</v>
      </c>
      <c r="C5642" s="213" t="s">
        <v>129</v>
      </c>
      <c r="D5642" s="214" t="s">
        <v>29537</v>
      </c>
    </row>
    <row r="5643" spans="1:4">
      <c r="A5643" s="213" t="s">
        <v>12557</v>
      </c>
      <c r="B5643" s="213" t="s">
        <v>1370</v>
      </c>
      <c r="C5643" s="213" t="s">
        <v>129</v>
      </c>
      <c r="D5643" s="214" t="s">
        <v>29538</v>
      </c>
    </row>
    <row r="5644" spans="1:4">
      <c r="A5644" s="213" t="s">
        <v>12558</v>
      </c>
      <c r="B5644" s="213" t="s">
        <v>1371</v>
      </c>
      <c r="C5644" s="213" t="s">
        <v>129</v>
      </c>
      <c r="D5644" s="214" t="s">
        <v>17582</v>
      </c>
    </row>
    <row r="5645" spans="1:4">
      <c r="A5645" s="213" t="s">
        <v>12559</v>
      </c>
      <c r="B5645" s="213" t="s">
        <v>1372</v>
      </c>
      <c r="C5645" s="213" t="s">
        <v>129</v>
      </c>
      <c r="D5645" s="214" t="s">
        <v>29539</v>
      </c>
    </row>
    <row r="5646" spans="1:4">
      <c r="A5646" s="213" t="s">
        <v>12560</v>
      </c>
      <c r="B5646" s="213" t="s">
        <v>1373</v>
      </c>
      <c r="C5646" s="213" t="s">
        <v>129</v>
      </c>
      <c r="D5646" s="214" t="s">
        <v>29540</v>
      </c>
    </row>
    <row r="5647" spans="1:4">
      <c r="A5647" s="213" t="s">
        <v>12561</v>
      </c>
      <c r="B5647" s="213" t="s">
        <v>1374</v>
      </c>
      <c r="C5647" s="213" t="s">
        <v>129</v>
      </c>
      <c r="D5647" s="214" t="s">
        <v>16136</v>
      </c>
    </row>
    <row r="5648" spans="1:4">
      <c r="A5648" s="213" t="s">
        <v>12562</v>
      </c>
      <c r="B5648" s="213" t="s">
        <v>1375</v>
      </c>
      <c r="C5648" s="213" t="s">
        <v>129</v>
      </c>
      <c r="D5648" s="214" t="s">
        <v>13690</v>
      </c>
    </row>
    <row r="5649" spans="1:4">
      <c r="A5649" s="213" t="s">
        <v>12563</v>
      </c>
      <c r="B5649" s="213" t="s">
        <v>1376</v>
      </c>
      <c r="C5649" s="213" t="s">
        <v>129</v>
      </c>
      <c r="D5649" s="214" t="s">
        <v>11360</v>
      </c>
    </row>
    <row r="5650" spans="1:4">
      <c r="A5650" s="213" t="s">
        <v>12565</v>
      </c>
      <c r="B5650" s="213" t="s">
        <v>1377</v>
      </c>
      <c r="C5650" s="213" t="s">
        <v>129</v>
      </c>
      <c r="D5650" s="214" t="s">
        <v>29541</v>
      </c>
    </row>
    <row r="5651" spans="1:4">
      <c r="A5651" s="213" t="s">
        <v>12567</v>
      </c>
      <c r="B5651" s="213" t="s">
        <v>1378</v>
      </c>
      <c r="C5651" s="213" t="s">
        <v>129</v>
      </c>
      <c r="D5651" s="214" t="s">
        <v>29542</v>
      </c>
    </row>
    <row r="5652" spans="1:4">
      <c r="A5652" s="213" t="s">
        <v>12569</v>
      </c>
      <c r="B5652" s="213" t="s">
        <v>1379</v>
      </c>
      <c r="C5652" s="213" t="s">
        <v>129</v>
      </c>
      <c r="D5652" s="214" t="s">
        <v>11353</v>
      </c>
    </row>
    <row r="5653" spans="1:4">
      <c r="A5653" s="213" t="s">
        <v>12570</v>
      </c>
      <c r="B5653" s="213" t="s">
        <v>1380</v>
      </c>
      <c r="C5653" s="213" t="s">
        <v>129</v>
      </c>
      <c r="D5653" s="214" t="s">
        <v>10813</v>
      </c>
    </row>
    <row r="5654" spans="1:4">
      <c r="A5654" s="213" t="s">
        <v>12571</v>
      </c>
      <c r="B5654" s="213" t="s">
        <v>1381</v>
      </c>
      <c r="C5654" s="213" t="s">
        <v>129</v>
      </c>
      <c r="D5654" s="214" t="s">
        <v>29543</v>
      </c>
    </row>
    <row r="5655" spans="1:4">
      <c r="A5655" s="213" t="s">
        <v>12572</v>
      </c>
      <c r="B5655" s="213" t="s">
        <v>1382</v>
      </c>
      <c r="C5655" s="213" t="s">
        <v>129</v>
      </c>
      <c r="D5655" s="214" t="s">
        <v>16174</v>
      </c>
    </row>
    <row r="5656" spans="1:4">
      <c r="A5656" s="213" t="s">
        <v>12573</v>
      </c>
      <c r="B5656" s="213" t="s">
        <v>1383</v>
      </c>
      <c r="C5656" s="213" t="s">
        <v>129</v>
      </c>
      <c r="D5656" s="214" t="s">
        <v>12564</v>
      </c>
    </row>
    <row r="5657" spans="1:4">
      <c r="A5657" s="213" t="s">
        <v>12574</v>
      </c>
      <c r="B5657" s="213" t="s">
        <v>1384</v>
      </c>
      <c r="C5657" s="213" t="s">
        <v>129</v>
      </c>
      <c r="D5657" s="214" t="s">
        <v>11287</v>
      </c>
    </row>
    <row r="5658" spans="1:4">
      <c r="A5658" s="213" t="s">
        <v>12575</v>
      </c>
      <c r="B5658" s="213" t="s">
        <v>1385</v>
      </c>
      <c r="C5658" s="213" t="s">
        <v>129</v>
      </c>
      <c r="D5658" s="214" t="s">
        <v>29544</v>
      </c>
    </row>
    <row r="5659" spans="1:4">
      <c r="A5659" s="213" t="s">
        <v>12576</v>
      </c>
      <c r="B5659" s="213" t="s">
        <v>1386</v>
      </c>
      <c r="C5659" s="213" t="s">
        <v>129</v>
      </c>
      <c r="D5659" s="214" t="s">
        <v>29545</v>
      </c>
    </row>
    <row r="5660" spans="1:4">
      <c r="A5660" s="213" t="s">
        <v>12577</v>
      </c>
      <c r="B5660" s="213" t="s">
        <v>1387</v>
      </c>
      <c r="C5660" s="213" t="s">
        <v>129</v>
      </c>
      <c r="D5660" s="214" t="s">
        <v>29546</v>
      </c>
    </row>
    <row r="5661" spans="1:4">
      <c r="A5661" s="213" t="s">
        <v>12579</v>
      </c>
      <c r="B5661" s="213" t="s">
        <v>1388</v>
      </c>
      <c r="C5661" s="213" t="s">
        <v>129</v>
      </c>
      <c r="D5661" s="214" t="s">
        <v>29547</v>
      </c>
    </row>
    <row r="5662" spans="1:4">
      <c r="A5662" s="213" t="s">
        <v>12581</v>
      </c>
      <c r="B5662" s="213" t="s">
        <v>1389</v>
      </c>
      <c r="C5662" s="213" t="s">
        <v>129</v>
      </c>
      <c r="D5662" s="214" t="s">
        <v>10360</v>
      </c>
    </row>
    <row r="5663" spans="1:4">
      <c r="A5663" s="213" t="s">
        <v>12583</v>
      </c>
      <c r="B5663" s="213" t="s">
        <v>1390</v>
      </c>
      <c r="C5663" s="213" t="s">
        <v>129</v>
      </c>
      <c r="D5663" s="214" t="s">
        <v>10388</v>
      </c>
    </row>
    <row r="5664" spans="1:4">
      <c r="A5664" s="213" t="s">
        <v>12584</v>
      </c>
      <c r="B5664" s="213" t="s">
        <v>1391</v>
      </c>
      <c r="C5664" s="213" t="s">
        <v>129</v>
      </c>
      <c r="D5664" s="214" t="s">
        <v>23824</v>
      </c>
    </row>
    <row r="5665" spans="1:4">
      <c r="A5665" s="213" t="s">
        <v>12585</v>
      </c>
      <c r="B5665" s="213" t="s">
        <v>1392</v>
      </c>
      <c r="C5665" s="213" t="s">
        <v>129</v>
      </c>
      <c r="D5665" s="214" t="s">
        <v>29548</v>
      </c>
    </row>
    <row r="5666" spans="1:4">
      <c r="A5666" s="213" t="s">
        <v>12587</v>
      </c>
      <c r="B5666" s="213" t="s">
        <v>1393</v>
      </c>
      <c r="C5666" s="213" t="s">
        <v>129</v>
      </c>
      <c r="D5666" s="214" t="s">
        <v>25718</v>
      </c>
    </row>
    <row r="5667" spans="1:4">
      <c r="A5667" s="213" t="s">
        <v>12588</v>
      </c>
      <c r="B5667" s="213" t="s">
        <v>1395</v>
      </c>
      <c r="C5667" s="213" t="s">
        <v>129</v>
      </c>
      <c r="D5667" s="214" t="s">
        <v>18357</v>
      </c>
    </row>
    <row r="5668" spans="1:4">
      <c r="A5668" s="213" t="s">
        <v>12590</v>
      </c>
      <c r="B5668" s="213" t="s">
        <v>29549</v>
      </c>
      <c r="C5668" s="213" t="s">
        <v>129</v>
      </c>
      <c r="D5668" s="214" t="s">
        <v>12272</v>
      </c>
    </row>
    <row r="5669" spans="1:4">
      <c r="A5669" s="213" t="s">
        <v>12592</v>
      </c>
      <c r="B5669" s="213" t="s">
        <v>12593</v>
      </c>
      <c r="C5669" s="213" t="s">
        <v>129</v>
      </c>
      <c r="D5669" s="214" t="s">
        <v>12594</v>
      </c>
    </row>
    <row r="5670" spans="1:4">
      <c r="A5670" s="213" t="s">
        <v>12595</v>
      </c>
      <c r="B5670" s="213" t="s">
        <v>12596</v>
      </c>
      <c r="C5670" s="213" t="s">
        <v>129</v>
      </c>
      <c r="D5670" s="214" t="s">
        <v>10253</v>
      </c>
    </row>
    <row r="5671" spans="1:4">
      <c r="A5671" s="213" t="s">
        <v>12597</v>
      </c>
      <c r="B5671" s="213" t="s">
        <v>12598</v>
      </c>
      <c r="C5671" s="213" t="s">
        <v>129</v>
      </c>
      <c r="D5671" s="214" t="s">
        <v>12432</v>
      </c>
    </row>
    <row r="5672" spans="1:4">
      <c r="A5672" s="213" t="s">
        <v>12599</v>
      </c>
      <c r="B5672" s="213" t="s">
        <v>12600</v>
      </c>
      <c r="C5672" s="213" t="s">
        <v>129</v>
      </c>
      <c r="D5672" s="214" t="s">
        <v>29550</v>
      </c>
    </row>
    <row r="5673" spans="1:4">
      <c r="A5673" s="213" t="s">
        <v>12602</v>
      </c>
      <c r="B5673" s="213" t="s">
        <v>1452</v>
      </c>
      <c r="C5673" s="213" t="s">
        <v>129</v>
      </c>
      <c r="D5673" s="214" t="s">
        <v>29551</v>
      </c>
    </row>
    <row r="5674" spans="1:4">
      <c r="A5674" s="213" t="s">
        <v>12603</v>
      </c>
      <c r="B5674" s="213" t="s">
        <v>1453</v>
      </c>
      <c r="C5674" s="213" t="s">
        <v>129</v>
      </c>
      <c r="D5674" s="214" t="s">
        <v>10962</v>
      </c>
    </row>
    <row r="5675" spans="1:4">
      <c r="A5675" s="213" t="s">
        <v>12604</v>
      </c>
      <c r="B5675" s="213" t="s">
        <v>1454</v>
      </c>
      <c r="C5675" s="213" t="s">
        <v>129</v>
      </c>
      <c r="D5675" s="214" t="s">
        <v>10513</v>
      </c>
    </row>
    <row r="5676" spans="1:4">
      <c r="A5676" s="213" t="s">
        <v>12605</v>
      </c>
      <c r="B5676" s="213" t="s">
        <v>1457</v>
      </c>
      <c r="C5676" s="213" t="s">
        <v>129</v>
      </c>
      <c r="D5676" s="214" t="s">
        <v>12346</v>
      </c>
    </row>
    <row r="5677" spans="1:4">
      <c r="A5677" s="213" t="s">
        <v>12606</v>
      </c>
      <c r="B5677" s="213" t="s">
        <v>1458</v>
      </c>
      <c r="C5677" s="213" t="s">
        <v>129</v>
      </c>
      <c r="D5677" s="214" t="s">
        <v>11706</v>
      </c>
    </row>
    <row r="5678" spans="1:4">
      <c r="A5678" s="213" t="s">
        <v>12607</v>
      </c>
      <c r="B5678" s="213" t="s">
        <v>1459</v>
      </c>
      <c r="C5678" s="213" t="s">
        <v>129</v>
      </c>
      <c r="D5678" s="214" t="s">
        <v>11546</v>
      </c>
    </row>
    <row r="5679" spans="1:4">
      <c r="A5679" s="213" t="s">
        <v>12608</v>
      </c>
      <c r="B5679" s="213" t="s">
        <v>1460</v>
      </c>
      <c r="C5679" s="213" t="s">
        <v>129</v>
      </c>
      <c r="D5679" s="214" t="s">
        <v>10402</v>
      </c>
    </row>
    <row r="5680" spans="1:4">
      <c r="A5680" s="213" t="s">
        <v>12610</v>
      </c>
      <c r="B5680" s="213" t="s">
        <v>1463</v>
      </c>
      <c r="C5680" s="213" t="s">
        <v>129</v>
      </c>
      <c r="D5680" s="214" t="s">
        <v>28676</v>
      </c>
    </row>
    <row r="5681" spans="1:4">
      <c r="A5681" s="213" t="s">
        <v>12611</v>
      </c>
      <c r="B5681" s="213" t="s">
        <v>1464</v>
      </c>
      <c r="C5681" s="213" t="s">
        <v>129</v>
      </c>
      <c r="D5681" s="214" t="s">
        <v>14718</v>
      </c>
    </row>
    <row r="5682" spans="1:4">
      <c r="A5682" s="213" t="s">
        <v>12612</v>
      </c>
      <c r="B5682" s="213" t="s">
        <v>1465</v>
      </c>
      <c r="C5682" s="213" t="s">
        <v>129</v>
      </c>
      <c r="D5682" s="214" t="s">
        <v>29552</v>
      </c>
    </row>
    <row r="5683" spans="1:4">
      <c r="A5683" s="213" t="s">
        <v>12613</v>
      </c>
      <c r="B5683" s="213" t="s">
        <v>1466</v>
      </c>
      <c r="C5683" s="213" t="s">
        <v>129</v>
      </c>
      <c r="D5683" s="214" t="s">
        <v>29553</v>
      </c>
    </row>
    <row r="5684" spans="1:4">
      <c r="A5684" s="213" t="s">
        <v>12614</v>
      </c>
      <c r="B5684" s="213" t="s">
        <v>1467</v>
      </c>
      <c r="C5684" s="213" t="s">
        <v>129</v>
      </c>
      <c r="D5684" s="214" t="s">
        <v>12609</v>
      </c>
    </row>
    <row r="5685" spans="1:4">
      <c r="A5685" s="213" t="s">
        <v>12616</v>
      </c>
      <c r="B5685" s="213" t="s">
        <v>1468</v>
      </c>
      <c r="C5685" s="213" t="s">
        <v>129</v>
      </c>
      <c r="D5685" s="214" t="s">
        <v>15013</v>
      </c>
    </row>
    <row r="5686" spans="1:4">
      <c r="A5686" s="213" t="s">
        <v>12617</v>
      </c>
      <c r="B5686" s="213" t="s">
        <v>1469</v>
      </c>
      <c r="C5686" s="213" t="s">
        <v>129</v>
      </c>
      <c r="D5686" s="214" t="s">
        <v>20699</v>
      </c>
    </row>
    <row r="5687" spans="1:4">
      <c r="A5687" s="213" t="s">
        <v>12618</v>
      </c>
      <c r="B5687" s="213" t="s">
        <v>1470</v>
      </c>
      <c r="C5687" s="213" t="s">
        <v>129</v>
      </c>
      <c r="D5687" s="214" t="s">
        <v>29554</v>
      </c>
    </row>
    <row r="5688" spans="1:4">
      <c r="A5688" s="213" t="s">
        <v>12619</v>
      </c>
      <c r="B5688" s="213" t="s">
        <v>1471</v>
      </c>
      <c r="C5688" s="213" t="s">
        <v>129</v>
      </c>
      <c r="D5688" s="214" t="s">
        <v>11711</v>
      </c>
    </row>
    <row r="5689" spans="1:4">
      <c r="A5689" s="213" t="s">
        <v>12620</v>
      </c>
      <c r="B5689" s="213" t="s">
        <v>1472</v>
      </c>
      <c r="C5689" s="213" t="s">
        <v>129</v>
      </c>
      <c r="D5689" s="214" t="s">
        <v>11774</v>
      </c>
    </row>
    <row r="5690" spans="1:4">
      <c r="A5690" s="213" t="s">
        <v>12621</v>
      </c>
      <c r="B5690" s="213" t="s">
        <v>1473</v>
      </c>
      <c r="C5690" s="213" t="s">
        <v>129</v>
      </c>
      <c r="D5690" s="214" t="s">
        <v>16952</v>
      </c>
    </row>
    <row r="5691" spans="1:4">
      <c r="A5691" s="213" t="s">
        <v>12622</v>
      </c>
      <c r="B5691" s="213" t="s">
        <v>1474</v>
      </c>
      <c r="C5691" s="213" t="s">
        <v>129</v>
      </c>
      <c r="D5691" s="214" t="s">
        <v>29555</v>
      </c>
    </row>
    <row r="5692" spans="1:4">
      <c r="A5692" s="213" t="s">
        <v>12623</v>
      </c>
      <c r="B5692" s="213" t="s">
        <v>1322</v>
      </c>
      <c r="C5692" s="213" t="s">
        <v>129</v>
      </c>
      <c r="D5692" s="214" t="s">
        <v>29556</v>
      </c>
    </row>
    <row r="5693" spans="1:4">
      <c r="A5693" s="213" t="s">
        <v>12624</v>
      </c>
      <c r="B5693" s="213" t="s">
        <v>1323</v>
      </c>
      <c r="C5693" s="213" t="s">
        <v>129</v>
      </c>
      <c r="D5693" s="214" t="s">
        <v>29557</v>
      </c>
    </row>
    <row r="5694" spans="1:4">
      <c r="A5694" s="213" t="s">
        <v>12625</v>
      </c>
      <c r="B5694" s="213" t="s">
        <v>1324</v>
      </c>
      <c r="C5694" s="213" t="s">
        <v>129</v>
      </c>
      <c r="D5694" s="214" t="s">
        <v>10659</v>
      </c>
    </row>
    <row r="5695" spans="1:4">
      <c r="A5695" s="213" t="s">
        <v>12626</v>
      </c>
      <c r="B5695" s="213" t="s">
        <v>1325</v>
      </c>
      <c r="C5695" s="213" t="s">
        <v>129</v>
      </c>
      <c r="D5695" s="214" t="s">
        <v>12627</v>
      </c>
    </row>
    <row r="5696" spans="1:4">
      <c r="A5696" s="213" t="s">
        <v>12628</v>
      </c>
      <c r="B5696" s="213" t="s">
        <v>1326</v>
      </c>
      <c r="C5696" s="213" t="s">
        <v>129</v>
      </c>
      <c r="D5696" s="214" t="s">
        <v>29558</v>
      </c>
    </row>
    <row r="5697" spans="1:4">
      <c r="A5697" s="213" t="s">
        <v>12629</v>
      </c>
      <c r="B5697" s="213" t="s">
        <v>1327</v>
      </c>
      <c r="C5697" s="213" t="s">
        <v>129</v>
      </c>
      <c r="D5697" s="214" t="s">
        <v>10161</v>
      </c>
    </row>
    <row r="5698" spans="1:4">
      <c r="A5698" s="213" t="s">
        <v>12631</v>
      </c>
      <c r="B5698" s="213" t="s">
        <v>1328</v>
      </c>
      <c r="C5698" s="213" t="s">
        <v>129</v>
      </c>
      <c r="D5698" s="214" t="s">
        <v>14357</v>
      </c>
    </row>
    <row r="5699" spans="1:4">
      <c r="A5699" s="213" t="s">
        <v>12632</v>
      </c>
      <c r="B5699" s="213" t="s">
        <v>1329</v>
      </c>
      <c r="C5699" s="213" t="s">
        <v>129</v>
      </c>
      <c r="D5699" s="214" t="s">
        <v>12252</v>
      </c>
    </row>
    <row r="5700" spans="1:4">
      <c r="A5700" s="213" t="s">
        <v>12633</v>
      </c>
      <c r="B5700" s="213" t="s">
        <v>1330</v>
      </c>
      <c r="C5700" s="213" t="s">
        <v>129</v>
      </c>
      <c r="D5700" s="214" t="s">
        <v>29559</v>
      </c>
    </row>
    <row r="5701" spans="1:4">
      <c r="A5701" s="213" t="s">
        <v>12634</v>
      </c>
      <c r="B5701" s="213" t="s">
        <v>1331</v>
      </c>
      <c r="C5701" s="213" t="s">
        <v>129</v>
      </c>
      <c r="D5701" s="214" t="s">
        <v>29560</v>
      </c>
    </row>
    <row r="5702" spans="1:4">
      <c r="A5702" s="213" t="s">
        <v>12636</v>
      </c>
      <c r="B5702" s="213" t="s">
        <v>1332</v>
      </c>
      <c r="C5702" s="213" t="s">
        <v>129</v>
      </c>
      <c r="D5702" s="214" t="s">
        <v>11313</v>
      </c>
    </row>
    <row r="5703" spans="1:4">
      <c r="A5703" s="213" t="s">
        <v>12638</v>
      </c>
      <c r="B5703" s="213" t="s">
        <v>1333</v>
      </c>
      <c r="C5703" s="213" t="s">
        <v>129</v>
      </c>
      <c r="D5703" s="214" t="s">
        <v>29561</v>
      </c>
    </row>
    <row r="5704" spans="1:4">
      <c r="A5704" s="213" t="s">
        <v>12639</v>
      </c>
      <c r="B5704" s="213" t="s">
        <v>1334</v>
      </c>
      <c r="C5704" s="213" t="s">
        <v>129</v>
      </c>
      <c r="D5704" s="214" t="s">
        <v>29558</v>
      </c>
    </row>
    <row r="5705" spans="1:4">
      <c r="A5705" s="213" t="s">
        <v>12640</v>
      </c>
      <c r="B5705" s="213" t="s">
        <v>1335</v>
      </c>
      <c r="C5705" s="213" t="s">
        <v>129</v>
      </c>
      <c r="D5705" s="214" t="s">
        <v>29562</v>
      </c>
    </row>
    <row r="5706" spans="1:4">
      <c r="A5706" s="213" t="s">
        <v>12642</v>
      </c>
      <c r="B5706" s="213" t="s">
        <v>1336</v>
      </c>
      <c r="C5706" s="213" t="s">
        <v>129</v>
      </c>
      <c r="D5706" s="214" t="s">
        <v>10535</v>
      </c>
    </row>
    <row r="5707" spans="1:4">
      <c r="A5707" s="213" t="s">
        <v>12643</v>
      </c>
      <c r="B5707" s="213" t="s">
        <v>1337</v>
      </c>
      <c r="C5707" s="213" t="s">
        <v>129</v>
      </c>
      <c r="D5707" s="214" t="s">
        <v>11200</v>
      </c>
    </row>
    <row r="5708" spans="1:4">
      <c r="A5708" s="213" t="s">
        <v>12645</v>
      </c>
      <c r="B5708" s="213" t="s">
        <v>1338</v>
      </c>
      <c r="C5708" s="213" t="s">
        <v>129</v>
      </c>
      <c r="D5708" s="214" t="s">
        <v>29563</v>
      </c>
    </row>
    <row r="5709" spans="1:4">
      <c r="A5709" s="213" t="s">
        <v>12647</v>
      </c>
      <c r="B5709" s="213" t="s">
        <v>1339</v>
      </c>
      <c r="C5709" s="213" t="s">
        <v>129</v>
      </c>
      <c r="D5709" s="214" t="s">
        <v>11796</v>
      </c>
    </row>
    <row r="5710" spans="1:4">
      <c r="A5710" s="213" t="s">
        <v>12648</v>
      </c>
      <c r="B5710" s="213" t="s">
        <v>1340</v>
      </c>
      <c r="C5710" s="213" t="s">
        <v>129</v>
      </c>
      <c r="D5710" s="214" t="s">
        <v>11483</v>
      </c>
    </row>
    <row r="5711" spans="1:4">
      <c r="A5711" s="213" t="s">
        <v>12649</v>
      </c>
      <c r="B5711" s="213" t="s">
        <v>1341</v>
      </c>
      <c r="C5711" s="213" t="s">
        <v>129</v>
      </c>
      <c r="D5711" s="214" t="s">
        <v>12441</v>
      </c>
    </row>
    <row r="5712" spans="1:4">
      <c r="A5712" s="213" t="s">
        <v>12650</v>
      </c>
      <c r="B5712" s="213" t="s">
        <v>1342</v>
      </c>
      <c r="C5712" s="213" t="s">
        <v>129</v>
      </c>
      <c r="D5712" s="214" t="s">
        <v>10447</v>
      </c>
    </row>
    <row r="5713" spans="1:4">
      <c r="A5713" s="213" t="s">
        <v>12652</v>
      </c>
      <c r="B5713" s="213" t="s">
        <v>1343</v>
      </c>
      <c r="C5713" s="213" t="s">
        <v>129</v>
      </c>
      <c r="D5713" s="214" t="s">
        <v>29564</v>
      </c>
    </row>
    <row r="5714" spans="1:4">
      <c r="A5714" s="213" t="s">
        <v>12653</v>
      </c>
      <c r="B5714" s="213" t="s">
        <v>29565</v>
      </c>
      <c r="C5714" s="213" t="s">
        <v>129</v>
      </c>
      <c r="D5714" s="214" t="s">
        <v>10245</v>
      </c>
    </row>
    <row r="5715" spans="1:4">
      <c r="A5715" s="213" t="s">
        <v>12654</v>
      </c>
      <c r="B5715" s="213" t="s">
        <v>1344</v>
      </c>
      <c r="C5715" s="213" t="s">
        <v>129</v>
      </c>
      <c r="D5715" s="214" t="s">
        <v>18276</v>
      </c>
    </row>
    <row r="5716" spans="1:4">
      <c r="A5716" s="213" t="s">
        <v>12656</v>
      </c>
      <c r="B5716" s="213" t="s">
        <v>1345</v>
      </c>
      <c r="C5716" s="213" t="s">
        <v>129</v>
      </c>
      <c r="D5716" s="214" t="s">
        <v>29530</v>
      </c>
    </row>
    <row r="5717" spans="1:4">
      <c r="A5717" s="213" t="s">
        <v>12657</v>
      </c>
      <c r="B5717" s="213" t="s">
        <v>1475</v>
      </c>
      <c r="C5717" s="213" t="s">
        <v>129</v>
      </c>
      <c r="D5717" s="214" t="s">
        <v>10631</v>
      </c>
    </row>
    <row r="5718" spans="1:4">
      <c r="A5718" s="213" t="s">
        <v>12658</v>
      </c>
      <c r="B5718" s="213" t="s">
        <v>1476</v>
      </c>
      <c r="C5718" s="213" t="s">
        <v>129</v>
      </c>
      <c r="D5718" s="214" t="s">
        <v>11490</v>
      </c>
    </row>
    <row r="5719" spans="1:4">
      <c r="A5719" s="213" t="s">
        <v>12659</v>
      </c>
      <c r="B5719" s="213" t="s">
        <v>1477</v>
      </c>
      <c r="C5719" s="213" t="s">
        <v>129</v>
      </c>
      <c r="D5719" s="214" t="s">
        <v>29566</v>
      </c>
    </row>
    <row r="5720" spans="1:4">
      <c r="A5720" s="213" t="s">
        <v>12661</v>
      </c>
      <c r="B5720" s="213" t="s">
        <v>1478</v>
      </c>
      <c r="C5720" s="213" t="s">
        <v>129</v>
      </c>
      <c r="D5720" s="214" t="s">
        <v>29567</v>
      </c>
    </row>
    <row r="5721" spans="1:4">
      <c r="A5721" s="213" t="s">
        <v>12662</v>
      </c>
      <c r="B5721" s="213" t="s">
        <v>1479</v>
      </c>
      <c r="C5721" s="213" t="s">
        <v>129</v>
      </c>
      <c r="D5721" s="214" t="s">
        <v>11286</v>
      </c>
    </row>
    <row r="5722" spans="1:4">
      <c r="A5722" s="213" t="s">
        <v>12663</v>
      </c>
      <c r="B5722" s="213" t="s">
        <v>1480</v>
      </c>
      <c r="C5722" s="213" t="s">
        <v>129</v>
      </c>
      <c r="D5722" s="214" t="s">
        <v>29557</v>
      </c>
    </row>
    <row r="5723" spans="1:4">
      <c r="A5723" s="213" t="s">
        <v>12664</v>
      </c>
      <c r="B5723" s="213" t="s">
        <v>1481</v>
      </c>
      <c r="C5723" s="213" t="s">
        <v>129</v>
      </c>
      <c r="D5723" s="214" t="s">
        <v>11179</v>
      </c>
    </row>
    <row r="5724" spans="1:4">
      <c r="A5724" s="213" t="s">
        <v>12665</v>
      </c>
      <c r="B5724" s="213" t="s">
        <v>1482</v>
      </c>
      <c r="C5724" s="213" t="s">
        <v>129</v>
      </c>
      <c r="D5724" s="214" t="s">
        <v>18876</v>
      </c>
    </row>
    <row r="5725" spans="1:4">
      <c r="A5725" s="213" t="s">
        <v>12666</v>
      </c>
      <c r="B5725" s="213" t="s">
        <v>1488</v>
      </c>
      <c r="C5725" s="213" t="s">
        <v>129</v>
      </c>
      <c r="D5725" s="214" t="s">
        <v>29568</v>
      </c>
    </row>
    <row r="5726" spans="1:4">
      <c r="A5726" s="213" t="s">
        <v>12667</v>
      </c>
      <c r="B5726" s="213" t="s">
        <v>1489</v>
      </c>
      <c r="C5726" s="213" t="s">
        <v>129</v>
      </c>
      <c r="D5726" s="214" t="s">
        <v>15807</v>
      </c>
    </row>
    <row r="5727" spans="1:4">
      <c r="A5727" s="213" t="s">
        <v>12668</v>
      </c>
      <c r="B5727" s="213" t="s">
        <v>1490</v>
      </c>
      <c r="C5727" s="213" t="s">
        <v>129</v>
      </c>
      <c r="D5727" s="214" t="s">
        <v>29569</v>
      </c>
    </row>
    <row r="5728" spans="1:4">
      <c r="A5728" s="213" t="s">
        <v>12669</v>
      </c>
      <c r="B5728" s="213" t="s">
        <v>1491</v>
      </c>
      <c r="C5728" s="213" t="s">
        <v>129</v>
      </c>
      <c r="D5728" s="214" t="s">
        <v>10297</v>
      </c>
    </row>
    <row r="5729" spans="1:4">
      <c r="A5729" s="213" t="s">
        <v>12671</v>
      </c>
      <c r="B5729" s="213" t="s">
        <v>1492</v>
      </c>
      <c r="C5729" s="213" t="s">
        <v>129</v>
      </c>
      <c r="D5729" s="214" t="s">
        <v>18235</v>
      </c>
    </row>
    <row r="5730" spans="1:4">
      <c r="A5730" s="213" t="s">
        <v>12673</v>
      </c>
      <c r="B5730" s="213" t="s">
        <v>1542</v>
      </c>
      <c r="C5730" s="213" t="s">
        <v>129</v>
      </c>
      <c r="D5730" s="214" t="s">
        <v>13332</v>
      </c>
    </row>
    <row r="5731" spans="1:4">
      <c r="A5731" s="213" t="s">
        <v>12674</v>
      </c>
      <c r="B5731" s="213" t="s">
        <v>12675</v>
      </c>
      <c r="C5731" s="213" t="s">
        <v>129</v>
      </c>
      <c r="D5731" s="214" t="s">
        <v>12676</v>
      </c>
    </row>
    <row r="5732" spans="1:4">
      <c r="A5732" s="213" t="s">
        <v>12677</v>
      </c>
      <c r="B5732" s="213" t="s">
        <v>12678</v>
      </c>
      <c r="C5732" s="213" t="s">
        <v>129</v>
      </c>
      <c r="D5732" s="214" t="s">
        <v>12679</v>
      </c>
    </row>
    <row r="5733" spans="1:4">
      <c r="A5733" s="213" t="s">
        <v>12680</v>
      </c>
      <c r="B5733" s="213" t="s">
        <v>12681</v>
      </c>
      <c r="C5733" s="213" t="s">
        <v>129</v>
      </c>
      <c r="D5733" s="214" t="s">
        <v>11218</v>
      </c>
    </row>
    <row r="5734" spans="1:4">
      <c r="A5734" s="213" t="s">
        <v>12682</v>
      </c>
      <c r="B5734" s="213" t="s">
        <v>12683</v>
      </c>
      <c r="C5734" s="213" t="s">
        <v>129</v>
      </c>
      <c r="D5734" s="214" t="s">
        <v>10312</v>
      </c>
    </row>
    <row r="5735" spans="1:4">
      <c r="A5735" s="213" t="s">
        <v>12684</v>
      </c>
      <c r="B5735" s="213" t="s">
        <v>12685</v>
      </c>
      <c r="C5735" s="213" t="s">
        <v>129</v>
      </c>
      <c r="D5735" s="214" t="s">
        <v>12686</v>
      </c>
    </row>
    <row r="5736" spans="1:4">
      <c r="A5736" s="213" t="s">
        <v>12687</v>
      </c>
      <c r="B5736" s="213" t="s">
        <v>12688</v>
      </c>
      <c r="C5736" s="213" t="s">
        <v>129</v>
      </c>
      <c r="D5736" s="214" t="s">
        <v>10880</v>
      </c>
    </row>
    <row r="5737" spans="1:4">
      <c r="A5737" s="213" t="s">
        <v>12689</v>
      </c>
      <c r="B5737" s="213" t="s">
        <v>12690</v>
      </c>
      <c r="C5737" s="213" t="s">
        <v>129</v>
      </c>
      <c r="D5737" s="214" t="s">
        <v>10752</v>
      </c>
    </row>
    <row r="5738" spans="1:4">
      <c r="A5738" s="213" t="s">
        <v>12691</v>
      </c>
      <c r="B5738" s="213" t="s">
        <v>12692</v>
      </c>
      <c r="C5738" s="213" t="s">
        <v>129</v>
      </c>
      <c r="D5738" s="214" t="s">
        <v>10182</v>
      </c>
    </row>
    <row r="5739" spans="1:4">
      <c r="A5739" s="213" t="s">
        <v>12693</v>
      </c>
      <c r="B5739" s="213" t="s">
        <v>12694</v>
      </c>
      <c r="C5739" s="213" t="s">
        <v>129</v>
      </c>
      <c r="D5739" s="214" t="s">
        <v>11455</v>
      </c>
    </row>
    <row r="5740" spans="1:4">
      <c r="A5740" s="213" t="s">
        <v>12695</v>
      </c>
      <c r="B5740" s="213" t="s">
        <v>12696</v>
      </c>
      <c r="C5740" s="213" t="s">
        <v>129</v>
      </c>
      <c r="D5740" s="214" t="s">
        <v>11496</v>
      </c>
    </row>
    <row r="5741" spans="1:4">
      <c r="A5741" s="213" t="s">
        <v>12697</v>
      </c>
      <c r="B5741" s="213" t="s">
        <v>12698</v>
      </c>
      <c r="C5741" s="213" t="s">
        <v>129</v>
      </c>
      <c r="D5741" s="214" t="s">
        <v>11440</v>
      </c>
    </row>
    <row r="5742" spans="1:4">
      <c r="A5742" s="213" t="s">
        <v>12699</v>
      </c>
      <c r="B5742" s="213" t="s">
        <v>12700</v>
      </c>
      <c r="C5742" s="213" t="s">
        <v>129</v>
      </c>
      <c r="D5742" s="214" t="s">
        <v>10451</v>
      </c>
    </row>
    <row r="5743" spans="1:4">
      <c r="A5743" s="213" t="s">
        <v>12701</v>
      </c>
      <c r="B5743" s="213" t="s">
        <v>12702</v>
      </c>
      <c r="C5743" s="213" t="s">
        <v>129</v>
      </c>
      <c r="D5743" s="214" t="s">
        <v>10213</v>
      </c>
    </row>
    <row r="5744" spans="1:4">
      <c r="A5744" s="213" t="s">
        <v>12703</v>
      </c>
      <c r="B5744" s="213" t="s">
        <v>12704</v>
      </c>
      <c r="C5744" s="213" t="s">
        <v>129</v>
      </c>
      <c r="D5744" s="214" t="s">
        <v>10966</v>
      </c>
    </row>
    <row r="5745" spans="1:4">
      <c r="A5745" s="213" t="s">
        <v>12705</v>
      </c>
      <c r="B5745" s="213" t="s">
        <v>12706</v>
      </c>
      <c r="C5745" s="213" t="s">
        <v>129</v>
      </c>
      <c r="D5745" s="214" t="s">
        <v>10301</v>
      </c>
    </row>
    <row r="5746" spans="1:4">
      <c r="A5746" s="213" t="s">
        <v>12707</v>
      </c>
      <c r="B5746" s="213" t="s">
        <v>12708</v>
      </c>
      <c r="C5746" s="213" t="s">
        <v>129</v>
      </c>
      <c r="D5746" s="214" t="s">
        <v>11200</v>
      </c>
    </row>
    <row r="5747" spans="1:4">
      <c r="A5747" s="213" t="s">
        <v>12709</v>
      </c>
      <c r="B5747" s="213" t="s">
        <v>1692</v>
      </c>
      <c r="C5747" s="213" t="s">
        <v>129</v>
      </c>
      <c r="D5747" s="214" t="s">
        <v>10730</v>
      </c>
    </row>
    <row r="5748" spans="1:4">
      <c r="A5748" s="213" t="s">
        <v>12710</v>
      </c>
      <c r="B5748" s="213" t="s">
        <v>1693</v>
      </c>
      <c r="C5748" s="213" t="s">
        <v>129</v>
      </c>
      <c r="D5748" s="214" t="s">
        <v>10170</v>
      </c>
    </row>
    <row r="5749" spans="1:4">
      <c r="A5749" s="213" t="s">
        <v>12711</v>
      </c>
      <c r="B5749" s="213" t="s">
        <v>1694</v>
      </c>
      <c r="C5749" s="213" t="s">
        <v>129</v>
      </c>
      <c r="D5749" s="214" t="s">
        <v>11433</v>
      </c>
    </row>
    <row r="5750" spans="1:4">
      <c r="A5750" s="213" t="s">
        <v>12712</v>
      </c>
      <c r="B5750" s="213" t="s">
        <v>1695</v>
      </c>
      <c r="C5750" s="213" t="s">
        <v>129</v>
      </c>
      <c r="D5750" s="214" t="s">
        <v>11449</v>
      </c>
    </row>
    <row r="5751" spans="1:4">
      <c r="A5751" s="213" t="s">
        <v>12713</v>
      </c>
      <c r="B5751" s="213" t="s">
        <v>1698</v>
      </c>
      <c r="C5751" s="213" t="s">
        <v>129</v>
      </c>
      <c r="D5751" s="214" t="s">
        <v>12714</v>
      </c>
    </row>
    <row r="5752" spans="1:4">
      <c r="A5752" s="213" t="s">
        <v>12715</v>
      </c>
      <c r="B5752" s="213" t="s">
        <v>1699</v>
      </c>
      <c r="C5752" s="213" t="s">
        <v>129</v>
      </c>
      <c r="D5752" s="214" t="s">
        <v>10558</v>
      </c>
    </row>
    <row r="5753" spans="1:4">
      <c r="A5753" s="213" t="s">
        <v>12716</v>
      </c>
      <c r="B5753" s="213" t="s">
        <v>1700</v>
      </c>
      <c r="C5753" s="213" t="s">
        <v>129</v>
      </c>
      <c r="D5753" s="214" t="s">
        <v>10327</v>
      </c>
    </row>
    <row r="5754" spans="1:4">
      <c r="A5754" s="213" t="s">
        <v>12717</v>
      </c>
      <c r="B5754" s="213" t="s">
        <v>1701</v>
      </c>
      <c r="C5754" s="213" t="s">
        <v>129</v>
      </c>
      <c r="D5754" s="214" t="s">
        <v>11449</v>
      </c>
    </row>
    <row r="5755" spans="1:4">
      <c r="A5755" s="213" t="s">
        <v>12718</v>
      </c>
      <c r="B5755" s="213" t="s">
        <v>1703</v>
      </c>
      <c r="C5755" s="213" t="s">
        <v>129</v>
      </c>
      <c r="D5755" s="214" t="s">
        <v>10206</v>
      </c>
    </row>
    <row r="5756" spans="1:4">
      <c r="A5756" s="213" t="s">
        <v>12719</v>
      </c>
      <c r="B5756" s="213" t="s">
        <v>1704</v>
      </c>
      <c r="C5756" s="213" t="s">
        <v>129</v>
      </c>
      <c r="D5756" s="214" t="s">
        <v>12720</v>
      </c>
    </row>
    <row r="5757" spans="1:4">
      <c r="A5757" s="213" t="s">
        <v>12721</v>
      </c>
      <c r="B5757" s="213" t="s">
        <v>12722</v>
      </c>
      <c r="C5757" s="213" t="s">
        <v>129</v>
      </c>
      <c r="D5757" s="214" t="s">
        <v>10355</v>
      </c>
    </row>
    <row r="5758" spans="1:4">
      <c r="A5758" s="213" t="s">
        <v>12723</v>
      </c>
      <c r="B5758" s="213" t="s">
        <v>12724</v>
      </c>
      <c r="C5758" s="213" t="s">
        <v>129</v>
      </c>
      <c r="D5758" s="214" t="s">
        <v>11706</v>
      </c>
    </row>
    <row r="5759" spans="1:4">
      <c r="A5759" s="213" t="s">
        <v>12725</v>
      </c>
      <c r="B5759" s="213" t="s">
        <v>12726</v>
      </c>
      <c r="C5759" s="213" t="s">
        <v>129</v>
      </c>
      <c r="D5759" s="214" t="s">
        <v>11546</v>
      </c>
    </row>
    <row r="5760" spans="1:4">
      <c r="A5760" s="213" t="s">
        <v>12727</v>
      </c>
      <c r="B5760" s="213" t="s">
        <v>12728</v>
      </c>
      <c r="C5760" s="213" t="s">
        <v>129</v>
      </c>
      <c r="D5760" s="214" t="s">
        <v>12729</v>
      </c>
    </row>
    <row r="5761" spans="1:4">
      <c r="A5761" s="213" t="s">
        <v>12730</v>
      </c>
      <c r="B5761" s="213" t="s">
        <v>1711</v>
      </c>
      <c r="C5761" s="213" t="s">
        <v>129</v>
      </c>
      <c r="D5761" s="214" t="s">
        <v>11160</v>
      </c>
    </row>
    <row r="5762" spans="1:4">
      <c r="A5762" s="213" t="s">
        <v>12731</v>
      </c>
      <c r="B5762" s="213" t="s">
        <v>1712</v>
      </c>
      <c r="C5762" s="213" t="s">
        <v>129</v>
      </c>
      <c r="D5762" s="214" t="s">
        <v>10458</v>
      </c>
    </row>
    <row r="5763" spans="1:4">
      <c r="A5763" s="213" t="s">
        <v>12732</v>
      </c>
      <c r="B5763" s="213" t="s">
        <v>1713</v>
      </c>
      <c r="C5763" s="213" t="s">
        <v>129</v>
      </c>
      <c r="D5763" s="214" t="s">
        <v>17420</v>
      </c>
    </row>
    <row r="5764" spans="1:4">
      <c r="A5764" s="213" t="s">
        <v>12733</v>
      </c>
      <c r="B5764" s="213" t="s">
        <v>1714</v>
      </c>
      <c r="C5764" s="213" t="s">
        <v>129</v>
      </c>
      <c r="D5764" s="214" t="s">
        <v>29515</v>
      </c>
    </row>
    <row r="5765" spans="1:4">
      <c r="A5765" s="213" t="s">
        <v>12734</v>
      </c>
      <c r="B5765" s="213" t="s">
        <v>1715</v>
      </c>
      <c r="C5765" s="213" t="s">
        <v>129</v>
      </c>
      <c r="D5765" s="214" t="s">
        <v>10835</v>
      </c>
    </row>
    <row r="5766" spans="1:4">
      <c r="A5766" s="213" t="s">
        <v>12735</v>
      </c>
      <c r="B5766" s="213" t="s">
        <v>1716</v>
      </c>
      <c r="C5766" s="213" t="s">
        <v>129</v>
      </c>
      <c r="D5766" s="214" t="s">
        <v>16526</v>
      </c>
    </row>
    <row r="5767" spans="1:4">
      <c r="A5767" s="213" t="s">
        <v>12737</v>
      </c>
      <c r="B5767" s="213" t="s">
        <v>1717</v>
      </c>
      <c r="C5767" s="213" t="s">
        <v>129</v>
      </c>
      <c r="D5767" s="214" t="s">
        <v>29570</v>
      </c>
    </row>
    <row r="5768" spans="1:4">
      <c r="A5768" s="213" t="s">
        <v>12738</v>
      </c>
      <c r="B5768" s="213" t="s">
        <v>1718</v>
      </c>
      <c r="C5768" s="213" t="s">
        <v>129</v>
      </c>
      <c r="D5768" s="214" t="s">
        <v>11159</v>
      </c>
    </row>
    <row r="5769" spans="1:4">
      <c r="A5769" s="213" t="s">
        <v>12739</v>
      </c>
      <c r="B5769" s="213" t="s">
        <v>1721</v>
      </c>
      <c r="C5769" s="213" t="s">
        <v>129</v>
      </c>
      <c r="D5769" s="214" t="s">
        <v>10763</v>
      </c>
    </row>
    <row r="5770" spans="1:4">
      <c r="A5770" s="213" t="s">
        <v>12740</v>
      </c>
      <c r="B5770" s="213" t="s">
        <v>1722</v>
      </c>
      <c r="C5770" s="213" t="s">
        <v>129</v>
      </c>
      <c r="D5770" s="214" t="s">
        <v>11313</v>
      </c>
    </row>
    <row r="5771" spans="1:4">
      <c r="A5771" s="213" t="s">
        <v>12741</v>
      </c>
      <c r="B5771" s="213" t="s">
        <v>1723</v>
      </c>
      <c r="C5771" s="213" t="s">
        <v>129</v>
      </c>
      <c r="D5771" s="214" t="s">
        <v>10635</v>
      </c>
    </row>
    <row r="5772" spans="1:4">
      <c r="A5772" s="213" t="s">
        <v>12742</v>
      </c>
      <c r="B5772" s="213" t="s">
        <v>1724</v>
      </c>
      <c r="C5772" s="213" t="s">
        <v>129</v>
      </c>
      <c r="D5772" s="214" t="s">
        <v>10646</v>
      </c>
    </row>
    <row r="5773" spans="1:4">
      <c r="A5773" s="213" t="s">
        <v>12743</v>
      </c>
      <c r="B5773" s="213" t="s">
        <v>29571</v>
      </c>
      <c r="C5773" s="213" t="s">
        <v>129</v>
      </c>
      <c r="D5773" s="214" t="s">
        <v>10183</v>
      </c>
    </row>
    <row r="5774" spans="1:4">
      <c r="A5774" s="213" t="s">
        <v>12745</v>
      </c>
      <c r="B5774" s="213" t="s">
        <v>29572</v>
      </c>
      <c r="C5774" s="213" t="s">
        <v>129</v>
      </c>
      <c r="D5774" s="214" t="s">
        <v>10302</v>
      </c>
    </row>
    <row r="5775" spans="1:4">
      <c r="A5775" s="213" t="s">
        <v>12746</v>
      </c>
      <c r="B5775" s="213" t="s">
        <v>1725</v>
      </c>
      <c r="C5775" s="213" t="s">
        <v>129</v>
      </c>
      <c r="D5775" s="214" t="s">
        <v>10466</v>
      </c>
    </row>
    <row r="5776" spans="1:4">
      <c r="A5776" s="213" t="s">
        <v>12747</v>
      </c>
      <c r="B5776" s="213" t="s">
        <v>1726</v>
      </c>
      <c r="C5776" s="213" t="s">
        <v>129</v>
      </c>
      <c r="D5776" s="214" t="s">
        <v>11327</v>
      </c>
    </row>
    <row r="5777" spans="1:4">
      <c r="A5777" s="213" t="s">
        <v>12749</v>
      </c>
      <c r="B5777" s="213" t="s">
        <v>1727</v>
      </c>
      <c r="C5777" s="213" t="s">
        <v>129</v>
      </c>
      <c r="D5777" s="214" t="s">
        <v>20122</v>
      </c>
    </row>
    <row r="5778" spans="1:4">
      <c r="A5778" s="213" t="s">
        <v>12750</v>
      </c>
      <c r="B5778" s="213" t="s">
        <v>1728</v>
      </c>
      <c r="C5778" s="213" t="s">
        <v>129</v>
      </c>
      <c r="D5778" s="214" t="s">
        <v>10445</v>
      </c>
    </row>
    <row r="5779" spans="1:4">
      <c r="A5779" s="213" t="s">
        <v>12751</v>
      </c>
      <c r="B5779" s="213" t="s">
        <v>1729</v>
      </c>
      <c r="C5779" s="213" t="s">
        <v>129</v>
      </c>
      <c r="D5779" s="214" t="s">
        <v>29573</v>
      </c>
    </row>
    <row r="5780" spans="1:4">
      <c r="A5780" s="213" t="s">
        <v>12753</v>
      </c>
      <c r="B5780" s="213" t="s">
        <v>1730</v>
      </c>
      <c r="C5780" s="213" t="s">
        <v>129</v>
      </c>
      <c r="D5780" s="214" t="s">
        <v>15239</v>
      </c>
    </row>
    <row r="5781" spans="1:4">
      <c r="A5781" s="213" t="s">
        <v>12754</v>
      </c>
      <c r="B5781" s="213" t="s">
        <v>1731</v>
      </c>
      <c r="C5781" s="213" t="s">
        <v>129</v>
      </c>
      <c r="D5781" s="214" t="s">
        <v>10330</v>
      </c>
    </row>
    <row r="5782" spans="1:4">
      <c r="A5782" s="213" t="s">
        <v>12755</v>
      </c>
      <c r="B5782" s="213" t="s">
        <v>1732</v>
      </c>
      <c r="C5782" s="213" t="s">
        <v>129</v>
      </c>
      <c r="D5782" s="214" t="s">
        <v>29574</v>
      </c>
    </row>
    <row r="5783" spans="1:4">
      <c r="A5783" s="213" t="s">
        <v>12756</v>
      </c>
      <c r="B5783" s="213" t="s">
        <v>1735</v>
      </c>
      <c r="C5783" s="213" t="s">
        <v>129</v>
      </c>
      <c r="D5783" s="214" t="s">
        <v>29575</v>
      </c>
    </row>
    <row r="5784" spans="1:4">
      <c r="A5784" s="213" t="s">
        <v>12758</v>
      </c>
      <c r="B5784" s="213" t="s">
        <v>1736</v>
      </c>
      <c r="C5784" s="213" t="s">
        <v>129</v>
      </c>
      <c r="D5784" s="214" t="s">
        <v>29576</v>
      </c>
    </row>
    <row r="5785" spans="1:4">
      <c r="A5785" s="213" t="s">
        <v>12759</v>
      </c>
      <c r="B5785" s="213" t="s">
        <v>1737</v>
      </c>
      <c r="C5785" s="213" t="s">
        <v>129</v>
      </c>
      <c r="D5785" s="214" t="s">
        <v>29577</v>
      </c>
    </row>
    <row r="5786" spans="1:4">
      <c r="A5786" s="213" t="s">
        <v>12760</v>
      </c>
      <c r="B5786" s="213" t="s">
        <v>1738</v>
      </c>
      <c r="C5786" s="213" t="s">
        <v>129</v>
      </c>
      <c r="D5786" s="214" t="s">
        <v>29578</v>
      </c>
    </row>
    <row r="5787" spans="1:4">
      <c r="A5787" s="213" t="s">
        <v>12762</v>
      </c>
      <c r="B5787" s="213" t="s">
        <v>1739</v>
      </c>
      <c r="C5787" s="213" t="s">
        <v>129</v>
      </c>
      <c r="D5787" s="214" t="s">
        <v>15296</v>
      </c>
    </row>
    <row r="5788" spans="1:4">
      <c r="A5788" s="213" t="s">
        <v>12763</v>
      </c>
      <c r="B5788" s="213" t="s">
        <v>1740</v>
      </c>
      <c r="C5788" s="213" t="s">
        <v>129</v>
      </c>
      <c r="D5788" s="214" t="s">
        <v>29579</v>
      </c>
    </row>
    <row r="5789" spans="1:4">
      <c r="A5789" s="213" t="s">
        <v>12764</v>
      </c>
      <c r="B5789" s="213" t="s">
        <v>1741</v>
      </c>
      <c r="C5789" s="213" t="s">
        <v>129</v>
      </c>
      <c r="D5789" s="214" t="s">
        <v>10479</v>
      </c>
    </row>
    <row r="5790" spans="1:4">
      <c r="A5790" s="213" t="s">
        <v>12765</v>
      </c>
      <c r="B5790" s="213" t="s">
        <v>1742</v>
      </c>
      <c r="C5790" s="213" t="s">
        <v>129</v>
      </c>
      <c r="D5790" s="214" t="s">
        <v>11449</v>
      </c>
    </row>
    <row r="5791" spans="1:4">
      <c r="A5791" s="213" t="s">
        <v>12767</v>
      </c>
      <c r="B5791" s="213" t="s">
        <v>1743</v>
      </c>
      <c r="C5791" s="213" t="s">
        <v>129</v>
      </c>
      <c r="D5791" s="214" t="s">
        <v>16546</v>
      </c>
    </row>
    <row r="5792" spans="1:4">
      <c r="A5792" s="213" t="s">
        <v>12768</v>
      </c>
      <c r="B5792" s="213" t="s">
        <v>1744</v>
      </c>
      <c r="C5792" s="213" t="s">
        <v>129</v>
      </c>
      <c r="D5792" s="214" t="s">
        <v>29580</v>
      </c>
    </row>
    <row r="5793" spans="1:4">
      <c r="A5793" s="213" t="s">
        <v>12769</v>
      </c>
      <c r="B5793" s="213" t="s">
        <v>29581</v>
      </c>
      <c r="C5793" s="213" t="s">
        <v>129</v>
      </c>
      <c r="D5793" s="214" t="s">
        <v>10794</v>
      </c>
    </row>
    <row r="5794" spans="1:4">
      <c r="A5794" s="213" t="s">
        <v>12770</v>
      </c>
      <c r="B5794" s="213" t="s">
        <v>29582</v>
      </c>
      <c r="C5794" s="213" t="s">
        <v>129</v>
      </c>
      <c r="D5794" s="214" t="s">
        <v>10879</v>
      </c>
    </row>
    <row r="5795" spans="1:4">
      <c r="A5795" s="213" t="s">
        <v>12771</v>
      </c>
      <c r="B5795" s="213" t="s">
        <v>12772</v>
      </c>
      <c r="C5795" s="213" t="s">
        <v>129</v>
      </c>
      <c r="D5795" s="214" t="s">
        <v>10632</v>
      </c>
    </row>
    <row r="5796" spans="1:4">
      <c r="A5796" s="213" t="s">
        <v>12773</v>
      </c>
      <c r="B5796" s="213" t="s">
        <v>12774</v>
      </c>
      <c r="C5796" s="213" t="s">
        <v>129</v>
      </c>
      <c r="D5796" s="214" t="s">
        <v>12720</v>
      </c>
    </row>
    <row r="5797" spans="1:4">
      <c r="A5797" s="213" t="s">
        <v>12775</v>
      </c>
      <c r="B5797" s="213" t="s">
        <v>12776</v>
      </c>
      <c r="C5797" s="213" t="s">
        <v>129</v>
      </c>
      <c r="D5797" s="214" t="s">
        <v>10388</v>
      </c>
    </row>
    <row r="5798" spans="1:4">
      <c r="A5798" s="213" t="s">
        <v>12777</v>
      </c>
      <c r="B5798" s="213" t="s">
        <v>12778</v>
      </c>
      <c r="C5798" s="213" t="s">
        <v>129</v>
      </c>
      <c r="D5798" s="214" t="s">
        <v>29583</v>
      </c>
    </row>
    <row r="5799" spans="1:4">
      <c r="A5799" s="213" t="s">
        <v>12779</v>
      </c>
      <c r="B5799" s="213" t="s">
        <v>1745</v>
      </c>
      <c r="C5799" s="213" t="s">
        <v>129</v>
      </c>
      <c r="D5799" s="214" t="s">
        <v>29584</v>
      </c>
    </row>
    <row r="5800" spans="1:4">
      <c r="A5800" s="213" t="s">
        <v>12780</v>
      </c>
      <c r="B5800" s="213" t="s">
        <v>1746</v>
      </c>
      <c r="C5800" s="213" t="s">
        <v>129</v>
      </c>
      <c r="D5800" s="214" t="s">
        <v>10972</v>
      </c>
    </row>
    <row r="5801" spans="1:4">
      <c r="A5801" s="213" t="s">
        <v>12781</v>
      </c>
      <c r="B5801" s="213" t="s">
        <v>1749</v>
      </c>
      <c r="C5801" s="213" t="s">
        <v>129</v>
      </c>
      <c r="D5801" s="214" t="s">
        <v>17660</v>
      </c>
    </row>
    <row r="5802" spans="1:4">
      <c r="A5802" s="213" t="s">
        <v>12782</v>
      </c>
      <c r="B5802" s="213" t="s">
        <v>1750</v>
      </c>
      <c r="C5802" s="213" t="s">
        <v>129</v>
      </c>
      <c r="D5802" s="214" t="s">
        <v>10244</v>
      </c>
    </row>
    <row r="5803" spans="1:4">
      <c r="A5803" s="213" t="s">
        <v>12783</v>
      </c>
      <c r="B5803" s="213" t="s">
        <v>1753</v>
      </c>
      <c r="C5803" s="213" t="s">
        <v>129</v>
      </c>
      <c r="D5803" s="214" t="s">
        <v>10852</v>
      </c>
    </row>
    <row r="5804" spans="1:4">
      <c r="A5804" s="213" t="s">
        <v>12784</v>
      </c>
      <c r="B5804" s="213" t="s">
        <v>1754</v>
      </c>
      <c r="C5804" s="213" t="s">
        <v>129</v>
      </c>
      <c r="D5804" s="214" t="s">
        <v>25344</v>
      </c>
    </row>
    <row r="5805" spans="1:4">
      <c r="A5805" s="213" t="s">
        <v>12785</v>
      </c>
      <c r="B5805" s="213" t="s">
        <v>1755</v>
      </c>
      <c r="C5805" s="213" t="s">
        <v>129</v>
      </c>
      <c r="D5805" s="214" t="s">
        <v>29585</v>
      </c>
    </row>
    <row r="5806" spans="1:4">
      <c r="A5806" s="213" t="s">
        <v>12787</v>
      </c>
      <c r="B5806" s="213" t="s">
        <v>1756</v>
      </c>
      <c r="C5806" s="213" t="s">
        <v>129</v>
      </c>
      <c r="D5806" s="214" t="s">
        <v>17176</v>
      </c>
    </row>
    <row r="5807" spans="1:4">
      <c r="A5807" s="213" t="s">
        <v>12788</v>
      </c>
      <c r="B5807" s="213" t="s">
        <v>1757</v>
      </c>
      <c r="C5807" s="213" t="s">
        <v>129</v>
      </c>
      <c r="D5807" s="214" t="s">
        <v>29586</v>
      </c>
    </row>
    <row r="5808" spans="1:4">
      <c r="A5808" s="213" t="s">
        <v>12790</v>
      </c>
      <c r="B5808" s="213" t="s">
        <v>1758</v>
      </c>
      <c r="C5808" s="213" t="s">
        <v>129</v>
      </c>
      <c r="D5808" s="214" t="s">
        <v>16320</v>
      </c>
    </row>
    <row r="5809" spans="1:4">
      <c r="A5809" s="213" t="s">
        <v>12791</v>
      </c>
      <c r="B5809" s="213" t="s">
        <v>1759</v>
      </c>
      <c r="C5809" s="213" t="s">
        <v>129</v>
      </c>
      <c r="D5809" s="214" t="s">
        <v>29587</v>
      </c>
    </row>
    <row r="5810" spans="1:4">
      <c r="A5810" s="213" t="s">
        <v>12792</v>
      </c>
      <c r="B5810" s="213" t="s">
        <v>1760</v>
      </c>
      <c r="C5810" s="213" t="s">
        <v>129</v>
      </c>
      <c r="D5810" s="214" t="s">
        <v>29588</v>
      </c>
    </row>
    <row r="5811" spans="1:4">
      <c r="A5811" s="213" t="s">
        <v>12793</v>
      </c>
      <c r="B5811" s="213" t="s">
        <v>1761</v>
      </c>
      <c r="C5811" s="213" t="s">
        <v>129</v>
      </c>
      <c r="D5811" s="214" t="s">
        <v>29589</v>
      </c>
    </row>
    <row r="5812" spans="1:4">
      <c r="A5812" s="213" t="s">
        <v>12794</v>
      </c>
      <c r="B5812" s="213" t="s">
        <v>1762</v>
      </c>
      <c r="C5812" s="213" t="s">
        <v>129</v>
      </c>
      <c r="D5812" s="214" t="s">
        <v>29590</v>
      </c>
    </row>
    <row r="5813" spans="1:4">
      <c r="A5813" s="213" t="s">
        <v>12795</v>
      </c>
      <c r="B5813" s="213" t="s">
        <v>12796</v>
      </c>
      <c r="C5813" s="213" t="s">
        <v>129</v>
      </c>
      <c r="D5813" s="214" t="s">
        <v>10563</v>
      </c>
    </row>
    <row r="5814" spans="1:4">
      <c r="A5814" s="213" t="s">
        <v>12797</v>
      </c>
      <c r="B5814" s="213" t="s">
        <v>12798</v>
      </c>
      <c r="C5814" s="213" t="s">
        <v>129</v>
      </c>
      <c r="D5814" s="214" t="s">
        <v>10355</v>
      </c>
    </row>
    <row r="5815" spans="1:4">
      <c r="A5815" s="213" t="s">
        <v>12799</v>
      </c>
      <c r="B5815" s="213" t="s">
        <v>12800</v>
      </c>
      <c r="C5815" s="213" t="s">
        <v>129</v>
      </c>
      <c r="D5815" s="214" t="s">
        <v>11221</v>
      </c>
    </row>
    <row r="5816" spans="1:4">
      <c r="A5816" s="213" t="s">
        <v>12801</v>
      </c>
      <c r="B5816" s="213" t="s">
        <v>12802</v>
      </c>
      <c r="C5816" s="213" t="s">
        <v>129</v>
      </c>
      <c r="D5816" s="214" t="s">
        <v>10961</v>
      </c>
    </row>
    <row r="5817" spans="1:4">
      <c r="A5817" s="213" t="s">
        <v>12803</v>
      </c>
      <c r="B5817" s="213" t="s">
        <v>1764</v>
      </c>
      <c r="C5817" s="213" t="s">
        <v>129</v>
      </c>
      <c r="D5817" s="214" t="s">
        <v>16848</v>
      </c>
    </row>
    <row r="5818" spans="1:4">
      <c r="A5818" s="213" t="s">
        <v>12804</v>
      </c>
      <c r="B5818" s="213" t="s">
        <v>1765</v>
      </c>
      <c r="C5818" s="213" t="s">
        <v>129</v>
      </c>
      <c r="D5818" s="214" t="s">
        <v>16743</v>
      </c>
    </row>
    <row r="5819" spans="1:4">
      <c r="A5819" s="213" t="s">
        <v>12805</v>
      </c>
      <c r="B5819" s="213" t="s">
        <v>1766</v>
      </c>
      <c r="C5819" s="213" t="s">
        <v>129</v>
      </c>
      <c r="D5819" s="214" t="s">
        <v>29591</v>
      </c>
    </row>
    <row r="5820" spans="1:4">
      <c r="A5820" s="213" t="s">
        <v>12806</v>
      </c>
      <c r="B5820" s="213" t="s">
        <v>1767</v>
      </c>
      <c r="C5820" s="213" t="s">
        <v>129</v>
      </c>
      <c r="D5820" s="214" t="s">
        <v>15588</v>
      </c>
    </row>
    <row r="5821" spans="1:4">
      <c r="A5821" s="213" t="s">
        <v>12807</v>
      </c>
      <c r="B5821" s="213" t="s">
        <v>1768</v>
      </c>
      <c r="C5821" s="213" t="s">
        <v>129</v>
      </c>
      <c r="D5821" s="214" t="s">
        <v>29592</v>
      </c>
    </row>
    <row r="5822" spans="1:4">
      <c r="A5822" s="213" t="s">
        <v>12808</v>
      </c>
      <c r="B5822" s="213" t="s">
        <v>1769</v>
      </c>
      <c r="C5822" s="213" t="s">
        <v>129</v>
      </c>
      <c r="D5822" s="214" t="s">
        <v>29593</v>
      </c>
    </row>
    <row r="5823" spans="1:4">
      <c r="A5823" s="213" t="s">
        <v>12809</v>
      </c>
      <c r="B5823" s="213" t="s">
        <v>1772</v>
      </c>
      <c r="C5823" s="213" t="s">
        <v>129</v>
      </c>
      <c r="D5823" s="214" t="s">
        <v>10296</v>
      </c>
    </row>
    <row r="5824" spans="1:4">
      <c r="A5824" s="213" t="s">
        <v>12810</v>
      </c>
      <c r="B5824" s="213" t="s">
        <v>1773</v>
      </c>
      <c r="C5824" s="213" t="s">
        <v>129</v>
      </c>
      <c r="D5824" s="214" t="s">
        <v>23817</v>
      </c>
    </row>
    <row r="5825" spans="1:4">
      <c r="A5825" s="213" t="s">
        <v>12811</v>
      </c>
      <c r="B5825" s="213" t="s">
        <v>1774</v>
      </c>
      <c r="C5825" s="213" t="s">
        <v>129</v>
      </c>
      <c r="D5825" s="214" t="s">
        <v>29594</v>
      </c>
    </row>
    <row r="5826" spans="1:4">
      <c r="A5826" s="213" t="s">
        <v>12812</v>
      </c>
      <c r="B5826" s="213" t="s">
        <v>1775</v>
      </c>
      <c r="C5826" s="213" t="s">
        <v>129</v>
      </c>
      <c r="D5826" s="214" t="s">
        <v>25186</v>
      </c>
    </row>
    <row r="5827" spans="1:4">
      <c r="A5827" s="213" t="s">
        <v>12813</v>
      </c>
      <c r="B5827" s="213" t="s">
        <v>1776</v>
      </c>
      <c r="C5827" s="213" t="s">
        <v>129</v>
      </c>
      <c r="D5827" s="214" t="s">
        <v>10956</v>
      </c>
    </row>
    <row r="5828" spans="1:4">
      <c r="A5828" s="213" t="s">
        <v>12814</v>
      </c>
      <c r="B5828" s="213" t="s">
        <v>1777</v>
      </c>
      <c r="C5828" s="213" t="s">
        <v>129</v>
      </c>
      <c r="D5828" s="214" t="s">
        <v>11763</v>
      </c>
    </row>
    <row r="5829" spans="1:4">
      <c r="A5829" s="213" t="s">
        <v>12815</v>
      </c>
      <c r="B5829" s="213" t="s">
        <v>1780</v>
      </c>
      <c r="C5829" s="213" t="s">
        <v>129</v>
      </c>
      <c r="D5829" s="214" t="s">
        <v>29595</v>
      </c>
    </row>
    <row r="5830" spans="1:4">
      <c r="A5830" s="213" t="s">
        <v>12816</v>
      </c>
      <c r="B5830" s="213" t="s">
        <v>1781</v>
      </c>
      <c r="C5830" s="213" t="s">
        <v>129</v>
      </c>
      <c r="D5830" s="214" t="s">
        <v>29596</v>
      </c>
    </row>
    <row r="5831" spans="1:4">
      <c r="A5831" s="213" t="s">
        <v>12817</v>
      </c>
      <c r="B5831" s="213" t="s">
        <v>1782</v>
      </c>
      <c r="C5831" s="213" t="s">
        <v>129</v>
      </c>
      <c r="D5831" s="214" t="s">
        <v>29597</v>
      </c>
    </row>
    <row r="5832" spans="1:4">
      <c r="A5832" s="213" t="s">
        <v>12818</v>
      </c>
      <c r="B5832" s="213" t="s">
        <v>1783</v>
      </c>
      <c r="C5832" s="213" t="s">
        <v>129</v>
      </c>
      <c r="D5832" s="214" t="s">
        <v>29598</v>
      </c>
    </row>
    <row r="5833" spans="1:4">
      <c r="A5833" s="213" t="s">
        <v>12819</v>
      </c>
      <c r="B5833" s="213" t="s">
        <v>1786</v>
      </c>
      <c r="C5833" s="213" t="s">
        <v>129</v>
      </c>
      <c r="D5833" s="214" t="s">
        <v>22909</v>
      </c>
    </row>
    <row r="5834" spans="1:4">
      <c r="A5834" s="213" t="s">
        <v>12820</v>
      </c>
      <c r="B5834" s="213" t="s">
        <v>1787</v>
      </c>
      <c r="C5834" s="213" t="s">
        <v>129</v>
      </c>
      <c r="D5834" s="214" t="s">
        <v>10363</v>
      </c>
    </row>
    <row r="5835" spans="1:4">
      <c r="A5835" s="213" t="s">
        <v>12821</v>
      </c>
      <c r="B5835" s="213" t="s">
        <v>1788</v>
      </c>
      <c r="C5835" s="213" t="s">
        <v>129</v>
      </c>
      <c r="D5835" s="214" t="s">
        <v>10586</v>
      </c>
    </row>
    <row r="5836" spans="1:4">
      <c r="A5836" s="213" t="s">
        <v>12822</v>
      </c>
      <c r="B5836" s="213" t="s">
        <v>1789</v>
      </c>
      <c r="C5836" s="213" t="s">
        <v>129</v>
      </c>
      <c r="D5836" s="214" t="s">
        <v>29599</v>
      </c>
    </row>
    <row r="5837" spans="1:4">
      <c r="A5837" s="213" t="s">
        <v>12823</v>
      </c>
      <c r="B5837" s="213" t="s">
        <v>1792</v>
      </c>
      <c r="C5837" s="213" t="s">
        <v>129</v>
      </c>
      <c r="D5837" s="214" t="s">
        <v>11277</v>
      </c>
    </row>
    <row r="5838" spans="1:4">
      <c r="A5838" s="213" t="s">
        <v>12825</v>
      </c>
      <c r="B5838" s="213" t="s">
        <v>1793</v>
      </c>
      <c r="C5838" s="213" t="s">
        <v>129</v>
      </c>
      <c r="D5838" s="214" t="s">
        <v>14715</v>
      </c>
    </row>
    <row r="5839" spans="1:4">
      <c r="A5839" s="213" t="s">
        <v>12827</v>
      </c>
      <c r="B5839" s="213" t="s">
        <v>1794</v>
      </c>
      <c r="C5839" s="213" t="s">
        <v>129</v>
      </c>
      <c r="D5839" s="214" t="s">
        <v>29600</v>
      </c>
    </row>
    <row r="5840" spans="1:4">
      <c r="A5840" s="213" t="s">
        <v>12828</v>
      </c>
      <c r="B5840" s="213" t="s">
        <v>1795</v>
      </c>
      <c r="C5840" s="213" t="s">
        <v>129</v>
      </c>
      <c r="D5840" s="214" t="s">
        <v>23634</v>
      </c>
    </row>
    <row r="5841" spans="1:4">
      <c r="A5841" s="213" t="s">
        <v>12829</v>
      </c>
      <c r="B5841" s="213" t="s">
        <v>1796</v>
      </c>
      <c r="C5841" s="213" t="s">
        <v>129</v>
      </c>
      <c r="D5841" s="214" t="s">
        <v>10337</v>
      </c>
    </row>
    <row r="5842" spans="1:4">
      <c r="A5842" s="213" t="s">
        <v>12830</v>
      </c>
      <c r="B5842" s="213" t="s">
        <v>1797</v>
      </c>
      <c r="C5842" s="213" t="s">
        <v>129</v>
      </c>
      <c r="D5842" s="214" t="s">
        <v>11202</v>
      </c>
    </row>
    <row r="5843" spans="1:4">
      <c r="A5843" s="213" t="s">
        <v>12831</v>
      </c>
      <c r="B5843" s="213" t="s">
        <v>1798</v>
      </c>
      <c r="C5843" s="213" t="s">
        <v>129</v>
      </c>
      <c r="D5843" s="214" t="s">
        <v>15674</v>
      </c>
    </row>
    <row r="5844" spans="1:4">
      <c r="A5844" s="213" t="s">
        <v>12832</v>
      </c>
      <c r="B5844" s="213" t="s">
        <v>1799</v>
      </c>
      <c r="C5844" s="213" t="s">
        <v>129</v>
      </c>
      <c r="D5844" s="214" t="s">
        <v>17326</v>
      </c>
    </row>
    <row r="5845" spans="1:4">
      <c r="A5845" s="213" t="s">
        <v>12834</v>
      </c>
      <c r="B5845" s="213" t="s">
        <v>1800</v>
      </c>
      <c r="C5845" s="213" t="s">
        <v>129</v>
      </c>
      <c r="D5845" s="214" t="s">
        <v>12761</v>
      </c>
    </row>
    <row r="5846" spans="1:4">
      <c r="A5846" s="213" t="s">
        <v>12835</v>
      </c>
      <c r="B5846" s="213" t="s">
        <v>1801</v>
      </c>
      <c r="C5846" s="213" t="s">
        <v>129</v>
      </c>
      <c r="D5846" s="214" t="s">
        <v>18106</v>
      </c>
    </row>
    <row r="5847" spans="1:4">
      <c r="A5847" s="213" t="s">
        <v>12836</v>
      </c>
      <c r="B5847" s="213" t="s">
        <v>1802</v>
      </c>
      <c r="C5847" s="213" t="s">
        <v>129</v>
      </c>
      <c r="D5847" s="214" t="s">
        <v>10942</v>
      </c>
    </row>
    <row r="5848" spans="1:4">
      <c r="A5848" s="213" t="s">
        <v>12837</v>
      </c>
      <c r="B5848" s="213" t="s">
        <v>12838</v>
      </c>
      <c r="C5848" s="213" t="s">
        <v>129</v>
      </c>
      <c r="D5848" s="214" t="s">
        <v>10345</v>
      </c>
    </row>
    <row r="5849" spans="1:4">
      <c r="A5849" s="213" t="s">
        <v>12839</v>
      </c>
      <c r="B5849" s="213" t="s">
        <v>12840</v>
      </c>
      <c r="C5849" s="213" t="s">
        <v>129</v>
      </c>
      <c r="D5849" s="214" t="s">
        <v>12402</v>
      </c>
    </row>
    <row r="5850" spans="1:4">
      <c r="A5850" s="213" t="s">
        <v>12841</v>
      </c>
      <c r="B5850" s="213" t="s">
        <v>12842</v>
      </c>
      <c r="C5850" s="213" t="s">
        <v>129</v>
      </c>
      <c r="D5850" s="214" t="s">
        <v>12843</v>
      </c>
    </row>
    <row r="5851" spans="1:4">
      <c r="A5851" s="213" t="s">
        <v>12844</v>
      </c>
      <c r="B5851" s="213" t="s">
        <v>12845</v>
      </c>
      <c r="C5851" s="213" t="s">
        <v>129</v>
      </c>
      <c r="D5851" s="214" t="s">
        <v>11289</v>
      </c>
    </row>
    <row r="5852" spans="1:4">
      <c r="A5852" s="213" t="s">
        <v>12846</v>
      </c>
      <c r="B5852" s="213" t="s">
        <v>1805</v>
      </c>
      <c r="C5852" s="213" t="s">
        <v>129</v>
      </c>
      <c r="D5852" s="214" t="s">
        <v>10331</v>
      </c>
    </row>
    <row r="5853" spans="1:4">
      <c r="A5853" s="213" t="s">
        <v>12848</v>
      </c>
      <c r="B5853" s="213" t="s">
        <v>1806</v>
      </c>
      <c r="C5853" s="213" t="s">
        <v>129</v>
      </c>
      <c r="D5853" s="214" t="s">
        <v>10315</v>
      </c>
    </row>
    <row r="5854" spans="1:4">
      <c r="A5854" s="213" t="s">
        <v>12849</v>
      </c>
      <c r="B5854" s="213" t="s">
        <v>1810</v>
      </c>
      <c r="C5854" s="213" t="s">
        <v>129</v>
      </c>
      <c r="D5854" s="214" t="s">
        <v>10919</v>
      </c>
    </row>
    <row r="5855" spans="1:4">
      <c r="A5855" s="213" t="s">
        <v>12850</v>
      </c>
      <c r="B5855" s="213" t="s">
        <v>1811</v>
      </c>
      <c r="C5855" s="213" t="s">
        <v>129</v>
      </c>
      <c r="D5855" s="214" t="s">
        <v>10143</v>
      </c>
    </row>
    <row r="5856" spans="1:4">
      <c r="A5856" s="213" t="s">
        <v>12852</v>
      </c>
      <c r="B5856" s="213" t="s">
        <v>1812</v>
      </c>
      <c r="C5856" s="213" t="s">
        <v>129</v>
      </c>
      <c r="D5856" s="214" t="s">
        <v>10442</v>
      </c>
    </row>
    <row r="5857" spans="1:4">
      <c r="A5857" s="213" t="s">
        <v>12854</v>
      </c>
      <c r="B5857" s="213" t="s">
        <v>1813</v>
      </c>
      <c r="C5857" s="213" t="s">
        <v>129</v>
      </c>
      <c r="D5857" s="214" t="s">
        <v>29601</v>
      </c>
    </row>
    <row r="5858" spans="1:4">
      <c r="A5858" s="213" t="s">
        <v>12855</v>
      </c>
      <c r="B5858" s="213" t="s">
        <v>1814</v>
      </c>
      <c r="C5858" s="213" t="s">
        <v>129</v>
      </c>
      <c r="D5858" s="214" t="s">
        <v>29602</v>
      </c>
    </row>
    <row r="5859" spans="1:4">
      <c r="A5859" s="213" t="s">
        <v>12856</v>
      </c>
      <c r="B5859" s="213" t="s">
        <v>1817</v>
      </c>
      <c r="C5859" s="213" t="s">
        <v>129</v>
      </c>
      <c r="D5859" s="214" t="s">
        <v>29603</v>
      </c>
    </row>
    <row r="5860" spans="1:4">
      <c r="A5860" s="213" t="s">
        <v>12857</v>
      </c>
      <c r="B5860" s="213" t="s">
        <v>1818</v>
      </c>
      <c r="C5860" s="213" t="s">
        <v>129</v>
      </c>
      <c r="D5860" s="214" t="s">
        <v>16618</v>
      </c>
    </row>
    <row r="5861" spans="1:4">
      <c r="A5861" s="213" t="s">
        <v>12859</v>
      </c>
      <c r="B5861" s="213" t="s">
        <v>1819</v>
      </c>
      <c r="C5861" s="213" t="s">
        <v>129</v>
      </c>
      <c r="D5861" s="214" t="s">
        <v>18345</v>
      </c>
    </row>
    <row r="5862" spans="1:4">
      <c r="A5862" s="213" t="s">
        <v>12860</v>
      </c>
      <c r="B5862" s="213" t="s">
        <v>1820</v>
      </c>
      <c r="C5862" s="213" t="s">
        <v>129</v>
      </c>
      <c r="D5862" s="214" t="s">
        <v>29604</v>
      </c>
    </row>
    <row r="5863" spans="1:4">
      <c r="A5863" s="213" t="s">
        <v>12861</v>
      </c>
      <c r="B5863" s="213" t="s">
        <v>1821</v>
      </c>
      <c r="C5863" s="213" t="s">
        <v>129</v>
      </c>
      <c r="D5863" s="214" t="s">
        <v>29605</v>
      </c>
    </row>
    <row r="5864" spans="1:4">
      <c r="A5864" s="213" t="s">
        <v>12862</v>
      </c>
      <c r="B5864" s="213" t="s">
        <v>1824</v>
      </c>
      <c r="C5864" s="213" t="s">
        <v>129</v>
      </c>
      <c r="D5864" s="214" t="s">
        <v>10669</v>
      </c>
    </row>
    <row r="5865" spans="1:4">
      <c r="A5865" s="213" t="s">
        <v>12863</v>
      </c>
      <c r="B5865" s="213" t="s">
        <v>1825</v>
      </c>
      <c r="C5865" s="213" t="s">
        <v>129</v>
      </c>
      <c r="D5865" s="214" t="s">
        <v>12537</v>
      </c>
    </row>
    <row r="5866" spans="1:4">
      <c r="A5866" s="213" t="s">
        <v>12864</v>
      </c>
      <c r="B5866" s="213" t="s">
        <v>1826</v>
      </c>
      <c r="C5866" s="213" t="s">
        <v>129</v>
      </c>
      <c r="D5866" s="214" t="s">
        <v>11493</v>
      </c>
    </row>
    <row r="5867" spans="1:4">
      <c r="A5867" s="213" t="s">
        <v>12865</v>
      </c>
      <c r="B5867" s="213" t="s">
        <v>1827</v>
      </c>
      <c r="C5867" s="213" t="s">
        <v>129</v>
      </c>
      <c r="D5867" s="214" t="s">
        <v>12676</v>
      </c>
    </row>
    <row r="5868" spans="1:4">
      <c r="A5868" s="213" t="s">
        <v>12866</v>
      </c>
      <c r="B5868" s="213" t="s">
        <v>1830</v>
      </c>
      <c r="C5868" s="213" t="s">
        <v>129</v>
      </c>
      <c r="D5868" s="214" t="s">
        <v>10278</v>
      </c>
    </row>
    <row r="5869" spans="1:4">
      <c r="A5869" s="213" t="s">
        <v>12867</v>
      </c>
      <c r="B5869" s="213" t="s">
        <v>1831</v>
      </c>
      <c r="C5869" s="213" t="s">
        <v>129</v>
      </c>
      <c r="D5869" s="214" t="s">
        <v>12676</v>
      </c>
    </row>
    <row r="5870" spans="1:4">
      <c r="A5870" s="213" t="s">
        <v>12868</v>
      </c>
      <c r="B5870" s="213" t="s">
        <v>1832</v>
      </c>
      <c r="C5870" s="213" t="s">
        <v>129</v>
      </c>
      <c r="D5870" s="214" t="s">
        <v>10180</v>
      </c>
    </row>
    <row r="5871" spans="1:4">
      <c r="A5871" s="213" t="s">
        <v>12869</v>
      </c>
      <c r="B5871" s="213" t="s">
        <v>1833</v>
      </c>
      <c r="C5871" s="213" t="s">
        <v>129</v>
      </c>
      <c r="D5871" s="214" t="s">
        <v>11147</v>
      </c>
    </row>
    <row r="5872" spans="1:4">
      <c r="A5872" s="213" t="s">
        <v>12870</v>
      </c>
      <c r="B5872" s="213" t="s">
        <v>1836</v>
      </c>
      <c r="C5872" s="213" t="s">
        <v>129</v>
      </c>
      <c r="D5872" s="214" t="s">
        <v>29606</v>
      </c>
    </row>
    <row r="5873" spans="1:4">
      <c r="A5873" s="213" t="s">
        <v>12871</v>
      </c>
      <c r="B5873" s="213" t="s">
        <v>1837</v>
      </c>
      <c r="C5873" s="213" t="s">
        <v>129</v>
      </c>
      <c r="D5873" s="214" t="s">
        <v>11779</v>
      </c>
    </row>
    <row r="5874" spans="1:4">
      <c r="A5874" s="213" t="s">
        <v>12872</v>
      </c>
      <c r="B5874" s="213" t="s">
        <v>1838</v>
      </c>
      <c r="C5874" s="213" t="s">
        <v>129</v>
      </c>
      <c r="D5874" s="214" t="s">
        <v>29607</v>
      </c>
    </row>
    <row r="5875" spans="1:4">
      <c r="A5875" s="213" t="s">
        <v>12873</v>
      </c>
      <c r="B5875" s="213" t="s">
        <v>1839</v>
      </c>
      <c r="C5875" s="213" t="s">
        <v>129</v>
      </c>
      <c r="D5875" s="214" t="s">
        <v>10379</v>
      </c>
    </row>
    <row r="5876" spans="1:4">
      <c r="A5876" s="213" t="s">
        <v>12874</v>
      </c>
      <c r="B5876" s="213" t="s">
        <v>1842</v>
      </c>
      <c r="C5876" s="213" t="s">
        <v>129</v>
      </c>
      <c r="D5876" s="214" t="s">
        <v>10279</v>
      </c>
    </row>
    <row r="5877" spans="1:4">
      <c r="A5877" s="213" t="s">
        <v>12875</v>
      </c>
      <c r="B5877" s="213" t="s">
        <v>1843</v>
      </c>
      <c r="C5877" s="213" t="s">
        <v>129</v>
      </c>
      <c r="D5877" s="214" t="s">
        <v>10752</v>
      </c>
    </row>
    <row r="5878" spans="1:4">
      <c r="A5878" s="213" t="s">
        <v>12876</v>
      </c>
      <c r="B5878" s="213" t="s">
        <v>1844</v>
      </c>
      <c r="C5878" s="213" t="s">
        <v>129</v>
      </c>
      <c r="D5878" s="214" t="s">
        <v>11058</v>
      </c>
    </row>
    <row r="5879" spans="1:4">
      <c r="A5879" s="213" t="s">
        <v>12877</v>
      </c>
      <c r="B5879" s="213" t="s">
        <v>1845</v>
      </c>
      <c r="C5879" s="213" t="s">
        <v>129</v>
      </c>
      <c r="D5879" s="214" t="s">
        <v>12878</v>
      </c>
    </row>
    <row r="5880" spans="1:4">
      <c r="A5880" s="213" t="s">
        <v>12879</v>
      </c>
      <c r="B5880" s="213" t="s">
        <v>1848</v>
      </c>
      <c r="C5880" s="213" t="s">
        <v>129</v>
      </c>
      <c r="D5880" s="214" t="s">
        <v>11350</v>
      </c>
    </row>
    <row r="5881" spans="1:4">
      <c r="A5881" s="213" t="s">
        <v>12880</v>
      </c>
      <c r="B5881" s="213" t="s">
        <v>1849</v>
      </c>
      <c r="C5881" s="213" t="s">
        <v>129</v>
      </c>
      <c r="D5881" s="214" t="s">
        <v>10178</v>
      </c>
    </row>
    <row r="5882" spans="1:4">
      <c r="A5882" s="213" t="s">
        <v>12881</v>
      </c>
      <c r="B5882" s="213" t="s">
        <v>1850</v>
      </c>
      <c r="C5882" s="213" t="s">
        <v>129</v>
      </c>
      <c r="D5882" s="214" t="s">
        <v>12882</v>
      </c>
    </row>
    <row r="5883" spans="1:4">
      <c r="A5883" s="213" t="s">
        <v>12883</v>
      </c>
      <c r="B5883" s="213" t="s">
        <v>1851</v>
      </c>
      <c r="C5883" s="213" t="s">
        <v>129</v>
      </c>
      <c r="D5883" s="214" t="s">
        <v>10674</v>
      </c>
    </row>
    <row r="5884" spans="1:4">
      <c r="A5884" s="213" t="s">
        <v>12885</v>
      </c>
      <c r="B5884" s="213" t="s">
        <v>1854</v>
      </c>
      <c r="C5884" s="213" t="s">
        <v>129</v>
      </c>
      <c r="D5884" s="214" t="s">
        <v>11438</v>
      </c>
    </row>
    <row r="5885" spans="1:4">
      <c r="A5885" s="213" t="s">
        <v>12886</v>
      </c>
      <c r="B5885" s="213" t="s">
        <v>1855</v>
      </c>
      <c r="C5885" s="213" t="s">
        <v>129</v>
      </c>
      <c r="D5885" s="214" t="s">
        <v>11494</v>
      </c>
    </row>
    <row r="5886" spans="1:4">
      <c r="A5886" s="213" t="s">
        <v>12887</v>
      </c>
      <c r="B5886" s="213" t="s">
        <v>1856</v>
      </c>
      <c r="C5886" s="213" t="s">
        <v>129</v>
      </c>
      <c r="D5886" s="214" t="s">
        <v>10519</v>
      </c>
    </row>
    <row r="5887" spans="1:4">
      <c r="A5887" s="213" t="s">
        <v>12888</v>
      </c>
      <c r="B5887" s="213" t="s">
        <v>1857</v>
      </c>
      <c r="C5887" s="213" t="s">
        <v>129</v>
      </c>
      <c r="D5887" s="214" t="s">
        <v>11121</v>
      </c>
    </row>
    <row r="5888" spans="1:4">
      <c r="A5888" s="213" t="s">
        <v>12889</v>
      </c>
      <c r="B5888" s="213" t="s">
        <v>1860</v>
      </c>
      <c r="C5888" s="213" t="s">
        <v>129</v>
      </c>
      <c r="D5888" s="214" t="s">
        <v>10388</v>
      </c>
    </row>
    <row r="5889" spans="1:4">
      <c r="A5889" s="213" t="s">
        <v>12890</v>
      </c>
      <c r="B5889" s="213" t="s">
        <v>1861</v>
      </c>
      <c r="C5889" s="213" t="s">
        <v>129</v>
      </c>
      <c r="D5889" s="214" t="s">
        <v>11438</v>
      </c>
    </row>
    <row r="5890" spans="1:4">
      <c r="A5890" s="213" t="s">
        <v>12891</v>
      </c>
      <c r="B5890" s="213" t="s">
        <v>1862</v>
      </c>
      <c r="C5890" s="213" t="s">
        <v>129</v>
      </c>
      <c r="D5890" s="214" t="s">
        <v>10808</v>
      </c>
    </row>
    <row r="5891" spans="1:4">
      <c r="A5891" s="213" t="s">
        <v>12892</v>
      </c>
      <c r="B5891" s="213" t="s">
        <v>1863</v>
      </c>
      <c r="C5891" s="213" t="s">
        <v>129</v>
      </c>
      <c r="D5891" s="214" t="s">
        <v>12893</v>
      </c>
    </row>
    <row r="5892" spans="1:4">
      <c r="A5892" s="213" t="s">
        <v>12894</v>
      </c>
      <c r="B5892" s="213" t="s">
        <v>1866</v>
      </c>
      <c r="C5892" s="213" t="s">
        <v>129</v>
      </c>
      <c r="D5892" s="214" t="s">
        <v>10284</v>
      </c>
    </row>
    <row r="5893" spans="1:4">
      <c r="A5893" s="213" t="s">
        <v>12895</v>
      </c>
      <c r="B5893" s="213" t="s">
        <v>1867</v>
      </c>
      <c r="C5893" s="213" t="s">
        <v>129</v>
      </c>
      <c r="D5893" s="214" t="s">
        <v>12896</v>
      </c>
    </row>
    <row r="5894" spans="1:4">
      <c r="A5894" s="213" t="s">
        <v>12897</v>
      </c>
      <c r="B5894" s="213" t="s">
        <v>1868</v>
      </c>
      <c r="C5894" s="213" t="s">
        <v>129</v>
      </c>
      <c r="D5894" s="214" t="s">
        <v>10452</v>
      </c>
    </row>
    <row r="5895" spans="1:4">
      <c r="A5895" s="213" t="s">
        <v>12898</v>
      </c>
      <c r="B5895" s="213" t="s">
        <v>1869</v>
      </c>
      <c r="C5895" s="213" t="s">
        <v>129</v>
      </c>
      <c r="D5895" s="214" t="s">
        <v>12893</v>
      </c>
    </row>
    <row r="5896" spans="1:4">
      <c r="A5896" s="213" t="s">
        <v>12899</v>
      </c>
      <c r="B5896" s="213" t="s">
        <v>12900</v>
      </c>
      <c r="C5896" s="213" t="s">
        <v>129</v>
      </c>
      <c r="D5896" s="214" t="s">
        <v>11292</v>
      </c>
    </row>
    <row r="5897" spans="1:4">
      <c r="A5897" s="213" t="s">
        <v>12901</v>
      </c>
      <c r="B5897" s="213" t="s">
        <v>12902</v>
      </c>
      <c r="C5897" s="213" t="s">
        <v>129</v>
      </c>
      <c r="D5897" s="214" t="s">
        <v>11019</v>
      </c>
    </row>
    <row r="5898" spans="1:4">
      <c r="A5898" s="213" t="s">
        <v>12903</v>
      </c>
      <c r="B5898" s="213" t="s">
        <v>12904</v>
      </c>
      <c r="C5898" s="213" t="s">
        <v>129</v>
      </c>
      <c r="D5898" s="214" t="s">
        <v>10453</v>
      </c>
    </row>
    <row r="5899" spans="1:4">
      <c r="A5899" s="213" t="s">
        <v>12905</v>
      </c>
      <c r="B5899" s="213" t="s">
        <v>12906</v>
      </c>
      <c r="C5899" s="213" t="s">
        <v>129</v>
      </c>
      <c r="D5899" s="214" t="s">
        <v>16262</v>
      </c>
    </row>
    <row r="5900" spans="1:4">
      <c r="A5900" s="213" t="s">
        <v>12907</v>
      </c>
      <c r="B5900" s="213" t="s">
        <v>1872</v>
      </c>
      <c r="C5900" s="213" t="s">
        <v>129</v>
      </c>
      <c r="D5900" s="214" t="s">
        <v>29608</v>
      </c>
    </row>
    <row r="5901" spans="1:4">
      <c r="A5901" s="213" t="s">
        <v>12908</v>
      </c>
      <c r="B5901" s="213" t="s">
        <v>1873</v>
      </c>
      <c r="C5901" s="213" t="s">
        <v>129</v>
      </c>
      <c r="D5901" s="214" t="s">
        <v>29609</v>
      </c>
    </row>
    <row r="5902" spans="1:4">
      <c r="A5902" s="213" t="s">
        <v>12909</v>
      </c>
      <c r="B5902" s="213" t="s">
        <v>1874</v>
      </c>
      <c r="C5902" s="213" t="s">
        <v>129</v>
      </c>
      <c r="D5902" s="214" t="s">
        <v>29610</v>
      </c>
    </row>
    <row r="5903" spans="1:4">
      <c r="A5903" s="213" t="s">
        <v>12910</v>
      </c>
      <c r="B5903" s="213" t="s">
        <v>1875</v>
      </c>
      <c r="C5903" s="213" t="s">
        <v>129</v>
      </c>
      <c r="D5903" s="214" t="s">
        <v>29611</v>
      </c>
    </row>
    <row r="5904" spans="1:4">
      <c r="A5904" s="213" t="s">
        <v>12911</v>
      </c>
      <c r="B5904" s="213" t="s">
        <v>1878</v>
      </c>
      <c r="C5904" s="213" t="s">
        <v>129</v>
      </c>
      <c r="D5904" s="214" t="s">
        <v>29612</v>
      </c>
    </row>
    <row r="5905" spans="1:4">
      <c r="A5905" s="213" t="s">
        <v>12912</v>
      </c>
      <c r="B5905" s="213" t="s">
        <v>1879</v>
      </c>
      <c r="C5905" s="213" t="s">
        <v>129</v>
      </c>
      <c r="D5905" s="214" t="s">
        <v>29613</v>
      </c>
    </row>
    <row r="5906" spans="1:4">
      <c r="A5906" s="213" t="s">
        <v>12914</v>
      </c>
      <c r="B5906" s="213" t="s">
        <v>1880</v>
      </c>
      <c r="C5906" s="213" t="s">
        <v>129</v>
      </c>
      <c r="D5906" s="214" t="s">
        <v>11659</v>
      </c>
    </row>
    <row r="5907" spans="1:4">
      <c r="A5907" s="213" t="s">
        <v>12915</v>
      </c>
      <c r="B5907" s="213" t="s">
        <v>1881</v>
      </c>
      <c r="C5907" s="213" t="s">
        <v>129</v>
      </c>
      <c r="D5907" s="214" t="s">
        <v>29614</v>
      </c>
    </row>
    <row r="5908" spans="1:4">
      <c r="A5908" s="213" t="s">
        <v>12916</v>
      </c>
      <c r="B5908" s="213" t="s">
        <v>12917</v>
      </c>
      <c r="C5908" s="213" t="s">
        <v>129</v>
      </c>
      <c r="D5908" s="214" t="s">
        <v>12918</v>
      </c>
    </row>
    <row r="5909" spans="1:4">
      <c r="A5909" s="213" t="s">
        <v>12919</v>
      </c>
      <c r="B5909" s="213" t="s">
        <v>12920</v>
      </c>
      <c r="C5909" s="213" t="s">
        <v>129</v>
      </c>
      <c r="D5909" s="214" t="s">
        <v>11143</v>
      </c>
    </row>
    <row r="5910" spans="1:4">
      <c r="A5910" s="213" t="s">
        <v>12921</v>
      </c>
      <c r="B5910" s="213" t="s">
        <v>12922</v>
      </c>
      <c r="C5910" s="213" t="s">
        <v>129</v>
      </c>
      <c r="D5910" s="214" t="s">
        <v>12923</v>
      </c>
    </row>
    <row r="5911" spans="1:4">
      <c r="A5911" s="213" t="s">
        <v>12924</v>
      </c>
      <c r="B5911" s="213" t="s">
        <v>12925</v>
      </c>
      <c r="C5911" s="213" t="s">
        <v>129</v>
      </c>
      <c r="D5911" s="214" t="s">
        <v>13285</v>
      </c>
    </row>
    <row r="5912" spans="1:4">
      <c r="A5912" s="213" t="s">
        <v>12926</v>
      </c>
      <c r="B5912" s="213" t="s">
        <v>1884</v>
      </c>
      <c r="C5912" s="213" t="s">
        <v>129</v>
      </c>
      <c r="D5912" s="214" t="s">
        <v>29615</v>
      </c>
    </row>
    <row r="5913" spans="1:4">
      <c r="A5913" s="213" t="s">
        <v>12927</v>
      </c>
      <c r="B5913" s="213" t="s">
        <v>1885</v>
      </c>
      <c r="C5913" s="213" t="s">
        <v>129</v>
      </c>
      <c r="D5913" s="214" t="s">
        <v>11489</v>
      </c>
    </row>
    <row r="5914" spans="1:4">
      <c r="A5914" s="213" t="s">
        <v>12928</v>
      </c>
      <c r="B5914" s="213" t="s">
        <v>1886</v>
      </c>
      <c r="C5914" s="213" t="s">
        <v>129</v>
      </c>
      <c r="D5914" s="214" t="s">
        <v>29616</v>
      </c>
    </row>
    <row r="5915" spans="1:4">
      <c r="A5915" s="213" t="s">
        <v>12929</v>
      </c>
      <c r="B5915" s="213" t="s">
        <v>1887</v>
      </c>
      <c r="C5915" s="213" t="s">
        <v>129</v>
      </c>
      <c r="D5915" s="214" t="s">
        <v>18367</v>
      </c>
    </row>
    <row r="5916" spans="1:4">
      <c r="A5916" s="213" t="s">
        <v>12930</v>
      </c>
      <c r="B5916" s="213" t="s">
        <v>1974</v>
      </c>
      <c r="C5916" s="213" t="s">
        <v>129</v>
      </c>
      <c r="D5916" s="214" t="s">
        <v>11448</v>
      </c>
    </row>
    <row r="5917" spans="1:4">
      <c r="A5917" s="213" t="s">
        <v>12931</v>
      </c>
      <c r="B5917" s="213" t="s">
        <v>1975</v>
      </c>
      <c r="C5917" s="213" t="s">
        <v>129</v>
      </c>
      <c r="D5917" s="214" t="s">
        <v>11428</v>
      </c>
    </row>
    <row r="5918" spans="1:4">
      <c r="A5918" s="213" t="s">
        <v>12933</v>
      </c>
      <c r="B5918" s="213" t="s">
        <v>1976</v>
      </c>
      <c r="C5918" s="213" t="s">
        <v>129</v>
      </c>
      <c r="D5918" s="214" t="s">
        <v>10396</v>
      </c>
    </row>
    <row r="5919" spans="1:4">
      <c r="A5919" s="213" t="s">
        <v>12934</v>
      </c>
      <c r="B5919" s="213" t="s">
        <v>1977</v>
      </c>
      <c r="C5919" s="213" t="s">
        <v>129</v>
      </c>
      <c r="D5919" s="214" t="s">
        <v>11019</v>
      </c>
    </row>
    <row r="5920" spans="1:4">
      <c r="A5920" s="213" t="s">
        <v>12935</v>
      </c>
      <c r="B5920" s="213" t="s">
        <v>1978</v>
      </c>
      <c r="C5920" s="213" t="s">
        <v>129</v>
      </c>
      <c r="D5920" s="214" t="s">
        <v>10495</v>
      </c>
    </row>
    <row r="5921" spans="1:4">
      <c r="A5921" s="213" t="s">
        <v>12936</v>
      </c>
      <c r="B5921" s="213" t="s">
        <v>1979</v>
      </c>
      <c r="C5921" s="213" t="s">
        <v>129</v>
      </c>
      <c r="D5921" s="214" t="s">
        <v>10731</v>
      </c>
    </row>
    <row r="5922" spans="1:4">
      <c r="A5922" s="213" t="s">
        <v>12938</v>
      </c>
      <c r="B5922" s="213" t="s">
        <v>1982</v>
      </c>
      <c r="C5922" s="213" t="s">
        <v>129</v>
      </c>
      <c r="D5922" s="214" t="s">
        <v>29617</v>
      </c>
    </row>
    <row r="5923" spans="1:4">
      <c r="A5923" s="213" t="s">
        <v>12939</v>
      </c>
      <c r="B5923" s="213" t="s">
        <v>1983</v>
      </c>
      <c r="C5923" s="213" t="s">
        <v>129</v>
      </c>
      <c r="D5923" s="214" t="s">
        <v>10210</v>
      </c>
    </row>
    <row r="5924" spans="1:4">
      <c r="A5924" s="213" t="s">
        <v>12940</v>
      </c>
      <c r="B5924" s="213" t="s">
        <v>1984</v>
      </c>
      <c r="C5924" s="213" t="s">
        <v>129</v>
      </c>
      <c r="D5924" s="214" t="s">
        <v>10478</v>
      </c>
    </row>
    <row r="5925" spans="1:4">
      <c r="A5925" s="213" t="s">
        <v>12942</v>
      </c>
      <c r="B5925" s="213" t="s">
        <v>1985</v>
      </c>
      <c r="C5925" s="213" t="s">
        <v>129</v>
      </c>
      <c r="D5925" s="214" t="s">
        <v>10672</v>
      </c>
    </row>
    <row r="5926" spans="1:4">
      <c r="A5926" s="213" t="s">
        <v>12943</v>
      </c>
      <c r="B5926" s="213" t="s">
        <v>1988</v>
      </c>
      <c r="C5926" s="213" t="s">
        <v>129</v>
      </c>
      <c r="D5926" s="214" t="s">
        <v>16591</v>
      </c>
    </row>
    <row r="5927" spans="1:4">
      <c r="A5927" s="213" t="s">
        <v>12944</v>
      </c>
      <c r="B5927" s="213" t="s">
        <v>1989</v>
      </c>
      <c r="C5927" s="213" t="s">
        <v>129</v>
      </c>
      <c r="D5927" s="214" t="s">
        <v>11371</v>
      </c>
    </row>
    <row r="5928" spans="1:4">
      <c r="A5928" s="213" t="s">
        <v>12945</v>
      </c>
      <c r="B5928" s="213" t="s">
        <v>1990</v>
      </c>
      <c r="C5928" s="213" t="s">
        <v>129</v>
      </c>
      <c r="D5928" s="214" t="s">
        <v>16473</v>
      </c>
    </row>
    <row r="5929" spans="1:4">
      <c r="A5929" s="213" t="s">
        <v>12946</v>
      </c>
      <c r="B5929" s="213" t="s">
        <v>1991</v>
      </c>
      <c r="C5929" s="213" t="s">
        <v>129</v>
      </c>
      <c r="D5929" s="214" t="s">
        <v>29618</v>
      </c>
    </row>
    <row r="5930" spans="1:4">
      <c r="A5930" s="213" t="s">
        <v>12947</v>
      </c>
      <c r="B5930" s="213" t="s">
        <v>1995</v>
      </c>
      <c r="C5930" s="213" t="s">
        <v>129</v>
      </c>
      <c r="D5930" s="214" t="s">
        <v>22170</v>
      </c>
    </row>
    <row r="5931" spans="1:4">
      <c r="A5931" s="213" t="s">
        <v>12948</v>
      </c>
      <c r="B5931" s="213" t="s">
        <v>1996</v>
      </c>
      <c r="C5931" s="213" t="s">
        <v>129</v>
      </c>
      <c r="D5931" s="214" t="s">
        <v>10790</v>
      </c>
    </row>
    <row r="5932" spans="1:4">
      <c r="A5932" s="213" t="s">
        <v>12949</v>
      </c>
      <c r="B5932" s="213" t="s">
        <v>1997</v>
      </c>
      <c r="C5932" s="213" t="s">
        <v>129</v>
      </c>
      <c r="D5932" s="214" t="s">
        <v>11423</v>
      </c>
    </row>
    <row r="5933" spans="1:4">
      <c r="A5933" s="213" t="s">
        <v>12950</v>
      </c>
      <c r="B5933" s="213" t="s">
        <v>1998</v>
      </c>
      <c r="C5933" s="213" t="s">
        <v>129</v>
      </c>
      <c r="D5933" s="214" t="s">
        <v>29619</v>
      </c>
    </row>
    <row r="5934" spans="1:4">
      <c r="A5934" s="213" t="s">
        <v>12951</v>
      </c>
      <c r="B5934" s="213" t="s">
        <v>2009</v>
      </c>
      <c r="C5934" s="213" t="s">
        <v>129</v>
      </c>
      <c r="D5934" s="214" t="s">
        <v>10313</v>
      </c>
    </row>
    <row r="5935" spans="1:4">
      <c r="A5935" s="213" t="s">
        <v>12952</v>
      </c>
      <c r="B5935" s="213" t="s">
        <v>2010</v>
      </c>
      <c r="C5935" s="213" t="s">
        <v>129</v>
      </c>
      <c r="D5935" s="214" t="s">
        <v>19200</v>
      </c>
    </row>
    <row r="5936" spans="1:4">
      <c r="A5936" s="213" t="s">
        <v>12953</v>
      </c>
      <c r="B5936" s="213" t="s">
        <v>2011</v>
      </c>
      <c r="C5936" s="213" t="s">
        <v>129</v>
      </c>
      <c r="D5936" s="214" t="s">
        <v>10185</v>
      </c>
    </row>
    <row r="5937" spans="1:4">
      <c r="A5937" s="213" t="s">
        <v>12954</v>
      </c>
      <c r="B5937" s="213" t="s">
        <v>2012</v>
      </c>
      <c r="C5937" s="213" t="s">
        <v>129</v>
      </c>
      <c r="D5937" s="214" t="s">
        <v>23402</v>
      </c>
    </row>
    <row r="5938" spans="1:4">
      <c r="A5938" s="213" t="s">
        <v>12955</v>
      </c>
      <c r="B5938" s="213" t="s">
        <v>2013</v>
      </c>
      <c r="C5938" s="213" t="s">
        <v>129</v>
      </c>
      <c r="D5938" s="214" t="s">
        <v>29620</v>
      </c>
    </row>
    <row r="5939" spans="1:4">
      <c r="A5939" s="213" t="s">
        <v>12956</v>
      </c>
      <c r="B5939" s="213" t="s">
        <v>2014</v>
      </c>
      <c r="C5939" s="213" t="s">
        <v>129</v>
      </c>
      <c r="D5939" s="214" t="s">
        <v>29621</v>
      </c>
    </row>
    <row r="5940" spans="1:4">
      <c r="A5940" s="213" t="s">
        <v>12957</v>
      </c>
      <c r="B5940" s="213" t="s">
        <v>2049</v>
      </c>
      <c r="C5940" s="213" t="s">
        <v>129</v>
      </c>
      <c r="D5940" s="214" t="s">
        <v>11546</v>
      </c>
    </row>
    <row r="5941" spans="1:4">
      <c r="A5941" s="213" t="s">
        <v>12958</v>
      </c>
      <c r="B5941" s="213" t="s">
        <v>2050</v>
      </c>
      <c r="C5941" s="213" t="s">
        <v>129</v>
      </c>
      <c r="D5941" s="214" t="s">
        <v>10643</v>
      </c>
    </row>
    <row r="5942" spans="1:4">
      <c r="A5942" s="213" t="s">
        <v>12959</v>
      </c>
      <c r="B5942" s="213" t="s">
        <v>2051</v>
      </c>
      <c r="C5942" s="213" t="s">
        <v>129</v>
      </c>
      <c r="D5942" s="214" t="s">
        <v>12272</v>
      </c>
    </row>
    <row r="5943" spans="1:4">
      <c r="A5943" s="213" t="s">
        <v>12960</v>
      </c>
      <c r="B5943" s="213" t="s">
        <v>2052</v>
      </c>
      <c r="C5943" s="213" t="s">
        <v>129</v>
      </c>
      <c r="D5943" s="214" t="s">
        <v>12445</v>
      </c>
    </row>
    <row r="5944" spans="1:4">
      <c r="A5944" s="213" t="s">
        <v>12961</v>
      </c>
      <c r="B5944" s="213" t="s">
        <v>2055</v>
      </c>
      <c r="C5944" s="213" t="s">
        <v>129</v>
      </c>
      <c r="D5944" s="214" t="s">
        <v>11171</v>
      </c>
    </row>
    <row r="5945" spans="1:4">
      <c r="A5945" s="213" t="s">
        <v>12962</v>
      </c>
      <c r="B5945" s="213" t="s">
        <v>2056</v>
      </c>
      <c r="C5945" s="213" t="s">
        <v>129</v>
      </c>
      <c r="D5945" s="214" t="s">
        <v>12963</v>
      </c>
    </row>
    <row r="5946" spans="1:4">
      <c r="A5946" s="213" t="s">
        <v>12964</v>
      </c>
      <c r="B5946" s="213" t="s">
        <v>2057</v>
      </c>
      <c r="C5946" s="213" t="s">
        <v>129</v>
      </c>
      <c r="D5946" s="214" t="s">
        <v>10786</v>
      </c>
    </row>
    <row r="5947" spans="1:4">
      <c r="A5947" s="213" t="s">
        <v>12965</v>
      </c>
      <c r="B5947" s="213" t="s">
        <v>2058</v>
      </c>
      <c r="C5947" s="213" t="s">
        <v>129</v>
      </c>
      <c r="D5947" s="214" t="s">
        <v>29519</v>
      </c>
    </row>
    <row r="5948" spans="1:4">
      <c r="A5948" s="213" t="s">
        <v>12966</v>
      </c>
      <c r="B5948" s="213" t="s">
        <v>2099</v>
      </c>
      <c r="C5948" s="213" t="s">
        <v>129</v>
      </c>
      <c r="D5948" s="214" t="s">
        <v>17866</v>
      </c>
    </row>
    <row r="5949" spans="1:4">
      <c r="A5949" s="213" t="s">
        <v>12968</v>
      </c>
      <c r="B5949" s="213" t="s">
        <v>2100</v>
      </c>
      <c r="C5949" s="213" t="s">
        <v>129</v>
      </c>
      <c r="D5949" s="214" t="s">
        <v>11442</v>
      </c>
    </row>
    <row r="5950" spans="1:4">
      <c r="A5950" s="213" t="s">
        <v>12969</v>
      </c>
      <c r="B5950" s="213" t="s">
        <v>2101</v>
      </c>
      <c r="C5950" s="213" t="s">
        <v>129</v>
      </c>
      <c r="D5950" s="214" t="s">
        <v>10532</v>
      </c>
    </row>
    <row r="5951" spans="1:4">
      <c r="A5951" s="213" t="s">
        <v>12970</v>
      </c>
      <c r="B5951" s="213" t="s">
        <v>2102</v>
      </c>
      <c r="C5951" s="213" t="s">
        <v>129</v>
      </c>
      <c r="D5951" s="214" t="s">
        <v>14084</v>
      </c>
    </row>
    <row r="5952" spans="1:4">
      <c r="A5952" s="213" t="s">
        <v>12971</v>
      </c>
      <c r="B5952" s="213" t="s">
        <v>2103</v>
      </c>
      <c r="C5952" s="213" t="s">
        <v>129</v>
      </c>
      <c r="D5952" s="214" t="s">
        <v>12463</v>
      </c>
    </row>
    <row r="5953" spans="1:4">
      <c r="A5953" s="213" t="s">
        <v>12972</v>
      </c>
      <c r="B5953" s="213" t="s">
        <v>2104</v>
      </c>
      <c r="C5953" s="213" t="s">
        <v>129</v>
      </c>
      <c r="D5953" s="214" t="s">
        <v>19077</v>
      </c>
    </row>
    <row r="5954" spans="1:4">
      <c r="A5954" s="213" t="s">
        <v>12974</v>
      </c>
      <c r="B5954" s="213" t="s">
        <v>2105</v>
      </c>
      <c r="C5954" s="213" t="s">
        <v>129</v>
      </c>
      <c r="D5954" s="214" t="s">
        <v>11283</v>
      </c>
    </row>
    <row r="5955" spans="1:4">
      <c r="A5955" s="213" t="s">
        <v>12975</v>
      </c>
      <c r="B5955" s="213" t="s">
        <v>2106</v>
      </c>
      <c r="C5955" s="213" t="s">
        <v>129</v>
      </c>
      <c r="D5955" s="214" t="s">
        <v>10478</v>
      </c>
    </row>
    <row r="5956" spans="1:4">
      <c r="A5956" s="213" t="s">
        <v>12977</v>
      </c>
      <c r="B5956" s="213" t="s">
        <v>2107</v>
      </c>
      <c r="C5956" s="213" t="s">
        <v>129</v>
      </c>
      <c r="D5956" s="214" t="s">
        <v>22376</v>
      </c>
    </row>
    <row r="5957" spans="1:4">
      <c r="A5957" s="213" t="s">
        <v>12978</v>
      </c>
      <c r="B5957" s="213" t="s">
        <v>2108</v>
      </c>
      <c r="C5957" s="213" t="s">
        <v>129</v>
      </c>
      <c r="D5957" s="214" t="s">
        <v>10907</v>
      </c>
    </row>
    <row r="5958" spans="1:4">
      <c r="A5958" s="213" t="s">
        <v>12979</v>
      </c>
      <c r="B5958" s="213" t="s">
        <v>2109</v>
      </c>
      <c r="C5958" s="213" t="s">
        <v>129</v>
      </c>
      <c r="D5958" s="214" t="s">
        <v>19450</v>
      </c>
    </row>
    <row r="5959" spans="1:4">
      <c r="A5959" s="213" t="s">
        <v>12981</v>
      </c>
      <c r="B5959" s="213" t="s">
        <v>2110</v>
      </c>
      <c r="C5959" s="213" t="s">
        <v>129</v>
      </c>
      <c r="D5959" s="214" t="s">
        <v>19222</v>
      </c>
    </row>
    <row r="5960" spans="1:4">
      <c r="A5960" s="213" t="s">
        <v>12982</v>
      </c>
      <c r="B5960" s="213" t="s">
        <v>2111</v>
      </c>
      <c r="C5960" s="213" t="s">
        <v>129</v>
      </c>
      <c r="D5960" s="214" t="s">
        <v>11068</v>
      </c>
    </row>
    <row r="5961" spans="1:4">
      <c r="A5961" s="213" t="s">
        <v>12983</v>
      </c>
      <c r="B5961" s="213" t="s">
        <v>2112</v>
      </c>
      <c r="C5961" s="213" t="s">
        <v>129</v>
      </c>
      <c r="D5961" s="214" t="s">
        <v>13587</v>
      </c>
    </row>
    <row r="5962" spans="1:4">
      <c r="A5962" s="213" t="s">
        <v>12984</v>
      </c>
      <c r="B5962" s="213" t="s">
        <v>2113</v>
      </c>
      <c r="C5962" s="213" t="s">
        <v>129</v>
      </c>
      <c r="D5962" s="214" t="s">
        <v>10282</v>
      </c>
    </row>
    <row r="5963" spans="1:4">
      <c r="A5963" s="213" t="s">
        <v>12986</v>
      </c>
      <c r="B5963" s="213" t="s">
        <v>2114</v>
      </c>
      <c r="C5963" s="213" t="s">
        <v>129</v>
      </c>
      <c r="D5963" s="214" t="s">
        <v>10871</v>
      </c>
    </row>
    <row r="5964" spans="1:4">
      <c r="A5964" s="213" t="s">
        <v>12987</v>
      </c>
      <c r="B5964" s="213" t="s">
        <v>2115</v>
      </c>
      <c r="C5964" s="213" t="s">
        <v>129</v>
      </c>
      <c r="D5964" s="214" t="s">
        <v>29622</v>
      </c>
    </row>
    <row r="5965" spans="1:4">
      <c r="A5965" s="213" t="s">
        <v>12988</v>
      </c>
      <c r="B5965" s="213" t="s">
        <v>2118</v>
      </c>
      <c r="C5965" s="213" t="s">
        <v>129</v>
      </c>
      <c r="D5965" s="214" t="s">
        <v>10444</v>
      </c>
    </row>
    <row r="5966" spans="1:4">
      <c r="A5966" s="213" t="s">
        <v>12990</v>
      </c>
      <c r="B5966" s="213" t="s">
        <v>2119</v>
      </c>
      <c r="C5966" s="213" t="s">
        <v>129</v>
      </c>
      <c r="D5966" s="214" t="s">
        <v>11698</v>
      </c>
    </row>
    <row r="5967" spans="1:4">
      <c r="A5967" s="213" t="s">
        <v>12991</v>
      </c>
      <c r="B5967" s="213" t="s">
        <v>2120</v>
      </c>
      <c r="C5967" s="213" t="s">
        <v>129</v>
      </c>
      <c r="D5967" s="214" t="s">
        <v>25855</v>
      </c>
    </row>
    <row r="5968" spans="1:4">
      <c r="A5968" s="213" t="s">
        <v>12992</v>
      </c>
      <c r="B5968" s="213" t="s">
        <v>2122</v>
      </c>
      <c r="C5968" s="213" t="s">
        <v>129</v>
      </c>
      <c r="D5968" s="214" t="s">
        <v>29623</v>
      </c>
    </row>
    <row r="5969" spans="1:4">
      <c r="A5969" s="213" t="s">
        <v>12993</v>
      </c>
      <c r="B5969" s="213" t="s">
        <v>2123</v>
      </c>
      <c r="C5969" s="213" t="s">
        <v>129</v>
      </c>
      <c r="D5969" s="214" t="s">
        <v>18462</v>
      </c>
    </row>
    <row r="5970" spans="1:4">
      <c r="A5970" s="213" t="s">
        <v>12995</v>
      </c>
      <c r="B5970" s="213" t="s">
        <v>2124</v>
      </c>
      <c r="C5970" s="213" t="s">
        <v>129</v>
      </c>
      <c r="D5970" s="214" t="s">
        <v>10437</v>
      </c>
    </row>
    <row r="5971" spans="1:4">
      <c r="A5971" s="213" t="s">
        <v>12996</v>
      </c>
      <c r="B5971" s="213" t="s">
        <v>2125</v>
      </c>
      <c r="C5971" s="213" t="s">
        <v>129</v>
      </c>
      <c r="D5971" s="214" t="s">
        <v>11436</v>
      </c>
    </row>
    <row r="5972" spans="1:4">
      <c r="A5972" s="213" t="s">
        <v>12997</v>
      </c>
      <c r="B5972" s="213" t="s">
        <v>2126</v>
      </c>
      <c r="C5972" s="213" t="s">
        <v>129</v>
      </c>
      <c r="D5972" s="214" t="s">
        <v>23402</v>
      </c>
    </row>
    <row r="5973" spans="1:4">
      <c r="A5973" s="213" t="s">
        <v>12998</v>
      </c>
      <c r="B5973" s="213" t="s">
        <v>2127</v>
      </c>
      <c r="C5973" s="213" t="s">
        <v>129</v>
      </c>
      <c r="D5973" s="214" t="s">
        <v>29545</v>
      </c>
    </row>
    <row r="5974" spans="1:4">
      <c r="A5974" s="213" t="s">
        <v>12999</v>
      </c>
      <c r="B5974" s="213" t="s">
        <v>13000</v>
      </c>
      <c r="C5974" s="213" t="s">
        <v>129</v>
      </c>
      <c r="D5974" s="214" t="s">
        <v>22514</v>
      </c>
    </row>
    <row r="5975" spans="1:4">
      <c r="A5975" s="213" t="s">
        <v>13002</v>
      </c>
      <c r="B5975" s="213" t="s">
        <v>13003</v>
      </c>
      <c r="C5975" s="213" t="s">
        <v>129</v>
      </c>
      <c r="D5975" s="214" t="s">
        <v>13984</v>
      </c>
    </row>
    <row r="5976" spans="1:4">
      <c r="A5976" s="213" t="s">
        <v>13005</v>
      </c>
      <c r="B5976" s="213" t="s">
        <v>13006</v>
      </c>
      <c r="C5976" s="213" t="s">
        <v>129</v>
      </c>
      <c r="D5976" s="214" t="s">
        <v>10793</v>
      </c>
    </row>
    <row r="5977" spans="1:4">
      <c r="A5977" s="213" t="s">
        <v>13008</v>
      </c>
      <c r="B5977" s="213" t="s">
        <v>13009</v>
      </c>
      <c r="C5977" s="213" t="s">
        <v>129</v>
      </c>
      <c r="D5977" s="214" t="s">
        <v>29624</v>
      </c>
    </row>
    <row r="5978" spans="1:4">
      <c r="A5978" s="213" t="s">
        <v>13011</v>
      </c>
      <c r="B5978" s="213" t="s">
        <v>2128</v>
      </c>
      <c r="C5978" s="213" t="s">
        <v>129</v>
      </c>
      <c r="D5978" s="214" t="s">
        <v>12390</v>
      </c>
    </row>
    <row r="5979" spans="1:4">
      <c r="A5979" s="213" t="s">
        <v>13012</v>
      </c>
      <c r="B5979" s="213" t="s">
        <v>2129</v>
      </c>
      <c r="C5979" s="213" t="s">
        <v>129</v>
      </c>
      <c r="D5979" s="214" t="s">
        <v>12963</v>
      </c>
    </row>
    <row r="5980" spans="1:4">
      <c r="A5980" s="213" t="s">
        <v>13013</v>
      </c>
      <c r="B5980" s="213" t="s">
        <v>2130</v>
      </c>
      <c r="C5980" s="213" t="s">
        <v>129</v>
      </c>
      <c r="D5980" s="214" t="s">
        <v>10332</v>
      </c>
    </row>
    <row r="5981" spans="1:4">
      <c r="A5981" s="213" t="s">
        <v>13014</v>
      </c>
      <c r="B5981" s="213" t="s">
        <v>2131</v>
      </c>
      <c r="C5981" s="213" t="s">
        <v>129</v>
      </c>
      <c r="D5981" s="214" t="s">
        <v>10602</v>
      </c>
    </row>
    <row r="5982" spans="1:4">
      <c r="A5982" s="213" t="s">
        <v>13016</v>
      </c>
      <c r="B5982" s="213" t="s">
        <v>2145</v>
      </c>
      <c r="C5982" s="213" t="s">
        <v>129</v>
      </c>
      <c r="D5982" s="214" t="s">
        <v>10904</v>
      </c>
    </row>
    <row r="5983" spans="1:4">
      <c r="A5983" s="213" t="s">
        <v>13017</v>
      </c>
      <c r="B5983" s="213" t="s">
        <v>2146</v>
      </c>
      <c r="C5983" s="213" t="s">
        <v>129</v>
      </c>
      <c r="D5983" s="214" t="s">
        <v>12882</v>
      </c>
    </row>
    <row r="5984" spans="1:4">
      <c r="A5984" s="213" t="s">
        <v>13018</v>
      </c>
      <c r="B5984" s="213" t="s">
        <v>2147</v>
      </c>
      <c r="C5984" s="213" t="s">
        <v>129</v>
      </c>
      <c r="D5984" s="214" t="s">
        <v>10368</v>
      </c>
    </row>
    <row r="5985" spans="1:4">
      <c r="A5985" s="213" t="s">
        <v>13019</v>
      </c>
      <c r="B5985" s="213" t="s">
        <v>2148</v>
      </c>
      <c r="C5985" s="213" t="s">
        <v>129</v>
      </c>
      <c r="D5985" s="214" t="s">
        <v>29625</v>
      </c>
    </row>
    <row r="5986" spans="1:4">
      <c r="A5986" s="213" t="s">
        <v>13020</v>
      </c>
      <c r="B5986" s="213" t="s">
        <v>2149</v>
      </c>
      <c r="C5986" s="213" t="s">
        <v>129</v>
      </c>
      <c r="D5986" s="214" t="s">
        <v>29626</v>
      </c>
    </row>
    <row r="5987" spans="1:4">
      <c r="A5987" s="213" t="s">
        <v>13021</v>
      </c>
      <c r="B5987" s="213" t="s">
        <v>2152</v>
      </c>
      <c r="C5987" s="213" t="s">
        <v>129</v>
      </c>
      <c r="D5987" s="214" t="s">
        <v>29627</v>
      </c>
    </row>
    <row r="5988" spans="1:4">
      <c r="A5988" s="213" t="s">
        <v>13022</v>
      </c>
      <c r="B5988" s="213" t="s">
        <v>2153</v>
      </c>
      <c r="C5988" s="213" t="s">
        <v>129</v>
      </c>
      <c r="D5988" s="214" t="s">
        <v>16573</v>
      </c>
    </row>
    <row r="5989" spans="1:4">
      <c r="A5989" s="213" t="s">
        <v>13023</v>
      </c>
      <c r="B5989" s="213" t="s">
        <v>2154</v>
      </c>
      <c r="C5989" s="213" t="s">
        <v>129</v>
      </c>
      <c r="D5989" s="214" t="s">
        <v>10475</v>
      </c>
    </row>
    <row r="5990" spans="1:4">
      <c r="A5990" s="213" t="s">
        <v>13024</v>
      </c>
      <c r="B5990" s="213" t="s">
        <v>2155</v>
      </c>
      <c r="C5990" s="213" t="s">
        <v>129</v>
      </c>
      <c r="D5990" s="214" t="s">
        <v>23124</v>
      </c>
    </row>
    <row r="5991" spans="1:4">
      <c r="A5991" s="213" t="s">
        <v>13026</v>
      </c>
      <c r="B5991" s="213" t="s">
        <v>2156</v>
      </c>
      <c r="C5991" s="213" t="s">
        <v>129</v>
      </c>
      <c r="D5991" s="214" t="s">
        <v>29628</v>
      </c>
    </row>
    <row r="5992" spans="1:4">
      <c r="A5992" s="213" t="s">
        <v>13027</v>
      </c>
      <c r="B5992" s="213" t="s">
        <v>2159</v>
      </c>
      <c r="C5992" s="213" t="s">
        <v>129</v>
      </c>
      <c r="D5992" s="214" t="s">
        <v>11706</v>
      </c>
    </row>
    <row r="5993" spans="1:4">
      <c r="A5993" s="213" t="s">
        <v>13028</v>
      </c>
      <c r="B5993" s="213" t="s">
        <v>2160</v>
      </c>
      <c r="C5993" s="213" t="s">
        <v>129</v>
      </c>
      <c r="D5993" s="214" t="s">
        <v>11704</v>
      </c>
    </row>
    <row r="5994" spans="1:4">
      <c r="A5994" s="213" t="s">
        <v>13029</v>
      </c>
      <c r="B5994" s="213" t="s">
        <v>2161</v>
      </c>
      <c r="C5994" s="213" t="s">
        <v>129</v>
      </c>
      <c r="D5994" s="214" t="s">
        <v>10216</v>
      </c>
    </row>
    <row r="5995" spans="1:4">
      <c r="A5995" s="213" t="s">
        <v>13030</v>
      </c>
      <c r="B5995" s="213" t="s">
        <v>2162</v>
      </c>
      <c r="C5995" s="213" t="s">
        <v>129</v>
      </c>
      <c r="D5995" s="214" t="s">
        <v>10616</v>
      </c>
    </row>
    <row r="5996" spans="1:4">
      <c r="A5996" s="213" t="s">
        <v>13031</v>
      </c>
      <c r="B5996" s="213" t="s">
        <v>2165</v>
      </c>
      <c r="C5996" s="213" t="s">
        <v>129</v>
      </c>
      <c r="D5996" s="214" t="s">
        <v>11040</v>
      </c>
    </row>
    <row r="5997" spans="1:4">
      <c r="A5997" s="213" t="s">
        <v>13032</v>
      </c>
      <c r="B5997" s="213" t="s">
        <v>2166</v>
      </c>
      <c r="C5997" s="213" t="s">
        <v>129</v>
      </c>
      <c r="D5997" s="214" t="s">
        <v>12932</v>
      </c>
    </row>
    <row r="5998" spans="1:4">
      <c r="A5998" s="213" t="s">
        <v>13033</v>
      </c>
      <c r="B5998" s="213" t="s">
        <v>2167</v>
      </c>
      <c r="C5998" s="213" t="s">
        <v>129</v>
      </c>
      <c r="D5998" s="214" t="s">
        <v>13034</v>
      </c>
    </row>
    <row r="5999" spans="1:4">
      <c r="A5999" s="213" t="s">
        <v>13035</v>
      </c>
      <c r="B5999" s="213" t="s">
        <v>13036</v>
      </c>
      <c r="C5999" s="213" t="s">
        <v>129</v>
      </c>
      <c r="D5999" s="214" t="s">
        <v>29629</v>
      </c>
    </row>
    <row r="6000" spans="1:4">
      <c r="A6000" s="213" t="s">
        <v>13037</v>
      </c>
      <c r="B6000" s="213" t="s">
        <v>13038</v>
      </c>
      <c r="C6000" s="213" t="s">
        <v>129</v>
      </c>
      <c r="D6000" s="214" t="s">
        <v>15049</v>
      </c>
    </row>
    <row r="6001" spans="1:4">
      <c r="A6001" s="213" t="s">
        <v>13040</v>
      </c>
      <c r="B6001" s="213" t="s">
        <v>13041</v>
      </c>
      <c r="C6001" s="213" t="s">
        <v>129</v>
      </c>
      <c r="D6001" s="214" t="s">
        <v>17741</v>
      </c>
    </row>
    <row r="6002" spans="1:4">
      <c r="A6002" s="213" t="s">
        <v>13042</v>
      </c>
      <c r="B6002" s="213" t="s">
        <v>13043</v>
      </c>
      <c r="C6002" s="213" t="s">
        <v>129</v>
      </c>
      <c r="D6002" s="214" t="s">
        <v>29630</v>
      </c>
    </row>
    <row r="6003" spans="1:4">
      <c r="A6003" s="213" t="s">
        <v>13044</v>
      </c>
      <c r="B6003" s="213" t="s">
        <v>13045</v>
      </c>
      <c r="C6003" s="213" t="s">
        <v>129</v>
      </c>
      <c r="D6003" s="214" t="s">
        <v>29602</v>
      </c>
    </row>
    <row r="6004" spans="1:4">
      <c r="A6004" s="213" t="s">
        <v>13046</v>
      </c>
      <c r="B6004" s="213" t="s">
        <v>13047</v>
      </c>
      <c r="C6004" s="213" t="s">
        <v>129</v>
      </c>
      <c r="D6004" s="214" t="s">
        <v>10301</v>
      </c>
    </row>
    <row r="6005" spans="1:4">
      <c r="A6005" s="213" t="s">
        <v>13048</v>
      </c>
      <c r="B6005" s="213" t="s">
        <v>13049</v>
      </c>
      <c r="C6005" s="213" t="s">
        <v>129</v>
      </c>
      <c r="D6005" s="214" t="s">
        <v>10645</v>
      </c>
    </row>
    <row r="6006" spans="1:4">
      <c r="A6006" s="213" t="s">
        <v>13050</v>
      </c>
      <c r="B6006" s="213" t="s">
        <v>13051</v>
      </c>
      <c r="C6006" s="213" t="s">
        <v>129</v>
      </c>
      <c r="D6006" s="214" t="s">
        <v>11591</v>
      </c>
    </row>
    <row r="6007" spans="1:4">
      <c r="A6007" s="213" t="s">
        <v>13052</v>
      </c>
      <c r="B6007" s="213" t="s">
        <v>13053</v>
      </c>
      <c r="C6007" s="213" t="s">
        <v>129</v>
      </c>
      <c r="D6007" s="214" t="s">
        <v>12729</v>
      </c>
    </row>
    <row r="6008" spans="1:4">
      <c r="A6008" s="213" t="s">
        <v>13054</v>
      </c>
      <c r="B6008" s="213" t="s">
        <v>13055</v>
      </c>
      <c r="C6008" s="213" t="s">
        <v>129</v>
      </c>
      <c r="D6008" s="214" t="s">
        <v>11496</v>
      </c>
    </row>
    <row r="6009" spans="1:4">
      <c r="A6009" s="213" t="s">
        <v>13056</v>
      </c>
      <c r="B6009" s="213" t="s">
        <v>13057</v>
      </c>
      <c r="C6009" s="213" t="s">
        <v>129</v>
      </c>
      <c r="D6009" s="214" t="s">
        <v>10216</v>
      </c>
    </row>
    <row r="6010" spans="1:4">
      <c r="A6010" s="213" t="s">
        <v>13058</v>
      </c>
      <c r="B6010" s="213" t="s">
        <v>13059</v>
      </c>
      <c r="C6010" s="213" t="s">
        <v>129</v>
      </c>
      <c r="D6010" s="214" t="s">
        <v>13060</v>
      </c>
    </row>
    <row r="6011" spans="1:4">
      <c r="A6011" s="213" t="s">
        <v>13061</v>
      </c>
      <c r="B6011" s="213" t="s">
        <v>2173</v>
      </c>
      <c r="C6011" s="213" t="s">
        <v>129</v>
      </c>
      <c r="D6011" s="214" t="s">
        <v>10285</v>
      </c>
    </row>
    <row r="6012" spans="1:4">
      <c r="A6012" s="213" t="s">
        <v>13062</v>
      </c>
      <c r="B6012" s="213" t="s">
        <v>2174</v>
      </c>
      <c r="C6012" s="213" t="s">
        <v>129</v>
      </c>
      <c r="D6012" s="214" t="s">
        <v>26951</v>
      </c>
    </row>
    <row r="6013" spans="1:4">
      <c r="A6013" s="213" t="s">
        <v>13063</v>
      </c>
      <c r="B6013" s="213" t="s">
        <v>2175</v>
      </c>
      <c r="C6013" s="213" t="s">
        <v>129</v>
      </c>
      <c r="D6013" s="214" t="s">
        <v>11530</v>
      </c>
    </row>
    <row r="6014" spans="1:4">
      <c r="A6014" s="213" t="s">
        <v>13064</v>
      </c>
      <c r="B6014" s="213" t="s">
        <v>2176</v>
      </c>
      <c r="C6014" s="213" t="s">
        <v>129</v>
      </c>
      <c r="D6014" s="214" t="s">
        <v>22212</v>
      </c>
    </row>
    <row r="6015" spans="1:4">
      <c r="A6015" s="213" t="s">
        <v>13065</v>
      </c>
      <c r="B6015" s="213" t="s">
        <v>2177</v>
      </c>
      <c r="C6015" s="213" t="s">
        <v>129</v>
      </c>
      <c r="D6015" s="214" t="s">
        <v>29631</v>
      </c>
    </row>
    <row r="6016" spans="1:4">
      <c r="A6016" s="213" t="s">
        <v>13066</v>
      </c>
      <c r="B6016" s="213" t="s">
        <v>2180</v>
      </c>
      <c r="C6016" s="213" t="s">
        <v>129</v>
      </c>
      <c r="D6016" s="214" t="s">
        <v>10993</v>
      </c>
    </row>
    <row r="6017" spans="1:4">
      <c r="A6017" s="213" t="s">
        <v>13067</v>
      </c>
      <c r="B6017" s="213" t="s">
        <v>2181</v>
      </c>
      <c r="C6017" s="213" t="s">
        <v>129</v>
      </c>
      <c r="D6017" s="214" t="s">
        <v>11176</v>
      </c>
    </row>
    <row r="6018" spans="1:4">
      <c r="A6018" s="213" t="s">
        <v>13068</v>
      </c>
      <c r="B6018" s="213" t="s">
        <v>2182</v>
      </c>
      <c r="C6018" s="213" t="s">
        <v>129</v>
      </c>
      <c r="D6018" s="214" t="s">
        <v>11705</v>
      </c>
    </row>
    <row r="6019" spans="1:4">
      <c r="A6019" s="213" t="s">
        <v>13069</v>
      </c>
      <c r="B6019" s="213" t="s">
        <v>2183</v>
      </c>
      <c r="C6019" s="213" t="s">
        <v>129</v>
      </c>
      <c r="D6019" s="214" t="s">
        <v>12893</v>
      </c>
    </row>
    <row r="6020" spans="1:4">
      <c r="A6020" s="213" t="s">
        <v>13070</v>
      </c>
      <c r="B6020" s="213" t="s">
        <v>2184</v>
      </c>
      <c r="C6020" s="213" t="s">
        <v>129</v>
      </c>
      <c r="D6020" s="214" t="s">
        <v>29632</v>
      </c>
    </row>
    <row r="6021" spans="1:4">
      <c r="A6021" s="213" t="s">
        <v>13071</v>
      </c>
      <c r="B6021" s="213" t="s">
        <v>2187</v>
      </c>
      <c r="C6021" s="213" t="s">
        <v>129</v>
      </c>
      <c r="D6021" s="214" t="s">
        <v>22337</v>
      </c>
    </row>
    <row r="6022" spans="1:4">
      <c r="A6022" s="213" t="s">
        <v>13072</v>
      </c>
      <c r="B6022" s="213" t="s">
        <v>2188</v>
      </c>
      <c r="C6022" s="213" t="s">
        <v>129</v>
      </c>
      <c r="D6022" s="214" t="s">
        <v>19203</v>
      </c>
    </row>
    <row r="6023" spans="1:4">
      <c r="A6023" s="213" t="s">
        <v>13073</v>
      </c>
      <c r="B6023" s="213" t="s">
        <v>2189</v>
      </c>
      <c r="C6023" s="213" t="s">
        <v>129</v>
      </c>
      <c r="D6023" s="214" t="s">
        <v>29633</v>
      </c>
    </row>
    <row r="6024" spans="1:4">
      <c r="A6024" s="213" t="s">
        <v>13074</v>
      </c>
      <c r="B6024" s="213" t="s">
        <v>2190</v>
      </c>
      <c r="C6024" s="213" t="s">
        <v>129</v>
      </c>
      <c r="D6024" s="214" t="s">
        <v>11730</v>
      </c>
    </row>
    <row r="6025" spans="1:4">
      <c r="A6025" s="213" t="s">
        <v>13075</v>
      </c>
      <c r="B6025" s="213" t="s">
        <v>2191</v>
      </c>
      <c r="C6025" s="213" t="s">
        <v>129</v>
      </c>
      <c r="D6025" s="214" t="s">
        <v>29634</v>
      </c>
    </row>
    <row r="6026" spans="1:4">
      <c r="A6026" s="213" t="s">
        <v>13076</v>
      </c>
      <c r="B6026" s="213" t="s">
        <v>13077</v>
      </c>
      <c r="C6026" s="213" t="s">
        <v>129</v>
      </c>
      <c r="D6026" s="214" t="s">
        <v>10215</v>
      </c>
    </row>
    <row r="6027" spans="1:4">
      <c r="A6027" s="213" t="s">
        <v>13078</v>
      </c>
      <c r="B6027" s="213" t="s">
        <v>13079</v>
      </c>
      <c r="C6027" s="213" t="s">
        <v>129</v>
      </c>
      <c r="D6027" s="214" t="s">
        <v>12498</v>
      </c>
    </row>
    <row r="6028" spans="1:4">
      <c r="A6028" s="213" t="s">
        <v>13080</v>
      </c>
      <c r="B6028" s="213" t="s">
        <v>13081</v>
      </c>
      <c r="C6028" s="213" t="s">
        <v>129</v>
      </c>
      <c r="D6028" s="214" t="s">
        <v>11494</v>
      </c>
    </row>
    <row r="6029" spans="1:4">
      <c r="A6029" s="213" t="s">
        <v>13082</v>
      </c>
      <c r="B6029" s="213" t="s">
        <v>13083</v>
      </c>
      <c r="C6029" s="213" t="s">
        <v>129</v>
      </c>
      <c r="D6029" s="214" t="s">
        <v>29635</v>
      </c>
    </row>
    <row r="6030" spans="1:4">
      <c r="A6030" s="213" t="s">
        <v>13084</v>
      </c>
      <c r="B6030" s="213" t="s">
        <v>2513</v>
      </c>
      <c r="C6030" s="213" t="s">
        <v>129</v>
      </c>
      <c r="D6030" s="214" t="s">
        <v>10521</v>
      </c>
    </row>
    <row r="6031" spans="1:4">
      <c r="A6031" s="213" t="s">
        <v>13085</v>
      </c>
      <c r="B6031" s="213" t="s">
        <v>2514</v>
      </c>
      <c r="C6031" s="213" t="s">
        <v>129</v>
      </c>
      <c r="D6031" s="214" t="s">
        <v>10271</v>
      </c>
    </row>
    <row r="6032" spans="1:4">
      <c r="A6032" s="213" t="s">
        <v>13086</v>
      </c>
      <c r="B6032" s="213" t="s">
        <v>2515</v>
      </c>
      <c r="C6032" s="213" t="s">
        <v>129</v>
      </c>
      <c r="D6032" s="214" t="s">
        <v>16360</v>
      </c>
    </row>
    <row r="6033" spans="1:4">
      <c r="A6033" s="213" t="s">
        <v>13087</v>
      </c>
      <c r="B6033" s="213" t="s">
        <v>2516</v>
      </c>
      <c r="C6033" s="213" t="s">
        <v>129</v>
      </c>
      <c r="D6033" s="214" t="s">
        <v>29588</v>
      </c>
    </row>
    <row r="6034" spans="1:4">
      <c r="A6034" s="213" t="s">
        <v>13089</v>
      </c>
      <c r="B6034" s="213" t="s">
        <v>2519</v>
      </c>
      <c r="C6034" s="213" t="s">
        <v>129</v>
      </c>
      <c r="D6034" s="214" t="s">
        <v>10634</v>
      </c>
    </row>
    <row r="6035" spans="1:4">
      <c r="A6035" s="213" t="s">
        <v>13090</v>
      </c>
      <c r="B6035" s="213" t="s">
        <v>2520</v>
      </c>
      <c r="C6035" s="213" t="s">
        <v>129</v>
      </c>
      <c r="D6035" s="214" t="s">
        <v>12346</v>
      </c>
    </row>
    <row r="6036" spans="1:4">
      <c r="A6036" s="213" t="s">
        <v>13091</v>
      </c>
      <c r="B6036" s="213" t="s">
        <v>2521</v>
      </c>
      <c r="C6036" s="213" t="s">
        <v>129</v>
      </c>
      <c r="D6036" s="214" t="s">
        <v>11235</v>
      </c>
    </row>
    <row r="6037" spans="1:4">
      <c r="A6037" s="213" t="s">
        <v>13092</v>
      </c>
      <c r="B6037" s="213" t="s">
        <v>2524</v>
      </c>
      <c r="C6037" s="213" t="s">
        <v>129</v>
      </c>
      <c r="D6037" s="214" t="s">
        <v>29636</v>
      </c>
    </row>
    <row r="6038" spans="1:4">
      <c r="A6038" s="213" t="s">
        <v>13093</v>
      </c>
      <c r="B6038" s="213" t="s">
        <v>2525</v>
      </c>
      <c r="C6038" s="213" t="s">
        <v>129</v>
      </c>
      <c r="D6038" s="214" t="s">
        <v>29637</v>
      </c>
    </row>
    <row r="6039" spans="1:4">
      <c r="A6039" s="213" t="s">
        <v>13094</v>
      </c>
      <c r="B6039" s="213" t="s">
        <v>2526</v>
      </c>
      <c r="C6039" s="213" t="s">
        <v>129</v>
      </c>
      <c r="D6039" s="214" t="s">
        <v>29638</v>
      </c>
    </row>
    <row r="6040" spans="1:4">
      <c r="A6040" s="213" t="s">
        <v>13095</v>
      </c>
      <c r="B6040" s="213" t="s">
        <v>29639</v>
      </c>
      <c r="C6040" s="213" t="s">
        <v>129</v>
      </c>
      <c r="D6040" s="214" t="s">
        <v>14450</v>
      </c>
    </row>
    <row r="6041" spans="1:4">
      <c r="A6041" s="213" t="s">
        <v>13096</v>
      </c>
      <c r="B6041" s="213" t="s">
        <v>4780</v>
      </c>
      <c r="C6041" s="213" t="s">
        <v>129</v>
      </c>
      <c r="D6041" s="214" t="s">
        <v>12591</v>
      </c>
    </row>
    <row r="6042" spans="1:4">
      <c r="A6042" s="213" t="s">
        <v>13097</v>
      </c>
      <c r="B6042" s="213" t="s">
        <v>4781</v>
      </c>
      <c r="C6042" s="213" t="s">
        <v>129</v>
      </c>
      <c r="D6042" s="214" t="s">
        <v>10643</v>
      </c>
    </row>
    <row r="6043" spans="1:4">
      <c r="A6043" s="213" t="s">
        <v>13098</v>
      </c>
      <c r="B6043" s="213" t="s">
        <v>4782</v>
      </c>
      <c r="C6043" s="213" t="s">
        <v>129</v>
      </c>
      <c r="D6043" s="214" t="s">
        <v>11705</v>
      </c>
    </row>
    <row r="6044" spans="1:4">
      <c r="A6044" s="213" t="s">
        <v>13099</v>
      </c>
      <c r="B6044" s="213" t="s">
        <v>4783</v>
      </c>
      <c r="C6044" s="213" t="s">
        <v>129</v>
      </c>
      <c r="D6044" s="214" t="s">
        <v>11268</v>
      </c>
    </row>
    <row r="6045" spans="1:4">
      <c r="A6045" s="213" t="s">
        <v>13100</v>
      </c>
      <c r="B6045" s="213" t="s">
        <v>2531</v>
      </c>
      <c r="C6045" s="213" t="s">
        <v>129</v>
      </c>
      <c r="D6045" s="214" t="s">
        <v>10530</v>
      </c>
    </row>
    <row r="6046" spans="1:4">
      <c r="A6046" s="213" t="s">
        <v>13101</v>
      </c>
      <c r="B6046" s="213" t="s">
        <v>2532</v>
      </c>
      <c r="C6046" s="213" t="s">
        <v>129</v>
      </c>
      <c r="D6046" s="214" t="s">
        <v>10535</v>
      </c>
    </row>
    <row r="6047" spans="1:4">
      <c r="A6047" s="213" t="s">
        <v>13102</v>
      </c>
      <c r="B6047" s="213" t="s">
        <v>2533</v>
      </c>
      <c r="C6047" s="213" t="s">
        <v>129</v>
      </c>
      <c r="D6047" s="214" t="s">
        <v>10811</v>
      </c>
    </row>
    <row r="6048" spans="1:4">
      <c r="A6048" s="213" t="s">
        <v>13103</v>
      </c>
      <c r="B6048" s="213" t="s">
        <v>2534</v>
      </c>
      <c r="C6048" s="213" t="s">
        <v>129</v>
      </c>
      <c r="D6048" s="214" t="s">
        <v>10872</v>
      </c>
    </row>
    <row r="6049" spans="1:4">
      <c r="A6049" s="213" t="s">
        <v>13104</v>
      </c>
      <c r="B6049" s="213" t="s">
        <v>13105</v>
      </c>
      <c r="C6049" s="213" t="s">
        <v>129</v>
      </c>
      <c r="D6049" s="214" t="s">
        <v>29640</v>
      </c>
    </row>
    <row r="6050" spans="1:4">
      <c r="A6050" s="213" t="s">
        <v>13107</v>
      </c>
      <c r="B6050" s="213" t="s">
        <v>13108</v>
      </c>
      <c r="C6050" s="213" t="s">
        <v>129</v>
      </c>
      <c r="D6050" s="214" t="s">
        <v>10185</v>
      </c>
    </row>
    <row r="6051" spans="1:4">
      <c r="A6051" s="213" t="s">
        <v>13109</v>
      </c>
      <c r="B6051" s="213" t="s">
        <v>13110</v>
      </c>
      <c r="C6051" s="213" t="s">
        <v>129</v>
      </c>
      <c r="D6051" s="214" t="s">
        <v>29640</v>
      </c>
    </row>
    <row r="6052" spans="1:4">
      <c r="A6052" s="213" t="s">
        <v>13111</v>
      </c>
      <c r="B6052" s="213" t="s">
        <v>13112</v>
      </c>
      <c r="C6052" s="213" t="s">
        <v>129</v>
      </c>
      <c r="D6052" s="214" t="s">
        <v>13113</v>
      </c>
    </row>
    <row r="6053" spans="1:4">
      <c r="A6053" s="213" t="s">
        <v>13114</v>
      </c>
      <c r="B6053" s="213" t="s">
        <v>2536</v>
      </c>
      <c r="C6053" s="213" t="s">
        <v>129</v>
      </c>
      <c r="D6053" s="214" t="s">
        <v>10966</v>
      </c>
    </row>
    <row r="6054" spans="1:4">
      <c r="A6054" s="213" t="s">
        <v>13115</v>
      </c>
      <c r="B6054" s="213" t="s">
        <v>2537</v>
      </c>
      <c r="C6054" s="213" t="s">
        <v>129</v>
      </c>
      <c r="D6054" s="214" t="s">
        <v>10216</v>
      </c>
    </row>
    <row r="6055" spans="1:4">
      <c r="A6055" s="213" t="s">
        <v>13116</v>
      </c>
      <c r="B6055" s="213" t="s">
        <v>2538</v>
      </c>
      <c r="C6055" s="213" t="s">
        <v>129</v>
      </c>
      <c r="D6055" s="214" t="s">
        <v>10628</v>
      </c>
    </row>
    <row r="6056" spans="1:4">
      <c r="A6056" s="213" t="s">
        <v>13117</v>
      </c>
      <c r="B6056" s="213" t="s">
        <v>2539</v>
      </c>
      <c r="C6056" s="213" t="s">
        <v>129</v>
      </c>
      <c r="D6056" s="214" t="s">
        <v>11222</v>
      </c>
    </row>
    <row r="6057" spans="1:4">
      <c r="A6057" s="213" t="s">
        <v>13118</v>
      </c>
      <c r="B6057" s="213" t="s">
        <v>2542</v>
      </c>
      <c r="C6057" s="213" t="s">
        <v>129</v>
      </c>
      <c r="D6057" s="214" t="s">
        <v>29641</v>
      </c>
    </row>
    <row r="6058" spans="1:4">
      <c r="A6058" s="213" t="s">
        <v>13119</v>
      </c>
      <c r="B6058" s="213" t="s">
        <v>2543</v>
      </c>
      <c r="C6058" s="213" t="s">
        <v>129</v>
      </c>
      <c r="D6058" s="214" t="s">
        <v>29642</v>
      </c>
    </row>
    <row r="6059" spans="1:4">
      <c r="A6059" s="213" t="s">
        <v>13120</v>
      </c>
      <c r="B6059" s="213" t="s">
        <v>2544</v>
      </c>
      <c r="C6059" s="213" t="s">
        <v>129</v>
      </c>
      <c r="D6059" s="214" t="s">
        <v>29643</v>
      </c>
    </row>
    <row r="6060" spans="1:4">
      <c r="A6060" s="213" t="s">
        <v>13121</v>
      </c>
      <c r="B6060" s="213" t="s">
        <v>2545</v>
      </c>
      <c r="C6060" s="213" t="s">
        <v>129</v>
      </c>
      <c r="D6060" s="214" t="s">
        <v>10674</v>
      </c>
    </row>
    <row r="6061" spans="1:4">
      <c r="A6061" s="213" t="s">
        <v>13122</v>
      </c>
      <c r="B6061" s="213" t="s">
        <v>2548</v>
      </c>
      <c r="C6061" s="213" t="s">
        <v>129</v>
      </c>
      <c r="D6061" s="214" t="s">
        <v>10952</v>
      </c>
    </row>
    <row r="6062" spans="1:4">
      <c r="A6062" s="213" t="s">
        <v>13124</v>
      </c>
      <c r="B6062" s="213" t="s">
        <v>2551</v>
      </c>
      <c r="C6062" s="213" t="s">
        <v>129</v>
      </c>
      <c r="D6062" s="214" t="s">
        <v>10949</v>
      </c>
    </row>
    <row r="6063" spans="1:4">
      <c r="A6063" s="213" t="s">
        <v>13126</v>
      </c>
      <c r="B6063" s="213" t="s">
        <v>2552</v>
      </c>
      <c r="C6063" s="213" t="s">
        <v>129</v>
      </c>
      <c r="D6063" s="214" t="s">
        <v>19143</v>
      </c>
    </row>
    <row r="6064" spans="1:4">
      <c r="A6064" s="213" t="s">
        <v>13127</v>
      </c>
      <c r="B6064" s="213" t="s">
        <v>29644</v>
      </c>
      <c r="C6064" s="213" t="s">
        <v>129</v>
      </c>
      <c r="D6064" s="214" t="s">
        <v>11368</v>
      </c>
    </row>
    <row r="6065" spans="1:4">
      <c r="A6065" s="213" t="s">
        <v>13128</v>
      </c>
      <c r="B6065" s="213" t="s">
        <v>2553</v>
      </c>
      <c r="C6065" s="213" t="s">
        <v>129</v>
      </c>
      <c r="D6065" s="214" t="s">
        <v>29645</v>
      </c>
    </row>
    <row r="6066" spans="1:4">
      <c r="A6066" s="213" t="s">
        <v>13129</v>
      </c>
      <c r="B6066" s="213" t="s">
        <v>2554</v>
      </c>
      <c r="C6066" s="213" t="s">
        <v>129</v>
      </c>
      <c r="D6066" s="214" t="s">
        <v>29545</v>
      </c>
    </row>
    <row r="6067" spans="1:4">
      <c r="A6067" s="213" t="s">
        <v>13130</v>
      </c>
      <c r="B6067" s="213" t="s">
        <v>29646</v>
      </c>
      <c r="C6067" s="213" t="s">
        <v>129</v>
      </c>
      <c r="D6067" s="214" t="s">
        <v>10511</v>
      </c>
    </row>
    <row r="6068" spans="1:4">
      <c r="A6068" s="213" t="s">
        <v>13132</v>
      </c>
      <c r="B6068" s="213" t="s">
        <v>29647</v>
      </c>
      <c r="C6068" s="213" t="s">
        <v>129</v>
      </c>
      <c r="D6068" s="214" t="s">
        <v>11551</v>
      </c>
    </row>
    <row r="6069" spans="1:4">
      <c r="A6069" s="213" t="s">
        <v>13133</v>
      </c>
      <c r="B6069" s="213" t="s">
        <v>29648</v>
      </c>
      <c r="C6069" s="213" t="s">
        <v>129</v>
      </c>
      <c r="D6069" s="214" t="s">
        <v>17183</v>
      </c>
    </row>
    <row r="6070" spans="1:4">
      <c r="A6070" s="213" t="s">
        <v>13134</v>
      </c>
      <c r="B6070" s="213" t="s">
        <v>29649</v>
      </c>
      <c r="C6070" s="213" t="s">
        <v>129</v>
      </c>
      <c r="D6070" s="214" t="s">
        <v>14969</v>
      </c>
    </row>
    <row r="6071" spans="1:4">
      <c r="A6071" s="213" t="s">
        <v>13135</v>
      </c>
      <c r="B6071" s="213" t="s">
        <v>2557</v>
      </c>
      <c r="C6071" s="213" t="s">
        <v>129</v>
      </c>
      <c r="D6071" s="214" t="s">
        <v>11070</v>
      </c>
    </row>
    <row r="6072" spans="1:4">
      <c r="A6072" s="213" t="s">
        <v>13137</v>
      </c>
      <c r="B6072" s="213" t="s">
        <v>2558</v>
      </c>
      <c r="C6072" s="213" t="s">
        <v>129</v>
      </c>
      <c r="D6072" s="214" t="s">
        <v>12679</v>
      </c>
    </row>
    <row r="6073" spans="1:4">
      <c r="A6073" s="213" t="s">
        <v>13138</v>
      </c>
      <c r="B6073" s="213" t="s">
        <v>2559</v>
      </c>
      <c r="C6073" s="213" t="s">
        <v>129</v>
      </c>
      <c r="D6073" s="214" t="s">
        <v>10635</v>
      </c>
    </row>
    <row r="6074" spans="1:4">
      <c r="A6074" s="213" t="s">
        <v>13139</v>
      </c>
      <c r="B6074" s="213" t="s">
        <v>2560</v>
      </c>
      <c r="C6074" s="213" t="s">
        <v>129</v>
      </c>
      <c r="D6074" s="214" t="s">
        <v>11278</v>
      </c>
    </row>
    <row r="6075" spans="1:4">
      <c r="A6075" s="213" t="s">
        <v>13140</v>
      </c>
      <c r="B6075" s="213" t="s">
        <v>2563</v>
      </c>
      <c r="C6075" s="213" t="s">
        <v>129</v>
      </c>
      <c r="D6075" s="214" t="s">
        <v>20041</v>
      </c>
    </row>
    <row r="6076" spans="1:4">
      <c r="A6076" s="213" t="s">
        <v>13141</v>
      </c>
      <c r="B6076" s="213" t="s">
        <v>2564</v>
      </c>
      <c r="C6076" s="213" t="s">
        <v>129</v>
      </c>
      <c r="D6076" s="214" t="s">
        <v>10253</v>
      </c>
    </row>
    <row r="6077" spans="1:4">
      <c r="A6077" s="213" t="s">
        <v>13142</v>
      </c>
      <c r="B6077" s="213" t="s">
        <v>2565</v>
      </c>
      <c r="C6077" s="213" t="s">
        <v>129</v>
      </c>
      <c r="D6077" s="214" t="s">
        <v>10541</v>
      </c>
    </row>
    <row r="6078" spans="1:4">
      <c r="A6078" s="213" t="s">
        <v>13143</v>
      </c>
      <c r="B6078" s="213" t="s">
        <v>2566</v>
      </c>
      <c r="C6078" s="213" t="s">
        <v>129</v>
      </c>
      <c r="D6078" s="214" t="s">
        <v>29650</v>
      </c>
    </row>
    <row r="6079" spans="1:4">
      <c r="A6079" s="213" t="s">
        <v>13144</v>
      </c>
      <c r="B6079" s="213" t="s">
        <v>2569</v>
      </c>
      <c r="C6079" s="213" t="s">
        <v>129</v>
      </c>
      <c r="D6079" s="214" t="s">
        <v>10589</v>
      </c>
    </row>
    <row r="6080" spans="1:4">
      <c r="A6080" s="213" t="s">
        <v>13145</v>
      </c>
      <c r="B6080" s="213" t="s">
        <v>2570</v>
      </c>
      <c r="C6080" s="213" t="s">
        <v>129</v>
      </c>
      <c r="D6080" s="214" t="s">
        <v>10526</v>
      </c>
    </row>
    <row r="6081" spans="1:4">
      <c r="A6081" s="213" t="s">
        <v>13146</v>
      </c>
      <c r="B6081" s="213" t="s">
        <v>2571</v>
      </c>
      <c r="C6081" s="213" t="s">
        <v>129</v>
      </c>
      <c r="D6081" s="214" t="s">
        <v>10208</v>
      </c>
    </row>
    <row r="6082" spans="1:4">
      <c r="A6082" s="213" t="s">
        <v>13148</v>
      </c>
      <c r="B6082" s="213" t="s">
        <v>2572</v>
      </c>
      <c r="C6082" s="213" t="s">
        <v>129</v>
      </c>
      <c r="D6082" s="214" t="s">
        <v>11606</v>
      </c>
    </row>
    <row r="6083" spans="1:4">
      <c r="A6083" s="213" t="s">
        <v>13149</v>
      </c>
      <c r="B6083" s="213" t="s">
        <v>13150</v>
      </c>
      <c r="C6083" s="213" t="s">
        <v>129</v>
      </c>
      <c r="D6083" s="214" t="s">
        <v>24591</v>
      </c>
    </row>
    <row r="6084" spans="1:4">
      <c r="A6084" s="213" t="s">
        <v>13151</v>
      </c>
      <c r="B6084" s="213" t="s">
        <v>13152</v>
      </c>
      <c r="C6084" s="213" t="s">
        <v>129</v>
      </c>
      <c r="D6084" s="214" t="s">
        <v>14494</v>
      </c>
    </row>
    <row r="6085" spans="1:4">
      <c r="A6085" s="213" t="s">
        <v>13154</v>
      </c>
      <c r="B6085" s="213" t="s">
        <v>13155</v>
      </c>
      <c r="C6085" s="213" t="s">
        <v>129</v>
      </c>
      <c r="D6085" s="214" t="s">
        <v>29651</v>
      </c>
    </row>
    <row r="6086" spans="1:4">
      <c r="A6086" s="213" t="s">
        <v>13156</v>
      </c>
      <c r="B6086" s="213" t="s">
        <v>13157</v>
      </c>
      <c r="C6086" s="213" t="s">
        <v>129</v>
      </c>
      <c r="D6086" s="214" t="s">
        <v>29652</v>
      </c>
    </row>
    <row r="6087" spans="1:4">
      <c r="A6087" s="213" t="s">
        <v>13158</v>
      </c>
      <c r="B6087" s="213" t="s">
        <v>13159</v>
      </c>
      <c r="C6087" s="213" t="s">
        <v>129</v>
      </c>
      <c r="D6087" s="214" t="s">
        <v>10994</v>
      </c>
    </row>
    <row r="6088" spans="1:4">
      <c r="A6088" s="213" t="s">
        <v>13160</v>
      </c>
      <c r="B6088" s="213" t="s">
        <v>13161</v>
      </c>
      <c r="C6088" s="213" t="s">
        <v>129</v>
      </c>
      <c r="D6088" s="214" t="s">
        <v>10623</v>
      </c>
    </row>
    <row r="6089" spans="1:4">
      <c r="A6089" s="213" t="s">
        <v>13162</v>
      </c>
      <c r="B6089" s="213" t="s">
        <v>13163</v>
      </c>
      <c r="C6089" s="213" t="s">
        <v>129</v>
      </c>
      <c r="D6089" s="214" t="s">
        <v>10994</v>
      </c>
    </row>
    <row r="6090" spans="1:4">
      <c r="A6090" s="213" t="s">
        <v>13164</v>
      </c>
      <c r="B6090" s="213" t="s">
        <v>13165</v>
      </c>
      <c r="C6090" s="213" t="s">
        <v>129</v>
      </c>
      <c r="D6090" s="214" t="s">
        <v>29653</v>
      </c>
    </row>
    <row r="6091" spans="1:4">
      <c r="A6091" s="213" t="s">
        <v>13166</v>
      </c>
      <c r="B6091" s="213" t="s">
        <v>2704</v>
      </c>
      <c r="C6091" s="213" t="s">
        <v>129</v>
      </c>
      <c r="D6091" s="214" t="s">
        <v>10520</v>
      </c>
    </row>
    <row r="6092" spans="1:4">
      <c r="A6092" s="213" t="s">
        <v>13167</v>
      </c>
      <c r="B6092" s="213" t="s">
        <v>2705</v>
      </c>
      <c r="C6092" s="213" t="s">
        <v>129</v>
      </c>
      <c r="D6092" s="214" t="s">
        <v>13168</v>
      </c>
    </row>
    <row r="6093" spans="1:4">
      <c r="A6093" s="213" t="s">
        <v>13169</v>
      </c>
      <c r="B6093" s="213" t="s">
        <v>2706</v>
      </c>
      <c r="C6093" s="213" t="s">
        <v>129</v>
      </c>
      <c r="D6093" s="214" t="s">
        <v>11314</v>
      </c>
    </row>
    <row r="6094" spans="1:4">
      <c r="A6094" s="213" t="s">
        <v>13170</v>
      </c>
      <c r="B6094" s="213" t="s">
        <v>2707</v>
      </c>
      <c r="C6094" s="213" t="s">
        <v>129</v>
      </c>
      <c r="D6094" s="214" t="s">
        <v>13171</v>
      </c>
    </row>
    <row r="6095" spans="1:4">
      <c r="A6095" s="213" t="s">
        <v>13172</v>
      </c>
      <c r="B6095" s="213" t="s">
        <v>2708</v>
      </c>
      <c r="C6095" s="213" t="s">
        <v>129</v>
      </c>
      <c r="D6095" s="214" t="s">
        <v>29654</v>
      </c>
    </row>
    <row r="6096" spans="1:4">
      <c r="A6096" s="213" t="s">
        <v>13173</v>
      </c>
      <c r="B6096" s="213" t="s">
        <v>2709</v>
      </c>
      <c r="C6096" s="213" t="s">
        <v>129</v>
      </c>
      <c r="D6096" s="214" t="s">
        <v>10398</v>
      </c>
    </row>
    <row r="6097" spans="1:4">
      <c r="A6097" s="213" t="s">
        <v>13174</v>
      </c>
      <c r="B6097" s="213" t="s">
        <v>2710</v>
      </c>
      <c r="C6097" s="213" t="s">
        <v>129</v>
      </c>
      <c r="D6097" s="214" t="s">
        <v>13175</v>
      </c>
    </row>
    <row r="6098" spans="1:4">
      <c r="A6098" s="213" t="s">
        <v>13176</v>
      </c>
      <c r="B6098" s="213" t="s">
        <v>2713</v>
      </c>
      <c r="C6098" s="213" t="s">
        <v>129</v>
      </c>
      <c r="D6098" s="214" t="s">
        <v>13177</v>
      </c>
    </row>
    <row r="6099" spans="1:4">
      <c r="A6099" s="213" t="s">
        <v>13178</v>
      </c>
      <c r="B6099" s="213" t="s">
        <v>2714</v>
      </c>
      <c r="C6099" s="213" t="s">
        <v>129</v>
      </c>
      <c r="D6099" s="214" t="s">
        <v>11312</v>
      </c>
    </row>
    <row r="6100" spans="1:4">
      <c r="A6100" s="213" t="s">
        <v>13179</v>
      </c>
      <c r="B6100" s="213" t="s">
        <v>2715</v>
      </c>
      <c r="C6100" s="213" t="s">
        <v>129</v>
      </c>
      <c r="D6100" s="214" t="s">
        <v>10572</v>
      </c>
    </row>
    <row r="6101" spans="1:4">
      <c r="A6101" s="213" t="s">
        <v>13180</v>
      </c>
      <c r="B6101" s="213" t="s">
        <v>29655</v>
      </c>
      <c r="C6101" s="213" t="s">
        <v>129</v>
      </c>
      <c r="D6101" s="214" t="s">
        <v>18165</v>
      </c>
    </row>
    <row r="6102" spans="1:4">
      <c r="A6102" s="213" t="s">
        <v>13181</v>
      </c>
      <c r="B6102" s="213" t="s">
        <v>2718</v>
      </c>
      <c r="C6102" s="213" t="s">
        <v>129</v>
      </c>
      <c r="D6102" s="214" t="s">
        <v>13182</v>
      </c>
    </row>
    <row r="6103" spans="1:4">
      <c r="A6103" s="213" t="s">
        <v>13183</v>
      </c>
      <c r="B6103" s="213" t="s">
        <v>2719</v>
      </c>
      <c r="C6103" s="213" t="s">
        <v>129</v>
      </c>
      <c r="D6103" s="214" t="s">
        <v>13184</v>
      </c>
    </row>
    <row r="6104" spans="1:4">
      <c r="A6104" s="213" t="s">
        <v>13185</v>
      </c>
      <c r="B6104" s="213" t="s">
        <v>2720</v>
      </c>
      <c r="C6104" s="213" t="s">
        <v>129</v>
      </c>
      <c r="D6104" s="214" t="s">
        <v>13186</v>
      </c>
    </row>
    <row r="6105" spans="1:4">
      <c r="A6105" s="213" t="s">
        <v>13187</v>
      </c>
      <c r="B6105" s="213" t="s">
        <v>2721</v>
      </c>
      <c r="C6105" s="213" t="s">
        <v>129</v>
      </c>
      <c r="D6105" s="214" t="s">
        <v>10343</v>
      </c>
    </row>
    <row r="6106" spans="1:4">
      <c r="A6106" s="213" t="s">
        <v>13188</v>
      </c>
      <c r="B6106" s="213" t="s">
        <v>2723</v>
      </c>
      <c r="C6106" s="213" t="s">
        <v>129</v>
      </c>
      <c r="D6106" s="214" t="s">
        <v>13192</v>
      </c>
    </row>
    <row r="6107" spans="1:4">
      <c r="A6107" s="213" t="s">
        <v>13190</v>
      </c>
      <c r="B6107" s="213" t="s">
        <v>2724</v>
      </c>
      <c r="C6107" s="213" t="s">
        <v>129</v>
      </c>
      <c r="D6107" s="214" t="s">
        <v>11704</v>
      </c>
    </row>
    <row r="6108" spans="1:4">
      <c r="A6108" s="213" t="s">
        <v>13191</v>
      </c>
      <c r="B6108" s="213" t="s">
        <v>2725</v>
      </c>
      <c r="C6108" s="213" t="s">
        <v>129</v>
      </c>
      <c r="D6108" s="214" t="s">
        <v>13192</v>
      </c>
    </row>
    <row r="6109" spans="1:4">
      <c r="A6109" s="213" t="s">
        <v>13193</v>
      </c>
      <c r="B6109" s="213" t="s">
        <v>13194</v>
      </c>
      <c r="C6109" s="213" t="s">
        <v>129</v>
      </c>
      <c r="D6109" s="214" t="s">
        <v>15997</v>
      </c>
    </row>
    <row r="6110" spans="1:4">
      <c r="A6110" s="213" t="s">
        <v>13195</v>
      </c>
      <c r="B6110" s="213" t="s">
        <v>13196</v>
      </c>
      <c r="C6110" s="213" t="s">
        <v>129</v>
      </c>
      <c r="D6110" s="214" t="s">
        <v>11471</v>
      </c>
    </row>
    <row r="6111" spans="1:4">
      <c r="A6111" s="213" t="s">
        <v>13197</v>
      </c>
      <c r="B6111" s="213" t="s">
        <v>13198</v>
      </c>
      <c r="C6111" s="213" t="s">
        <v>129</v>
      </c>
      <c r="D6111" s="214" t="s">
        <v>15997</v>
      </c>
    </row>
    <row r="6112" spans="1:4">
      <c r="A6112" s="213" t="s">
        <v>13199</v>
      </c>
      <c r="B6112" s="213" t="s">
        <v>13200</v>
      </c>
      <c r="C6112" s="213" t="s">
        <v>129</v>
      </c>
      <c r="D6112" s="214" t="s">
        <v>13113</v>
      </c>
    </row>
    <row r="6113" spans="1:4">
      <c r="A6113" s="213" t="s">
        <v>13201</v>
      </c>
      <c r="B6113" s="213" t="s">
        <v>13202</v>
      </c>
      <c r="C6113" s="213" t="s">
        <v>129</v>
      </c>
      <c r="D6113" s="214" t="s">
        <v>13203</v>
      </c>
    </row>
    <row r="6114" spans="1:4">
      <c r="A6114" s="213" t="s">
        <v>13204</v>
      </c>
      <c r="B6114" s="213" t="s">
        <v>2728</v>
      </c>
      <c r="C6114" s="213" t="s">
        <v>129</v>
      </c>
      <c r="D6114" s="214" t="s">
        <v>11591</v>
      </c>
    </row>
    <row r="6115" spans="1:4">
      <c r="A6115" s="213" t="s">
        <v>13205</v>
      </c>
      <c r="B6115" s="213" t="s">
        <v>2729</v>
      </c>
      <c r="C6115" s="213" t="s">
        <v>129</v>
      </c>
      <c r="D6115" s="214" t="s">
        <v>11430</v>
      </c>
    </row>
    <row r="6116" spans="1:4">
      <c r="A6116" s="213" t="s">
        <v>13206</v>
      </c>
      <c r="B6116" s="213" t="s">
        <v>2730</v>
      </c>
      <c r="C6116" s="213" t="s">
        <v>129</v>
      </c>
      <c r="D6116" s="214" t="s">
        <v>11200</v>
      </c>
    </row>
    <row r="6117" spans="1:4">
      <c r="A6117" s="213" t="s">
        <v>13207</v>
      </c>
      <c r="B6117" s="213" t="s">
        <v>2733</v>
      </c>
      <c r="C6117" s="213" t="s">
        <v>129</v>
      </c>
      <c r="D6117" s="214" t="s">
        <v>11702</v>
      </c>
    </row>
    <row r="6118" spans="1:4">
      <c r="A6118" s="213" t="s">
        <v>13208</v>
      </c>
      <c r="B6118" s="213" t="s">
        <v>2734</v>
      </c>
      <c r="C6118" s="213" t="s">
        <v>129</v>
      </c>
      <c r="D6118" s="214" t="s">
        <v>19007</v>
      </c>
    </row>
    <row r="6119" spans="1:4">
      <c r="A6119" s="213" t="s">
        <v>13209</v>
      </c>
      <c r="B6119" s="213" t="s">
        <v>2735</v>
      </c>
      <c r="C6119" s="213" t="s">
        <v>129</v>
      </c>
      <c r="D6119" s="214" t="s">
        <v>10270</v>
      </c>
    </row>
    <row r="6120" spans="1:4">
      <c r="A6120" s="213" t="s">
        <v>13210</v>
      </c>
      <c r="B6120" s="213" t="s">
        <v>2736</v>
      </c>
      <c r="C6120" s="213" t="s">
        <v>129</v>
      </c>
      <c r="D6120" s="214" t="s">
        <v>11371</v>
      </c>
    </row>
    <row r="6121" spans="1:4">
      <c r="A6121" s="213" t="s">
        <v>13211</v>
      </c>
      <c r="B6121" s="213" t="s">
        <v>2739</v>
      </c>
      <c r="C6121" s="213" t="s">
        <v>129</v>
      </c>
      <c r="D6121" s="214" t="s">
        <v>13212</v>
      </c>
    </row>
    <row r="6122" spans="1:4">
      <c r="A6122" s="213" t="s">
        <v>13213</v>
      </c>
      <c r="B6122" s="213" t="s">
        <v>2740</v>
      </c>
      <c r="C6122" s="213" t="s">
        <v>129</v>
      </c>
      <c r="D6122" s="214" t="s">
        <v>12537</v>
      </c>
    </row>
    <row r="6123" spans="1:4">
      <c r="A6123" s="213" t="s">
        <v>13214</v>
      </c>
      <c r="B6123" s="213" t="s">
        <v>2741</v>
      </c>
      <c r="C6123" s="213" t="s">
        <v>129</v>
      </c>
      <c r="D6123" s="214" t="s">
        <v>12402</v>
      </c>
    </row>
    <row r="6124" spans="1:4">
      <c r="A6124" s="213" t="s">
        <v>13215</v>
      </c>
      <c r="B6124" s="213" t="s">
        <v>29656</v>
      </c>
      <c r="C6124" s="213" t="s">
        <v>129</v>
      </c>
      <c r="D6124" s="214" t="s">
        <v>12445</v>
      </c>
    </row>
    <row r="6125" spans="1:4">
      <c r="A6125" s="213" t="s">
        <v>13216</v>
      </c>
      <c r="B6125" s="213" t="s">
        <v>13217</v>
      </c>
      <c r="C6125" s="213" t="s">
        <v>129</v>
      </c>
      <c r="D6125" s="214" t="s">
        <v>10642</v>
      </c>
    </row>
    <row r="6126" spans="1:4">
      <c r="A6126" s="213" t="s">
        <v>13218</v>
      </c>
      <c r="B6126" s="213" t="s">
        <v>13219</v>
      </c>
      <c r="C6126" s="213" t="s">
        <v>129</v>
      </c>
      <c r="D6126" s="214" t="s">
        <v>10879</v>
      </c>
    </row>
    <row r="6127" spans="1:4">
      <c r="A6127" s="213" t="s">
        <v>13220</v>
      </c>
      <c r="B6127" s="213" t="s">
        <v>13221</v>
      </c>
      <c r="C6127" s="213" t="s">
        <v>129</v>
      </c>
      <c r="D6127" s="214" t="s">
        <v>11493</v>
      </c>
    </row>
    <row r="6128" spans="1:4">
      <c r="A6128" s="213" t="s">
        <v>13222</v>
      </c>
      <c r="B6128" s="213" t="s">
        <v>13223</v>
      </c>
      <c r="C6128" s="213" t="s">
        <v>129</v>
      </c>
      <c r="D6128" s="214" t="s">
        <v>12843</v>
      </c>
    </row>
    <row r="6129" spans="1:4">
      <c r="A6129" s="213" t="s">
        <v>13224</v>
      </c>
      <c r="B6129" s="213" t="s">
        <v>13225</v>
      </c>
      <c r="C6129" s="213" t="s">
        <v>129</v>
      </c>
      <c r="D6129" s="214" t="s">
        <v>12272</v>
      </c>
    </row>
    <row r="6130" spans="1:4">
      <c r="A6130" s="213" t="s">
        <v>13226</v>
      </c>
      <c r="B6130" s="213" t="s">
        <v>13227</v>
      </c>
      <c r="C6130" s="213" t="s">
        <v>129</v>
      </c>
      <c r="D6130" s="214" t="s">
        <v>10879</v>
      </c>
    </row>
    <row r="6131" spans="1:4">
      <c r="A6131" s="213" t="s">
        <v>13228</v>
      </c>
      <c r="B6131" s="213" t="s">
        <v>13229</v>
      </c>
      <c r="C6131" s="213" t="s">
        <v>129</v>
      </c>
      <c r="D6131" s="214" t="s">
        <v>12272</v>
      </c>
    </row>
    <row r="6132" spans="1:4">
      <c r="A6132" s="213" t="s">
        <v>13230</v>
      </c>
      <c r="B6132" s="213" t="s">
        <v>13231</v>
      </c>
      <c r="C6132" s="213" t="s">
        <v>129</v>
      </c>
      <c r="D6132" s="214" t="s">
        <v>10478</v>
      </c>
    </row>
    <row r="6133" spans="1:4">
      <c r="A6133" s="213" t="s">
        <v>13233</v>
      </c>
      <c r="B6133" s="213" t="s">
        <v>2868</v>
      </c>
      <c r="C6133" s="213" t="s">
        <v>129</v>
      </c>
      <c r="D6133" s="214" t="s">
        <v>11223</v>
      </c>
    </row>
    <row r="6134" spans="1:4">
      <c r="A6134" s="213" t="s">
        <v>13234</v>
      </c>
      <c r="B6134" s="213" t="s">
        <v>2869</v>
      </c>
      <c r="C6134" s="213" t="s">
        <v>129</v>
      </c>
      <c r="D6134" s="214" t="s">
        <v>13235</v>
      </c>
    </row>
    <row r="6135" spans="1:4">
      <c r="A6135" s="213" t="s">
        <v>13236</v>
      </c>
      <c r="B6135" s="213" t="s">
        <v>2870</v>
      </c>
      <c r="C6135" s="213" t="s">
        <v>129</v>
      </c>
      <c r="D6135" s="214" t="s">
        <v>11181</v>
      </c>
    </row>
    <row r="6136" spans="1:4">
      <c r="A6136" s="213" t="s">
        <v>13237</v>
      </c>
      <c r="B6136" s="213" t="s">
        <v>2873</v>
      </c>
      <c r="C6136" s="213" t="s">
        <v>129</v>
      </c>
      <c r="D6136" s="214" t="s">
        <v>29657</v>
      </c>
    </row>
    <row r="6137" spans="1:4">
      <c r="A6137" s="213" t="s">
        <v>13238</v>
      </c>
      <c r="B6137" s="213" t="s">
        <v>2874</v>
      </c>
      <c r="C6137" s="213" t="s">
        <v>129</v>
      </c>
      <c r="D6137" s="214" t="s">
        <v>10397</v>
      </c>
    </row>
    <row r="6138" spans="1:4">
      <c r="A6138" s="213" t="s">
        <v>13240</v>
      </c>
      <c r="B6138" s="213" t="s">
        <v>2875</v>
      </c>
      <c r="C6138" s="213" t="s">
        <v>129</v>
      </c>
      <c r="D6138" s="214" t="s">
        <v>29658</v>
      </c>
    </row>
    <row r="6139" spans="1:4">
      <c r="A6139" s="213" t="s">
        <v>13241</v>
      </c>
      <c r="B6139" s="213" t="s">
        <v>2876</v>
      </c>
      <c r="C6139" s="213" t="s">
        <v>129</v>
      </c>
      <c r="D6139" s="214" t="s">
        <v>29553</v>
      </c>
    </row>
    <row r="6140" spans="1:4">
      <c r="A6140" s="213" t="s">
        <v>13242</v>
      </c>
      <c r="B6140" s="213" t="s">
        <v>2881</v>
      </c>
      <c r="C6140" s="213" t="s">
        <v>129</v>
      </c>
      <c r="D6140" s="214" t="s">
        <v>10161</v>
      </c>
    </row>
    <row r="6141" spans="1:4">
      <c r="A6141" s="213" t="s">
        <v>13243</v>
      </c>
      <c r="B6141" s="213" t="s">
        <v>2882</v>
      </c>
      <c r="C6141" s="213" t="s">
        <v>129</v>
      </c>
      <c r="D6141" s="214" t="s">
        <v>11438</v>
      </c>
    </row>
    <row r="6142" spans="1:4">
      <c r="A6142" s="213" t="s">
        <v>13244</v>
      </c>
      <c r="B6142" s="213" t="s">
        <v>2883</v>
      </c>
      <c r="C6142" s="213" t="s">
        <v>129</v>
      </c>
      <c r="D6142" s="214" t="s">
        <v>10445</v>
      </c>
    </row>
    <row r="6143" spans="1:4">
      <c r="A6143" s="213" t="s">
        <v>13245</v>
      </c>
      <c r="B6143" s="213" t="s">
        <v>2884</v>
      </c>
      <c r="C6143" s="213" t="s">
        <v>129</v>
      </c>
      <c r="D6143" s="214" t="s">
        <v>11147</v>
      </c>
    </row>
    <row r="6144" spans="1:4">
      <c r="A6144" s="213" t="s">
        <v>13246</v>
      </c>
      <c r="B6144" s="213" t="s">
        <v>29659</v>
      </c>
      <c r="C6144" s="213" t="s">
        <v>129</v>
      </c>
      <c r="D6144" s="214" t="s">
        <v>15464</v>
      </c>
    </row>
    <row r="6145" spans="1:4">
      <c r="A6145" s="213" t="s">
        <v>13247</v>
      </c>
      <c r="B6145" s="213" t="s">
        <v>29660</v>
      </c>
      <c r="C6145" s="213" t="s">
        <v>129</v>
      </c>
      <c r="D6145" s="214" t="s">
        <v>15054</v>
      </c>
    </row>
    <row r="6146" spans="1:4">
      <c r="A6146" s="213" t="s">
        <v>13248</v>
      </c>
      <c r="B6146" s="213" t="s">
        <v>29661</v>
      </c>
      <c r="C6146" s="213" t="s">
        <v>129</v>
      </c>
      <c r="D6146" s="214" t="s">
        <v>15546</v>
      </c>
    </row>
    <row r="6147" spans="1:4">
      <c r="A6147" s="213" t="s">
        <v>13249</v>
      </c>
      <c r="B6147" s="213" t="s">
        <v>29662</v>
      </c>
      <c r="C6147" s="213" t="s">
        <v>129</v>
      </c>
      <c r="D6147" s="214" t="s">
        <v>11123</v>
      </c>
    </row>
    <row r="6148" spans="1:4">
      <c r="A6148" s="213" t="s">
        <v>13250</v>
      </c>
      <c r="B6148" s="213" t="s">
        <v>2887</v>
      </c>
      <c r="C6148" s="213" t="s">
        <v>129</v>
      </c>
      <c r="D6148" s="214" t="s">
        <v>18035</v>
      </c>
    </row>
    <row r="6149" spans="1:4">
      <c r="A6149" s="213" t="s">
        <v>13251</v>
      </c>
      <c r="B6149" s="213" t="s">
        <v>2888</v>
      </c>
      <c r="C6149" s="213" t="s">
        <v>129</v>
      </c>
      <c r="D6149" s="214" t="s">
        <v>10173</v>
      </c>
    </row>
    <row r="6150" spans="1:4">
      <c r="A6150" s="213" t="s">
        <v>13252</v>
      </c>
      <c r="B6150" s="213" t="s">
        <v>2889</v>
      </c>
      <c r="C6150" s="213" t="s">
        <v>129</v>
      </c>
      <c r="D6150" s="214" t="s">
        <v>29453</v>
      </c>
    </row>
    <row r="6151" spans="1:4">
      <c r="A6151" s="213" t="s">
        <v>13253</v>
      </c>
      <c r="B6151" s="213" t="s">
        <v>2890</v>
      </c>
      <c r="C6151" s="213" t="s">
        <v>129</v>
      </c>
      <c r="D6151" s="214" t="s">
        <v>29574</v>
      </c>
    </row>
    <row r="6152" spans="1:4">
      <c r="A6152" s="213" t="s">
        <v>13254</v>
      </c>
      <c r="B6152" s="213" t="s">
        <v>2893</v>
      </c>
      <c r="C6152" s="213" t="s">
        <v>129</v>
      </c>
      <c r="D6152" s="214" t="s">
        <v>25097</v>
      </c>
    </row>
    <row r="6153" spans="1:4">
      <c r="A6153" s="213" t="s">
        <v>13255</v>
      </c>
      <c r="B6153" s="213" t="s">
        <v>2894</v>
      </c>
      <c r="C6153" s="213" t="s">
        <v>129</v>
      </c>
      <c r="D6153" s="214" t="s">
        <v>29663</v>
      </c>
    </row>
    <row r="6154" spans="1:4">
      <c r="A6154" s="213" t="s">
        <v>13257</v>
      </c>
      <c r="B6154" s="213" t="s">
        <v>2895</v>
      </c>
      <c r="C6154" s="213" t="s">
        <v>129</v>
      </c>
      <c r="D6154" s="214" t="s">
        <v>29664</v>
      </c>
    </row>
    <row r="6155" spans="1:4">
      <c r="A6155" s="213" t="s">
        <v>13258</v>
      </c>
      <c r="B6155" s="213" t="s">
        <v>2896</v>
      </c>
      <c r="C6155" s="213" t="s">
        <v>129</v>
      </c>
      <c r="D6155" s="214" t="s">
        <v>29574</v>
      </c>
    </row>
    <row r="6156" spans="1:4">
      <c r="A6156" s="213" t="s">
        <v>13259</v>
      </c>
      <c r="B6156" s="213" t="s">
        <v>2899</v>
      </c>
      <c r="C6156" s="213" t="s">
        <v>129</v>
      </c>
      <c r="D6156" s="214" t="s">
        <v>10603</v>
      </c>
    </row>
    <row r="6157" spans="1:4">
      <c r="A6157" s="213" t="s">
        <v>13260</v>
      </c>
      <c r="B6157" s="213" t="s">
        <v>2900</v>
      </c>
      <c r="C6157" s="213" t="s">
        <v>129</v>
      </c>
      <c r="D6157" s="214" t="s">
        <v>12308</v>
      </c>
    </row>
    <row r="6158" spans="1:4">
      <c r="A6158" s="213" t="s">
        <v>13262</v>
      </c>
      <c r="B6158" s="213" t="s">
        <v>2901</v>
      </c>
      <c r="C6158" s="213" t="s">
        <v>129</v>
      </c>
      <c r="D6158" s="214" t="s">
        <v>12319</v>
      </c>
    </row>
    <row r="6159" spans="1:4">
      <c r="A6159" s="213" t="s">
        <v>13263</v>
      </c>
      <c r="B6159" s="213" t="s">
        <v>2904</v>
      </c>
      <c r="C6159" s="213" t="s">
        <v>129</v>
      </c>
      <c r="D6159" s="214" t="s">
        <v>10309</v>
      </c>
    </row>
    <row r="6160" spans="1:4">
      <c r="A6160" s="213" t="s">
        <v>13265</v>
      </c>
      <c r="B6160" s="213" t="s">
        <v>2921</v>
      </c>
      <c r="C6160" s="213" t="s">
        <v>129</v>
      </c>
      <c r="D6160" s="214" t="s">
        <v>29665</v>
      </c>
    </row>
    <row r="6161" spans="1:4">
      <c r="A6161" s="213" t="s">
        <v>13267</v>
      </c>
      <c r="B6161" s="213" t="s">
        <v>2922</v>
      </c>
      <c r="C6161" s="213" t="s">
        <v>129</v>
      </c>
      <c r="D6161" s="214" t="s">
        <v>10307</v>
      </c>
    </row>
    <row r="6162" spans="1:4">
      <c r="A6162" s="213" t="s">
        <v>13268</v>
      </c>
      <c r="B6162" s="213" t="s">
        <v>2923</v>
      </c>
      <c r="C6162" s="213" t="s">
        <v>129</v>
      </c>
      <c r="D6162" s="214" t="s">
        <v>20682</v>
      </c>
    </row>
    <row r="6163" spans="1:4">
      <c r="A6163" s="213" t="s">
        <v>13270</v>
      </c>
      <c r="B6163" s="213" t="s">
        <v>2924</v>
      </c>
      <c r="C6163" s="213" t="s">
        <v>129</v>
      </c>
      <c r="D6163" s="214" t="s">
        <v>29555</v>
      </c>
    </row>
    <row r="6164" spans="1:4">
      <c r="A6164" s="213" t="s">
        <v>13271</v>
      </c>
      <c r="B6164" s="213" t="s">
        <v>2927</v>
      </c>
      <c r="C6164" s="213" t="s">
        <v>129</v>
      </c>
      <c r="D6164" s="214" t="s">
        <v>20524</v>
      </c>
    </row>
    <row r="6165" spans="1:4">
      <c r="A6165" s="213" t="s">
        <v>13272</v>
      </c>
      <c r="B6165" s="213" t="s">
        <v>2928</v>
      </c>
      <c r="C6165" s="213" t="s">
        <v>129</v>
      </c>
      <c r="D6165" s="214" t="s">
        <v>10511</v>
      </c>
    </row>
    <row r="6166" spans="1:4">
      <c r="A6166" s="213" t="s">
        <v>13273</v>
      </c>
      <c r="B6166" s="213" t="s">
        <v>2929</v>
      </c>
      <c r="C6166" s="213" t="s">
        <v>129</v>
      </c>
      <c r="D6166" s="214" t="s">
        <v>20476</v>
      </c>
    </row>
    <row r="6167" spans="1:4">
      <c r="A6167" s="213" t="s">
        <v>13275</v>
      </c>
      <c r="B6167" s="213" t="s">
        <v>2930</v>
      </c>
      <c r="C6167" s="213" t="s">
        <v>129</v>
      </c>
      <c r="D6167" s="214" t="s">
        <v>29555</v>
      </c>
    </row>
    <row r="6168" spans="1:4">
      <c r="A6168" s="213" t="s">
        <v>13276</v>
      </c>
      <c r="B6168" s="213" t="s">
        <v>2933</v>
      </c>
      <c r="C6168" s="213" t="s">
        <v>129</v>
      </c>
      <c r="D6168" s="214" t="s">
        <v>10428</v>
      </c>
    </row>
    <row r="6169" spans="1:4">
      <c r="A6169" s="213" t="s">
        <v>13277</v>
      </c>
      <c r="B6169" s="213" t="s">
        <v>2934</v>
      </c>
      <c r="C6169" s="213" t="s">
        <v>129</v>
      </c>
      <c r="D6169" s="214" t="s">
        <v>22970</v>
      </c>
    </row>
    <row r="6170" spans="1:4">
      <c r="A6170" s="213" t="s">
        <v>13278</v>
      </c>
      <c r="B6170" s="213" t="s">
        <v>2935</v>
      </c>
      <c r="C6170" s="213" t="s">
        <v>129</v>
      </c>
      <c r="D6170" s="214" t="s">
        <v>29666</v>
      </c>
    </row>
    <row r="6171" spans="1:4">
      <c r="A6171" s="213" t="s">
        <v>13279</v>
      </c>
      <c r="B6171" s="213" t="s">
        <v>2936</v>
      </c>
      <c r="C6171" s="213" t="s">
        <v>129</v>
      </c>
      <c r="D6171" s="214" t="s">
        <v>29539</v>
      </c>
    </row>
    <row r="6172" spans="1:4">
      <c r="A6172" s="213" t="s">
        <v>13280</v>
      </c>
      <c r="B6172" s="213" t="s">
        <v>2939</v>
      </c>
      <c r="C6172" s="213" t="s">
        <v>129</v>
      </c>
      <c r="D6172" s="214" t="s">
        <v>10608</v>
      </c>
    </row>
    <row r="6173" spans="1:4">
      <c r="A6173" s="213" t="s">
        <v>13282</v>
      </c>
      <c r="B6173" s="213" t="s">
        <v>2940</v>
      </c>
      <c r="C6173" s="213" t="s">
        <v>129</v>
      </c>
      <c r="D6173" s="214" t="s">
        <v>19784</v>
      </c>
    </row>
    <row r="6174" spans="1:4">
      <c r="A6174" s="213" t="s">
        <v>13283</v>
      </c>
      <c r="B6174" s="213" t="s">
        <v>2941</v>
      </c>
      <c r="C6174" s="213" t="s">
        <v>129</v>
      </c>
      <c r="D6174" s="214" t="s">
        <v>10516</v>
      </c>
    </row>
    <row r="6175" spans="1:4">
      <c r="A6175" s="213" t="s">
        <v>13284</v>
      </c>
      <c r="B6175" s="213" t="s">
        <v>2942</v>
      </c>
      <c r="C6175" s="213" t="s">
        <v>129</v>
      </c>
      <c r="D6175" s="214" t="s">
        <v>19634</v>
      </c>
    </row>
    <row r="6176" spans="1:4">
      <c r="A6176" s="213" t="s">
        <v>13286</v>
      </c>
      <c r="B6176" s="213" t="s">
        <v>2943</v>
      </c>
      <c r="C6176" s="213" t="s">
        <v>129</v>
      </c>
      <c r="D6176" s="214" t="s">
        <v>29622</v>
      </c>
    </row>
    <row r="6177" spans="1:4">
      <c r="A6177" s="213" t="s">
        <v>13287</v>
      </c>
      <c r="B6177" s="213" t="s">
        <v>2946</v>
      </c>
      <c r="C6177" s="213" t="s">
        <v>129</v>
      </c>
      <c r="D6177" s="214" t="s">
        <v>29667</v>
      </c>
    </row>
    <row r="6178" spans="1:4">
      <c r="A6178" s="213" t="s">
        <v>13289</v>
      </c>
      <c r="B6178" s="213" t="s">
        <v>2947</v>
      </c>
      <c r="C6178" s="213" t="s">
        <v>129</v>
      </c>
      <c r="D6178" s="214" t="s">
        <v>20515</v>
      </c>
    </row>
    <row r="6179" spans="1:4">
      <c r="A6179" s="213" t="s">
        <v>13291</v>
      </c>
      <c r="B6179" s="213" t="s">
        <v>2948</v>
      </c>
      <c r="C6179" s="213" t="s">
        <v>129</v>
      </c>
      <c r="D6179" s="214" t="s">
        <v>10536</v>
      </c>
    </row>
    <row r="6180" spans="1:4">
      <c r="A6180" s="213" t="s">
        <v>13292</v>
      </c>
      <c r="B6180" s="213" t="s">
        <v>2949</v>
      </c>
      <c r="C6180" s="213" t="s">
        <v>129</v>
      </c>
      <c r="D6180" s="214" t="s">
        <v>11387</v>
      </c>
    </row>
    <row r="6181" spans="1:4">
      <c r="A6181" s="213" t="s">
        <v>13294</v>
      </c>
      <c r="B6181" s="213" t="s">
        <v>2950</v>
      </c>
      <c r="C6181" s="213" t="s">
        <v>129</v>
      </c>
      <c r="D6181" s="214" t="s">
        <v>29539</v>
      </c>
    </row>
    <row r="6182" spans="1:4">
      <c r="A6182" s="213" t="s">
        <v>13295</v>
      </c>
      <c r="B6182" s="213" t="s">
        <v>2951</v>
      </c>
      <c r="C6182" s="213" t="s">
        <v>129</v>
      </c>
      <c r="D6182" s="214" t="s">
        <v>12589</v>
      </c>
    </row>
    <row r="6183" spans="1:4">
      <c r="A6183" s="213" t="s">
        <v>13297</v>
      </c>
      <c r="B6183" s="213" t="s">
        <v>2952</v>
      </c>
      <c r="C6183" s="213" t="s">
        <v>129</v>
      </c>
      <c r="D6183" s="214" t="s">
        <v>24463</v>
      </c>
    </row>
    <row r="6184" spans="1:4">
      <c r="A6184" s="213" t="s">
        <v>13299</v>
      </c>
      <c r="B6184" s="213" t="s">
        <v>2953</v>
      </c>
      <c r="C6184" s="213" t="s">
        <v>129</v>
      </c>
      <c r="D6184" s="214" t="s">
        <v>18367</v>
      </c>
    </row>
    <row r="6185" spans="1:4">
      <c r="A6185" s="213" t="s">
        <v>13300</v>
      </c>
      <c r="B6185" s="213" t="s">
        <v>2959</v>
      </c>
      <c r="C6185" s="213" t="s">
        <v>129</v>
      </c>
      <c r="D6185" s="214" t="s">
        <v>11219</v>
      </c>
    </row>
    <row r="6186" spans="1:4">
      <c r="A6186" s="213" t="s">
        <v>13302</v>
      </c>
      <c r="B6186" s="213" t="s">
        <v>2960</v>
      </c>
      <c r="C6186" s="213" t="s">
        <v>129</v>
      </c>
      <c r="D6186" s="214" t="s">
        <v>10793</v>
      </c>
    </row>
    <row r="6187" spans="1:4">
      <c r="A6187" s="213" t="s">
        <v>13304</v>
      </c>
      <c r="B6187" s="213" t="s">
        <v>2961</v>
      </c>
      <c r="C6187" s="213" t="s">
        <v>129</v>
      </c>
      <c r="D6187" s="214" t="s">
        <v>11608</v>
      </c>
    </row>
    <row r="6188" spans="1:4">
      <c r="A6188" s="213" t="s">
        <v>13305</v>
      </c>
      <c r="B6188" s="213" t="s">
        <v>2962</v>
      </c>
      <c r="C6188" s="213" t="s">
        <v>129</v>
      </c>
      <c r="D6188" s="214" t="s">
        <v>13338</v>
      </c>
    </row>
    <row r="6189" spans="1:4">
      <c r="A6189" s="213" t="s">
        <v>13306</v>
      </c>
      <c r="B6189" s="213" t="s">
        <v>2965</v>
      </c>
      <c r="C6189" s="213" t="s">
        <v>129</v>
      </c>
      <c r="D6189" s="214" t="s">
        <v>29668</v>
      </c>
    </row>
    <row r="6190" spans="1:4">
      <c r="A6190" s="213" t="s">
        <v>13307</v>
      </c>
      <c r="B6190" s="213" t="s">
        <v>2981</v>
      </c>
      <c r="C6190" s="213" t="s">
        <v>129</v>
      </c>
      <c r="D6190" s="214" t="s">
        <v>29515</v>
      </c>
    </row>
    <row r="6191" spans="1:4">
      <c r="A6191" s="213" t="s">
        <v>13308</v>
      </c>
      <c r="B6191" s="213" t="s">
        <v>2982</v>
      </c>
      <c r="C6191" s="213" t="s">
        <v>129</v>
      </c>
      <c r="D6191" s="214" t="s">
        <v>29669</v>
      </c>
    </row>
    <row r="6192" spans="1:4">
      <c r="A6192" s="213" t="s">
        <v>13309</v>
      </c>
      <c r="B6192" s="213" t="s">
        <v>2983</v>
      </c>
      <c r="C6192" s="213" t="s">
        <v>129</v>
      </c>
      <c r="D6192" s="214" t="s">
        <v>16012</v>
      </c>
    </row>
    <row r="6193" spans="1:4">
      <c r="A6193" s="213" t="s">
        <v>13310</v>
      </c>
      <c r="B6193" s="213" t="s">
        <v>2984</v>
      </c>
      <c r="C6193" s="213" t="s">
        <v>129</v>
      </c>
      <c r="D6193" s="214" t="s">
        <v>29670</v>
      </c>
    </row>
    <row r="6194" spans="1:4">
      <c r="A6194" s="213" t="s">
        <v>13311</v>
      </c>
      <c r="B6194" s="213" t="s">
        <v>3296</v>
      </c>
      <c r="C6194" s="213" t="s">
        <v>129</v>
      </c>
      <c r="D6194" s="214" t="s">
        <v>10646</v>
      </c>
    </row>
    <row r="6195" spans="1:4">
      <c r="A6195" s="213" t="s">
        <v>13312</v>
      </c>
      <c r="B6195" s="213" t="s">
        <v>3297</v>
      </c>
      <c r="C6195" s="213" t="s">
        <v>129</v>
      </c>
      <c r="D6195" s="214" t="s">
        <v>11704</v>
      </c>
    </row>
    <row r="6196" spans="1:4">
      <c r="A6196" s="213" t="s">
        <v>13313</v>
      </c>
      <c r="B6196" s="213" t="s">
        <v>3298</v>
      </c>
      <c r="C6196" s="213" t="s">
        <v>129</v>
      </c>
      <c r="D6196" s="214" t="s">
        <v>12537</v>
      </c>
    </row>
    <row r="6197" spans="1:4">
      <c r="A6197" s="213" t="s">
        <v>13314</v>
      </c>
      <c r="B6197" s="213" t="s">
        <v>3299</v>
      </c>
      <c r="C6197" s="213" t="s">
        <v>129</v>
      </c>
      <c r="D6197" s="214" t="s">
        <v>11055</v>
      </c>
    </row>
    <row r="6198" spans="1:4">
      <c r="A6198" s="213" t="s">
        <v>13315</v>
      </c>
      <c r="B6198" s="213" t="s">
        <v>13316</v>
      </c>
      <c r="C6198" s="213" t="s">
        <v>129</v>
      </c>
      <c r="D6198" s="214" t="s">
        <v>10215</v>
      </c>
    </row>
    <row r="6199" spans="1:4">
      <c r="A6199" s="213" t="s">
        <v>13317</v>
      </c>
      <c r="B6199" s="213" t="s">
        <v>13318</v>
      </c>
      <c r="C6199" s="213" t="s">
        <v>129</v>
      </c>
      <c r="D6199" s="214" t="s">
        <v>13189</v>
      </c>
    </row>
    <row r="6200" spans="1:4">
      <c r="A6200" s="213" t="s">
        <v>13319</v>
      </c>
      <c r="B6200" s="213" t="s">
        <v>13320</v>
      </c>
      <c r="C6200" s="213" t="s">
        <v>129</v>
      </c>
      <c r="D6200" s="214" t="s">
        <v>19007</v>
      </c>
    </row>
    <row r="6201" spans="1:4">
      <c r="A6201" s="213" t="s">
        <v>13321</v>
      </c>
      <c r="B6201" s="213" t="s">
        <v>13322</v>
      </c>
      <c r="C6201" s="213" t="s">
        <v>129</v>
      </c>
      <c r="D6201" s="214" t="s">
        <v>11200</v>
      </c>
    </row>
    <row r="6202" spans="1:4">
      <c r="A6202" s="213" t="s">
        <v>13323</v>
      </c>
      <c r="B6202" s="213" t="s">
        <v>426</v>
      </c>
      <c r="C6202" s="213" t="s">
        <v>129</v>
      </c>
      <c r="D6202" s="214" t="s">
        <v>29671</v>
      </c>
    </row>
    <row r="6203" spans="1:4">
      <c r="A6203" s="213" t="s">
        <v>13324</v>
      </c>
      <c r="B6203" s="213" t="s">
        <v>427</v>
      </c>
      <c r="C6203" s="213" t="s">
        <v>129</v>
      </c>
      <c r="D6203" s="214" t="s">
        <v>29672</v>
      </c>
    </row>
    <row r="6204" spans="1:4">
      <c r="A6204" s="213" t="s">
        <v>13325</v>
      </c>
      <c r="B6204" s="213" t="s">
        <v>428</v>
      </c>
      <c r="C6204" s="213" t="s">
        <v>129</v>
      </c>
      <c r="D6204" s="214" t="s">
        <v>15678</v>
      </c>
    </row>
    <row r="6205" spans="1:4">
      <c r="A6205" s="213" t="s">
        <v>13326</v>
      </c>
      <c r="B6205" s="213" t="s">
        <v>429</v>
      </c>
      <c r="C6205" s="213" t="s">
        <v>129</v>
      </c>
      <c r="D6205" s="214" t="s">
        <v>29673</v>
      </c>
    </row>
    <row r="6206" spans="1:4">
      <c r="A6206" s="213" t="s">
        <v>13327</v>
      </c>
      <c r="B6206" s="213" t="s">
        <v>434</v>
      </c>
      <c r="C6206" s="213" t="s">
        <v>129</v>
      </c>
      <c r="D6206" s="214" t="s">
        <v>29674</v>
      </c>
    </row>
    <row r="6207" spans="1:4">
      <c r="A6207" s="213" t="s">
        <v>13328</v>
      </c>
      <c r="B6207" s="213" t="s">
        <v>435</v>
      </c>
      <c r="C6207" s="213" t="s">
        <v>129</v>
      </c>
      <c r="D6207" s="214" t="s">
        <v>29675</v>
      </c>
    </row>
    <row r="6208" spans="1:4">
      <c r="A6208" s="213" t="s">
        <v>13329</v>
      </c>
      <c r="B6208" s="213" t="s">
        <v>436</v>
      </c>
      <c r="C6208" s="213" t="s">
        <v>129</v>
      </c>
      <c r="D6208" s="214" t="s">
        <v>29676</v>
      </c>
    </row>
    <row r="6209" spans="1:4">
      <c r="A6209" s="213" t="s">
        <v>13330</v>
      </c>
      <c r="B6209" s="213" t="s">
        <v>437</v>
      </c>
      <c r="C6209" s="213" t="s">
        <v>129</v>
      </c>
      <c r="D6209" s="214" t="s">
        <v>29677</v>
      </c>
    </row>
    <row r="6210" spans="1:4">
      <c r="A6210" s="213" t="s">
        <v>13331</v>
      </c>
      <c r="B6210" s="213" t="s">
        <v>1271</v>
      </c>
      <c r="C6210" s="213" t="s">
        <v>129</v>
      </c>
      <c r="D6210" s="214" t="s">
        <v>11015</v>
      </c>
    </row>
    <row r="6211" spans="1:4">
      <c r="A6211" s="213" t="s">
        <v>13333</v>
      </c>
      <c r="B6211" s="213" t="s">
        <v>1272</v>
      </c>
      <c r="C6211" s="213" t="s">
        <v>129</v>
      </c>
      <c r="D6211" s="214" t="s">
        <v>19978</v>
      </c>
    </row>
    <row r="6212" spans="1:4">
      <c r="A6212" s="213" t="s">
        <v>13334</v>
      </c>
      <c r="B6212" s="213" t="s">
        <v>1273</v>
      </c>
      <c r="C6212" s="213" t="s">
        <v>129</v>
      </c>
      <c r="D6212" s="214" t="s">
        <v>11703</v>
      </c>
    </row>
    <row r="6213" spans="1:4">
      <c r="A6213" s="213" t="s">
        <v>13335</v>
      </c>
      <c r="B6213" s="213" t="s">
        <v>1274</v>
      </c>
      <c r="C6213" s="213" t="s">
        <v>129</v>
      </c>
      <c r="D6213" s="214" t="s">
        <v>10253</v>
      </c>
    </row>
    <row r="6214" spans="1:4">
      <c r="A6214" s="213" t="s">
        <v>13336</v>
      </c>
      <c r="B6214" s="213" t="s">
        <v>13337</v>
      </c>
      <c r="C6214" s="213" t="s">
        <v>129</v>
      </c>
      <c r="D6214" s="214" t="s">
        <v>15283</v>
      </c>
    </row>
    <row r="6215" spans="1:4">
      <c r="A6215" s="213" t="s">
        <v>13339</v>
      </c>
      <c r="B6215" s="213" t="s">
        <v>3587</v>
      </c>
      <c r="C6215" s="213" t="s">
        <v>129</v>
      </c>
      <c r="D6215" s="214" t="s">
        <v>13340</v>
      </c>
    </row>
    <row r="6216" spans="1:4">
      <c r="A6216" s="213" t="s">
        <v>13341</v>
      </c>
      <c r="B6216" s="213" t="s">
        <v>13342</v>
      </c>
      <c r="C6216" s="213" t="s">
        <v>129</v>
      </c>
      <c r="D6216" s="214" t="s">
        <v>10267</v>
      </c>
    </row>
    <row r="6217" spans="1:4">
      <c r="A6217" s="213" t="s">
        <v>13343</v>
      </c>
      <c r="B6217" s="213" t="s">
        <v>13344</v>
      </c>
      <c r="C6217" s="213" t="s">
        <v>129</v>
      </c>
      <c r="D6217" s="214" t="s">
        <v>13345</v>
      </c>
    </row>
    <row r="6218" spans="1:4">
      <c r="A6218" s="213" t="s">
        <v>13346</v>
      </c>
      <c r="B6218" s="213" t="s">
        <v>3588</v>
      </c>
      <c r="C6218" s="213" t="s">
        <v>129</v>
      </c>
      <c r="D6218" s="214" t="s">
        <v>28039</v>
      </c>
    </row>
    <row r="6219" spans="1:4">
      <c r="A6219" s="213" t="s">
        <v>13347</v>
      </c>
      <c r="B6219" s="213" t="s">
        <v>3589</v>
      </c>
      <c r="C6219" s="213" t="s">
        <v>129</v>
      </c>
      <c r="D6219" s="214" t="s">
        <v>29678</v>
      </c>
    </row>
    <row r="6220" spans="1:4">
      <c r="A6220" s="213" t="s">
        <v>13348</v>
      </c>
      <c r="B6220" s="213" t="s">
        <v>3590</v>
      </c>
      <c r="C6220" s="213" t="s">
        <v>129</v>
      </c>
      <c r="D6220" s="214" t="s">
        <v>29678</v>
      </c>
    </row>
    <row r="6221" spans="1:4">
      <c r="A6221" s="213" t="s">
        <v>13349</v>
      </c>
      <c r="B6221" s="213" t="s">
        <v>13350</v>
      </c>
      <c r="C6221" s="213" t="s">
        <v>129</v>
      </c>
      <c r="D6221" s="214" t="s">
        <v>12729</v>
      </c>
    </row>
    <row r="6222" spans="1:4">
      <c r="A6222" s="213" t="s">
        <v>13351</v>
      </c>
      <c r="B6222" s="213" t="s">
        <v>13352</v>
      </c>
      <c r="C6222" s="213" t="s">
        <v>129</v>
      </c>
      <c r="D6222" s="214" t="s">
        <v>13353</v>
      </c>
    </row>
    <row r="6223" spans="1:4">
      <c r="A6223" s="213" t="s">
        <v>13354</v>
      </c>
      <c r="B6223" s="213" t="s">
        <v>3591</v>
      </c>
      <c r="C6223" s="213" t="s">
        <v>129</v>
      </c>
      <c r="D6223" s="214" t="s">
        <v>29611</v>
      </c>
    </row>
    <row r="6224" spans="1:4">
      <c r="A6224" s="213" t="s">
        <v>13355</v>
      </c>
      <c r="B6224" s="213" t="s">
        <v>3592</v>
      </c>
      <c r="C6224" s="213" t="s">
        <v>129</v>
      </c>
      <c r="D6224" s="214" t="s">
        <v>28035</v>
      </c>
    </row>
    <row r="6225" spans="1:4">
      <c r="A6225" s="213" t="s">
        <v>13356</v>
      </c>
      <c r="B6225" s="213" t="s">
        <v>3593</v>
      </c>
      <c r="C6225" s="213" t="s">
        <v>129</v>
      </c>
      <c r="D6225" s="214" t="s">
        <v>13357</v>
      </c>
    </row>
    <row r="6226" spans="1:4">
      <c r="A6226" s="213" t="s">
        <v>13358</v>
      </c>
      <c r="B6226" s="213" t="s">
        <v>3594</v>
      </c>
      <c r="C6226" s="213" t="s">
        <v>129</v>
      </c>
      <c r="D6226" s="214" t="s">
        <v>13357</v>
      </c>
    </row>
    <row r="6227" spans="1:4">
      <c r="A6227" s="213" t="s">
        <v>13359</v>
      </c>
      <c r="B6227" s="213" t="s">
        <v>3595</v>
      </c>
      <c r="C6227" s="213" t="s">
        <v>129</v>
      </c>
      <c r="D6227" s="214" t="s">
        <v>29574</v>
      </c>
    </row>
    <row r="6228" spans="1:4">
      <c r="A6228" s="213" t="s">
        <v>13360</v>
      </c>
      <c r="B6228" s="213" t="s">
        <v>13361</v>
      </c>
      <c r="C6228" s="213" t="s">
        <v>129</v>
      </c>
      <c r="D6228" s="214" t="s">
        <v>16408</v>
      </c>
    </row>
    <row r="6229" spans="1:4">
      <c r="A6229" s="213" t="s">
        <v>13362</v>
      </c>
      <c r="B6229" s="213" t="s">
        <v>13363</v>
      </c>
      <c r="C6229" s="213" t="s">
        <v>129</v>
      </c>
      <c r="D6229" s="214" t="s">
        <v>10266</v>
      </c>
    </row>
    <row r="6230" spans="1:4">
      <c r="A6230" s="213" t="s">
        <v>13364</v>
      </c>
      <c r="B6230" s="213" t="s">
        <v>13365</v>
      </c>
      <c r="C6230" s="213" t="s">
        <v>129</v>
      </c>
      <c r="D6230" s="214" t="s">
        <v>10881</v>
      </c>
    </row>
    <row r="6231" spans="1:4">
      <c r="A6231" s="213" t="s">
        <v>13366</v>
      </c>
      <c r="B6231" s="213" t="s">
        <v>13367</v>
      </c>
      <c r="C6231" s="213" t="s">
        <v>129</v>
      </c>
      <c r="D6231" s="214" t="s">
        <v>10639</v>
      </c>
    </row>
    <row r="6232" spans="1:4">
      <c r="A6232" s="213" t="s">
        <v>13368</v>
      </c>
      <c r="B6232" s="213" t="s">
        <v>3600</v>
      </c>
      <c r="C6232" s="213" t="s">
        <v>129</v>
      </c>
      <c r="D6232" s="214" t="s">
        <v>10639</v>
      </c>
    </row>
    <row r="6233" spans="1:4">
      <c r="A6233" s="213" t="s">
        <v>13369</v>
      </c>
      <c r="B6233" s="213" t="s">
        <v>13370</v>
      </c>
      <c r="C6233" s="213" t="s">
        <v>129</v>
      </c>
      <c r="D6233" s="214" t="s">
        <v>13113</v>
      </c>
    </row>
    <row r="6234" spans="1:4">
      <c r="A6234" s="213" t="s">
        <v>13371</v>
      </c>
      <c r="B6234" s="213" t="s">
        <v>13372</v>
      </c>
      <c r="C6234" s="213" t="s">
        <v>129</v>
      </c>
      <c r="D6234" s="214" t="s">
        <v>13192</v>
      </c>
    </row>
    <row r="6235" spans="1:4">
      <c r="A6235" s="213" t="s">
        <v>13373</v>
      </c>
      <c r="B6235" s="213" t="s">
        <v>13374</v>
      </c>
      <c r="C6235" s="213" t="s">
        <v>129</v>
      </c>
      <c r="D6235" s="214" t="s">
        <v>10881</v>
      </c>
    </row>
    <row r="6236" spans="1:4">
      <c r="A6236" s="213" t="s">
        <v>13375</v>
      </c>
      <c r="B6236" s="213" t="s">
        <v>3601</v>
      </c>
      <c r="C6236" s="213" t="s">
        <v>129</v>
      </c>
      <c r="D6236" s="214" t="s">
        <v>29556</v>
      </c>
    </row>
    <row r="6237" spans="1:4">
      <c r="A6237" s="213" t="s">
        <v>13376</v>
      </c>
      <c r="B6237" s="213" t="s">
        <v>3602</v>
      </c>
      <c r="C6237" s="213" t="s">
        <v>129</v>
      </c>
      <c r="D6237" s="214" t="s">
        <v>29599</v>
      </c>
    </row>
    <row r="6238" spans="1:4">
      <c r="A6238" s="213" t="s">
        <v>13377</v>
      </c>
      <c r="B6238" s="213" t="s">
        <v>13378</v>
      </c>
      <c r="C6238" s="213" t="s">
        <v>129</v>
      </c>
      <c r="D6238" s="214" t="s">
        <v>10519</v>
      </c>
    </row>
    <row r="6239" spans="1:4">
      <c r="A6239" s="213" t="s">
        <v>13379</v>
      </c>
      <c r="B6239" s="213" t="s">
        <v>3603</v>
      </c>
      <c r="C6239" s="213" t="s">
        <v>129</v>
      </c>
      <c r="D6239" s="214" t="s">
        <v>11241</v>
      </c>
    </row>
    <row r="6240" spans="1:4">
      <c r="A6240" s="213" t="s">
        <v>13380</v>
      </c>
      <c r="B6240" s="213" t="s">
        <v>13381</v>
      </c>
      <c r="C6240" s="213" t="s">
        <v>129</v>
      </c>
      <c r="D6240" s="214" t="s">
        <v>10187</v>
      </c>
    </row>
    <row r="6241" spans="1:4">
      <c r="A6241" s="213" t="s">
        <v>13382</v>
      </c>
      <c r="B6241" s="213" t="s">
        <v>13383</v>
      </c>
      <c r="C6241" s="213" t="s">
        <v>129</v>
      </c>
      <c r="D6241" s="214" t="s">
        <v>12672</v>
      </c>
    </row>
    <row r="6242" spans="1:4">
      <c r="A6242" s="213" t="s">
        <v>13384</v>
      </c>
      <c r="B6242" s="213" t="s">
        <v>13385</v>
      </c>
      <c r="C6242" s="213" t="s">
        <v>129</v>
      </c>
      <c r="D6242" s="214" t="s">
        <v>10395</v>
      </c>
    </row>
    <row r="6243" spans="1:4">
      <c r="A6243" s="213" t="s">
        <v>13386</v>
      </c>
      <c r="B6243" s="213" t="s">
        <v>13387</v>
      </c>
      <c r="C6243" s="213" t="s">
        <v>129</v>
      </c>
      <c r="D6243" s="214" t="s">
        <v>13388</v>
      </c>
    </row>
    <row r="6244" spans="1:4">
      <c r="A6244" s="213" t="s">
        <v>13389</v>
      </c>
      <c r="B6244" s="213" t="s">
        <v>13390</v>
      </c>
      <c r="C6244" s="213" t="s">
        <v>129</v>
      </c>
      <c r="D6244" s="214" t="s">
        <v>10358</v>
      </c>
    </row>
    <row r="6245" spans="1:4">
      <c r="A6245" s="213" t="s">
        <v>13391</v>
      </c>
      <c r="B6245" s="213" t="s">
        <v>13392</v>
      </c>
      <c r="C6245" s="213" t="s">
        <v>129</v>
      </c>
      <c r="D6245" s="214" t="s">
        <v>29679</v>
      </c>
    </row>
    <row r="6246" spans="1:4">
      <c r="A6246" s="213" t="s">
        <v>13393</v>
      </c>
      <c r="B6246" s="213" t="s">
        <v>13394</v>
      </c>
      <c r="C6246" s="213" t="s">
        <v>129</v>
      </c>
      <c r="D6246" s="214" t="s">
        <v>29680</v>
      </c>
    </row>
    <row r="6247" spans="1:4">
      <c r="A6247" s="213" t="s">
        <v>13395</v>
      </c>
      <c r="B6247" s="213" t="s">
        <v>13396</v>
      </c>
      <c r="C6247" s="213" t="s">
        <v>129</v>
      </c>
      <c r="D6247" s="214" t="s">
        <v>29681</v>
      </c>
    </row>
    <row r="6248" spans="1:4">
      <c r="A6248" s="213" t="s">
        <v>13397</v>
      </c>
      <c r="B6248" s="213" t="s">
        <v>13398</v>
      </c>
      <c r="C6248" s="213" t="s">
        <v>129</v>
      </c>
      <c r="D6248" s="214" t="s">
        <v>10338</v>
      </c>
    </row>
    <row r="6249" spans="1:4">
      <c r="A6249" s="213" t="s">
        <v>13399</v>
      </c>
      <c r="B6249" s="213" t="s">
        <v>13400</v>
      </c>
      <c r="C6249" s="213" t="s">
        <v>129</v>
      </c>
      <c r="D6249" s="214" t="s">
        <v>14699</v>
      </c>
    </row>
    <row r="6250" spans="1:4">
      <c r="A6250" s="213" t="s">
        <v>13402</v>
      </c>
      <c r="B6250" s="213" t="s">
        <v>13403</v>
      </c>
      <c r="C6250" s="213" t="s">
        <v>129</v>
      </c>
      <c r="D6250" s="214" t="s">
        <v>29682</v>
      </c>
    </row>
    <row r="6251" spans="1:4">
      <c r="A6251" s="213" t="s">
        <v>13404</v>
      </c>
      <c r="B6251" s="213" t="s">
        <v>29683</v>
      </c>
      <c r="C6251" s="213" t="s">
        <v>129</v>
      </c>
      <c r="D6251" s="214" t="s">
        <v>13235</v>
      </c>
    </row>
    <row r="6252" spans="1:4">
      <c r="A6252" s="213" t="s">
        <v>13405</v>
      </c>
      <c r="B6252" s="213" t="s">
        <v>3983</v>
      </c>
      <c r="C6252" s="213" t="s">
        <v>129</v>
      </c>
      <c r="D6252" s="214" t="s">
        <v>11181</v>
      </c>
    </row>
    <row r="6253" spans="1:4">
      <c r="A6253" s="213" t="s">
        <v>13406</v>
      </c>
      <c r="B6253" s="213" t="s">
        <v>3984</v>
      </c>
      <c r="C6253" s="213" t="s">
        <v>129</v>
      </c>
      <c r="D6253" s="214" t="s">
        <v>11181</v>
      </c>
    </row>
    <row r="6254" spans="1:4">
      <c r="A6254" s="213" t="s">
        <v>13407</v>
      </c>
      <c r="B6254" s="213" t="s">
        <v>4082</v>
      </c>
      <c r="C6254" s="213" t="s">
        <v>129</v>
      </c>
      <c r="D6254" s="214" t="s">
        <v>10216</v>
      </c>
    </row>
    <row r="6255" spans="1:4">
      <c r="A6255" s="213" t="s">
        <v>13408</v>
      </c>
      <c r="B6255" s="213" t="s">
        <v>4083</v>
      </c>
      <c r="C6255" s="213" t="s">
        <v>129</v>
      </c>
      <c r="D6255" s="214" t="s">
        <v>11704</v>
      </c>
    </row>
    <row r="6256" spans="1:4">
      <c r="A6256" s="213" t="s">
        <v>13409</v>
      </c>
      <c r="B6256" s="213" t="s">
        <v>4084</v>
      </c>
      <c r="C6256" s="213" t="s">
        <v>129</v>
      </c>
      <c r="D6256" s="214" t="s">
        <v>10646</v>
      </c>
    </row>
    <row r="6257" spans="1:4">
      <c r="A6257" s="213" t="s">
        <v>13410</v>
      </c>
      <c r="B6257" s="213" t="s">
        <v>4085</v>
      </c>
      <c r="C6257" s="213" t="s">
        <v>129</v>
      </c>
      <c r="D6257" s="214" t="s">
        <v>13353</v>
      </c>
    </row>
    <row r="6258" spans="1:4">
      <c r="A6258" s="213" t="s">
        <v>13411</v>
      </c>
      <c r="B6258" s="213" t="s">
        <v>4088</v>
      </c>
      <c r="C6258" s="213" t="s">
        <v>129</v>
      </c>
      <c r="D6258" s="214" t="s">
        <v>10646</v>
      </c>
    </row>
    <row r="6259" spans="1:4">
      <c r="A6259" s="213" t="s">
        <v>13412</v>
      </c>
      <c r="B6259" s="213" t="s">
        <v>4089</v>
      </c>
      <c r="C6259" s="213" t="s">
        <v>129</v>
      </c>
      <c r="D6259" s="214" t="s">
        <v>11704</v>
      </c>
    </row>
    <row r="6260" spans="1:4">
      <c r="A6260" s="213" t="s">
        <v>13413</v>
      </c>
      <c r="B6260" s="213" t="s">
        <v>4090</v>
      </c>
      <c r="C6260" s="213" t="s">
        <v>129</v>
      </c>
      <c r="D6260" s="214" t="s">
        <v>12537</v>
      </c>
    </row>
    <row r="6261" spans="1:4">
      <c r="A6261" s="213" t="s">
        <v>13414</v>
      </c>
      <c r="B6261" s="213" t="s">
        <v>4091</v>
      </c>
      <c r="C6261" s="213" t="s">
        <v>129</v>
      </c>
      <c r="D6261" s="214" t="s">
        <v>10639</v>
      </c>
    </row>
    <row r="6262" spans="1:4">
      <c r="A6262" s="213" t="s">
        <v>13415</v>
      </c>
      <c r="B6262" s="213" t="s">
        <v>10115</v>
      </c>
      <c r="C6262" s="213" t="s">
        <v>129</v>
      </c>
      <c r="D6262" s="214" t="s">
        <v>11705</v>
      </c>
    </row>
    <row r="6263" spans="1:4">
      <c r="A6263" s="213" t="s">
        <v>13416</v>
      </c>
      <c r="B6263" s="213" t="s">
        <v>13417</v>
      </c>
      <c r="C6263" s="213" t="s">
        <v>129</v>
      </c>
      <c r="D6263" s="214" t="s">
        <v>13353</v>
      </c>
    </row>
    <row r="6264" spans="1:4">
      <c r="A6264" s="213" t="s">
        <v>13418</v>
      </c>
      <c r="B6264" s="213" t="s">
        <v>13419</v>
      </c>
      <c r="C6264" s="213" t="s">
        <v>129</v>
      </c>
      <c r="D6264" s="214" t="s">
        <v>29684</v>
      </c>
    </row>
    <row r="6265" spans="1:4">
      <c r="A6265" s="213" t="s">
        <v>13420</v>
      </c>
      <c r="B6265" s="213" t="s">
        <v>13421</v>
      </c>
      <c r="C6265" s="213" t="s">
        <v>129</v>
      </c>
      <c r="D6265" s="214" t="s">
        <v>10757</v>
      </c>
    </row>
    <row r="6266" spans="1:4">
      <c r="A6266" s="213" t="s">
        <v>13422</v>
      </c>
      <c r="B6266" s="213" t="s">
        <v>13423</v>
      </c>
      <c r="C6266" s="213" t="s">
        <v>129</v>
      </c>
      <c r="D6266" s="214" t="s">
        <v>29685</v>
      </c>
    </row>
    <row r="6267" spans="1:4">
      <c r="A6267" s="213" t="s">
        <v>13424</v>
      </c>
      <c r="B6267" s="213" t="s">
        <v>13425</v>
      </c>
      <c r="C6267" s="213" t="s">
        <v>129</v>
      </c>
      <c r="D6267" s="214" t="s">
        <v>29686</v>
      </c>
    </row>
    <row r="6268" spans="1:4">
      <c r="A6268" s="213" t="s">
        <v>13426</v>
      </c>
      <c r="B6268" s="213" t="s">
        <v>13427</v>
      </c>
      <c r="C6268" s="213" t="s">
        <v>129</v>
      </c>
      <c r="D6268" s="214" t="s">
        <v>29574</v>
      </c>
    </row>
    <row r="6269" spans="1:4">
      <c r="A6269" s="213" t="s">
        <v>29687</v>
      </c>
      <c r="B6269" s="213" t="s">
        <v>29688</v>
      </c>
      <c r="C6269" s="213" t="s">
        <v>129</v>
      </c>
      <c r="D6269" s="214" t="s">
        <v>23986</v>
      </c>
    </row>
    <row r="6270" spans="1:4">
      <c r="A6270" s="213" t="s">
        <v>29689</v>
      </c>
      <c r="B6270" s="213" t="s">
        <v>29690</v>
      </c>
      <c r="C6270" s="213" t="s">
        <v>129</v>
      </c>
      <c r="D6270" s="214" t="s">
        <v>29377</v>
      </c>
    </row>
    <row r="6271" spans="1:4">
      <c r="A6271" s="213" t="s">
        <v>13428</v>
      </c>
      <c r="B6271" s="213" t="s">
        <v>2198</v>
      </c>
      <c r="C6271" s="213" t="s">
        <v>126</v>
      </c>
      <c r="D6271" s="214" t="s">
        <v>32067</v>
      </c>
    </row>
    <row r="6272" spans="1:4">
      <c r="A6272" s="213" t="s">
        <v>13429</v>
      </c>
      <c r="B6272" s="213" t="s">
        <v>2199</v>
      </c>
      <c r="C6272" s="213" t="s">
        <v>126</v>
      </c>
      <c r="D6272" s="214" t="s">
        <v>32068</v>
      </c>
    </row>
    <row r="6273" spans="1:4">
      <c r="A6273" s="213" t="s">
        <v>13430</v>
      </c>
      <c r="B6273" s="213" t="s">
        <v>2200</v>
      </c>
      <c r="C6273" s="213" t="s">
        <v>126</v>
      </c>
      <c r="D6273" s="214" t="s">
        <v>32069</v>
      </c>
    </row>
    <row r="6274" spans="1:4">
      <c r="A6274" s="213" t="s">
        <v>13431</v>
      </c>
      <c r="B6274" s="213" t="s">
        <v>2201</v>
      </c>
      <c r="C6274" s="213" t="s">
        <v>126</v>
      </c>
      <c r="D6274" s="214" t="s">
        <v>32070</v>
      </c>
    </row>
    <row r="6275" spans="1:4">
      <c r="A6275" s="213" t="s">
        <v>13432</v>
      </c>
      <c r="B6275" s="213" t="s">
        <v>2348</v>
      </c>
      <c r="C6275" s="213" t="s">
        <v>55</v>
      </c>
      <c r="D6275" s="214" t="s">
        <v>32071</v>
      </c>
    </row>
    <row r="6276" spans="1:4">
      <c r="A6276" s="213" t="s">
        <v>13433</v>
      </c>
      <c r="B6276" s="213" t="s">
        <v>2349</v>
      </c>
      <c r="C6276" s="213" t="s">
        <v>55</v>
      </c>
      <c r="D6276" s="214" t="s">
        <v>32072</v>
      </c>
    </row>
    <row r="6277" spans="1:4">
      <c r="A6277" s="213" t="s">
        <v>13434</v>
      </c>
      <c r="B6277" s="213" t="s">
        <v>2350</v>
      </c>
      <c r="C6277" s="213" t="s">
        <v>55</v>
      </c>
      <c r="D6277" s="214" t="s">
        <v>32073</v>
      </c>
    </row>
    <row r="6278" spans="1:4">
      <c r="A6278" s="213" t="s">
        <v>13435</v>
      </c>
      <c r="B6278" s="213" t="s">
        <v>2351</v>
      </c>
      <c r="C6278" s="213" t="s">
        <v>55</v>
      </c>
      <c r="D6278" s="214" t="s">
        <v>11891</v>
      </c>
    </row>
    <row r="6279" spans="1:4">
      <c r="A6279" s="213" t="s">
        <v>13436</v>
      </c>
      <c r="B6279" s="213" t="s">
        <v>2352</v>
      </c>
      <c r="C6279" s="213" t="s">
        <v>55</v>
      </c>
      <c r="D6279" s="214" t="s">
        <v>12789</v>
      </c>
    </row>
    <row r="6280" spans="1:4">
      <c r="A6280" s="213" t="s">
        <v>13438</v>
      </c>
      <c r="B6280" s="213" t="s">
        <v>2353</v>
      </c>
      <c r="C6280" s="213" t="s">
        <v>55</v>
      </c>
      <c r="D6280" s="214" t="s">
        <v>32074</v>
      </c>
    </row>
    <row r="6281" spans="1:4">
      <c r="A6281" s="213" t="s">
        <v>13440</v>
      </c>
      <c r="B6281" s="213" t="s">
        <v>2354</v>
      </c>
      <c r="C6281" s="213" t="s">
        <v>126</v>
      </c>
      <c r="D6281" s="214" t="s">
        <v>32075</v>
      </c>
    </row>
    <row r="6282" spans="1:4">
      <c r="A6282" s="213" t="s">
        <v>13441</v>
      </c>
      <c r="B6282" s="213" t="s">
        <v>2355</v>
      </c>
      <c r="C6282" s="213" t="s">
        <v>126</v>
      </c>
      <c r="D6282" s="214" t="s">
        <v>32076</v>
      </c>
    </row>
    <row r="6283" spans="1:4">
      <c r="A6283" s="213" t="s">
        <v>13442</v>
      </c>
      <c r="B6283" s="213" t="s">
        <v>2356</v>
      </c>
      <c r="C6283" s="213" t="s">
        <v>126</v>
      </c>
      <c r="D6283" s="214" t="s">
        <v>32077</v>
      </c>
    </row>
    <row r="6284" spans="1:4">
      <c r="A6284" s="213" t="s">
        <v>13443</v>
      </c>
      <c r="B6284" s="213" t="s">
        <v>2357</v>
      </c>
      <c r="C6284" s="213" t="s">
        <v>126</v>
      </c>
      <c r="D6284" s="214" t="s">
        <v>32078</v>
      </c>
    </row>
    <row r="6285" spans="1:4">
      <c r="A6285" s="213" t="s">
        <v>13444</v>
      </c>
      <c r="B6285" s="213" t="s">
        <v>2358</v>
      </c>
      <c r="C6285" s="213" t="s">
        <v>126</v>
      </c>
      <c r="D6285" s="214" t="s">
        <v>32079</v>
      </c>
    </row>
    <row r="6286" spans="1:4">
      <c r="A6286" s="213" t="s">
        <v>13445</v>
      </c>
      <c r="B6286" s="213" t="s">
        <v>2359</v>
      </c>
      <c r="C6286" s="213" t="s">
        <v>126</v>
      </c>
      <c r="D6286" s="214" t="s">
        <v>32080</v>
      </c>
    </row>
    <row r="6287" spans="1:4">
      <c r="A6287" s="213" t="s">
        <v>13446</v>
      </c>
      <c r="B6287" s="213" t="s">
        <v>2360</v>
      </c>
      <c r="C6287" s="213" t="s">
        <v>126</v>
      </c>
      <c r="D6287" s="214" t="s">
        <v>32081</v>
      </c>
    </row>
    <row r="6288" spans="1:4">
      <c r="A6288" s="213" t="s">
        <v>13447</v>
      </c>
      <c r="B6288" s="213" t="s">
        <v>2361</v>
      </c>
      <c r="C6288" s="213" t="s">
        <v>126</v>
      </c>
      <c r="D6288" s="214" t="s">
        <v>32082</v>
      </c>
    </row>
    <row r="6289" spans="1:4">
      <c r="A6289" s="213" t="s">
        <v>13448</v>
      </c>
      <c r="B6289" s="213" t="s">
        <v>2362</v>
      </c>
      <c r="C6289" s="213" t="s">
        <v>126</v>
      </c>
      <c r="D6289" s="214" t="s">
        <v>32083</v>
      </c>
    </row>
    <row r="6290" spans="1:4">
      <c r="A6290" s="213" t="s">
        <v>13449</v>
      </c>
      <c r="B6290" s="213" t="s">
        <v>2363</v>
      </c>
      <c r="C6290" s="213" t="s">
        <v>126</v>
      </c>
      <c r="D6290" s="214" t="s">
        <v>32084</v>
      </c>
    </row>
    <row r="6291" spans="1:4">
      <c r="A6291" s="213" t="s">
        <v>13450</v>
      </c>
      <c r="B6291" s="213" t="s">
        <v>2364</v>
      </c>
      <c r="C6291" s="213" t="s">
        <v>126</v>
      </c>
      <c r="D6291" s="214" t="s">
        <v>32085</v>
      </c>
    </row>
    <row r="6292" spans="1:4">
      <c r="A6292" s="213" t="s">
        <v>13451</v>
      </c>
      <c r="B6292" s="213" t="s">
        <v>2365</v>
      </c>
      <c r="C6292" s="213" t="s">
        <v>126</v>
      </c>
      <c r="D6292" s="214" t="s">
        <v>32086</v>
      </c>
    </row>
    <row r="6293" spans="1:4">
      <c r="A6293" s="213" t="s">
        <v>13452</v>
      </c>
      <c r="B6293" s="213" t="s">
        <v>2366</v>
      </c>
      <c r="C6293" s="213" t="s">
        <v>126</v>
      </c>
      <c r="D6293" s="214" t="s">
        <v>32087</v>
      </c>
    </row>
    <row r="6294" spans="1:4">
      <c r="A6294" s="213" t="s">
        <v>13453</v>
      </c>
      <c r="B6294" s="213" t="s">
        <v>2367</v>
      </c>
      <c r="C6294" s="213" t="s">
        <v>126</v>
      </c>
      <c r="D6294" s="214" t="s">
        <v>32088</v>
      </c>
    </row>
    <row r="6295" spans="1:4">
      <c r="A6295" s="213" t="s">
        <v>13454</v>
      </c>
      <c r="B6295" s="213" t="s">
        <v>2368</v>
      </c>
      <c r="C6295" s="213" t="s">
        <v>126</v>
      </c>
      <c r="D6295" s="214" t="s">
        <v>32089</v>
      </c>
    </row>
    <row r="6296" spans="1:4">
      <c r="A6296" s="213" t="s">
        <v>13455</v>
      </c>
      <c r="B6296" s="213" t="s">
        <v>2369</v>
      </c>
      <c r="C6296" s="213" t="s">
        <v>126</v>
      </c>
      <c r="D6296" s="214" t="s">
        <v>32090</v>
      </c>
    </row>
    <row r="6297" spans="1:4">
      <c r="A6297" s="213" t="s">
        <v>13456</v>
      </c>
      <c r="B6297" s="213" t="s">
        <v>2370</v>
      </c>
      <c r="C6297" s="213" t="s">
        <v>126</v>
      </c>
      <c r="D6297" s="214" t="s">
        <v>32091</v>
      </c>
    </row>
    <row r="6298" spans="1:4">
      <c r="A6298" s="213" t="s">
        <v>13457</v>
      </c>
      <c r="B6298" s="213" t="s">
        <v>2371</v>
      </c>
      <c r="C6298" s="213" t="s">
        <v>126</v>
      </c>
      <c r="D6298" s="214" t="s">
        <v>32092</v>
      </c>
    </row>
    <row r="6299" spans="1:4">
      <c r="A6299" s="213" t="s">
        <v>13458</v>
      </c>
      <c r="B6299" s="213" t="s">
        <v>2372</v>
      </c>
      <c r="C6299" s="213" t="s">
        <v>126</v>
      </c>
      <c r="D6299" s="214" t="s">
        <v>32093</v>
      </c>
    </row>
    <row r="6300" spans="1:4">
      <c r="A6300" s="213" t="s">
        <v>13459</v>
      </c>
      <c r="B6300" s="213" t="s">
        <v>2373</v>
      </c>
      <c r="C6300" s="213" t="s">
        <v>126</v>
      </c>
      <c r="D6300" s="214" t="s">
        <v>32094</v>
      </c>
    </row>
    <row r="6301" spans="1:4">
      <c r="A6301" s="213" t="s">
        <v>13460</v>
      </c>
      <c r="B6301" s="213" t="s">
        <v>313</v>
      </c>
      <c r="C6301" s="213" t="s">
        <v>55</v>
      </c>
      <c r="D6301" s="214" t="s">
        <v>32095</v>
      </c>
    </row>
    <row r="6302" spans="1:4">
      <c r="A6302" s="213" t="s">
        <v>13461</v>
      </c>
      <c r="B6302" s="213" t="s">
        <v>314</v>
      </c>
      <c r="C6302" s="213" t="s">
        <v>55</v>
      </c>
      <c r="D6302" s="214" t="s">
        <v>32096</v>
      </c>
    </row>
    <row r="6303" spans="1:4">
      <c r="A6303" s="213" t="s">
        <v>13462</v>
      </c>
      <c r="B6303" s="213" t="s">
        <v>315</v>
      </c>
      <c r="C6303" s="213" t="s">
        <v>55</v>
      </c>
      <c r="D6303" s="214" t="s">
        <v>30304</v>
      </c>
    </row>
    <row r="6304" spans="1:4">
      <c r="A6304" s="213" t="s">
        <v>13463</v>
      </c>
      <c r="B6304" s="213" t="s">
        <v>317</v>
      </c>
      <c r="C6304" s="213" t="s">
        <v>55</v>
      </c>
      <c r="D6304" s="214" t="s">
        <v>32097</v>
      </c>
    </row>
    <row r="6305" spans="1:4">
      <c r="A6305" s="213" t="s">
        <v>13464</v>
      </c>
      <c r="B6305" s="213" t="s">
        <v>318</v>
      </c>
      <c r="C6305" s="213" t="s">
        <v>55</v>
      </c>
      <c r="D6305" s="214" t="s">
        <v>32098</v>
      </c>
    </row>
    <row r="6306" spans="1:4">
      <c r="A6306" s="213" t="s">
        <v>13465</v>
      </c>
      <c r="B6306" s="213" t="s">
        <v>319</v>
      </c>
      <c r="C6306" s="213" t="s">
        <v>55</v>
      </c>
      <c r="D6306" s="214" t="s">
        <v>15964</v>
      </c>
    </row>
    <row r="6307" spans="1:4">
      <c r="A6307" s="213" t="s">
        <v>13467</v>
      </c>
      <c r="B6307" s="213" t="s">
        <v>320</v>
      </c>
      <c r="C6307" s="213" t="s">
        <v>55</v>
      </c>
      <c r="D6307" s="214" t="s">
        <v>32099</v>
      </c>
    </row>
    <row r="6308" spans="1:4">
      <c r="A6308" s="213" t="s">
        <v>13468</v>
      </c>
      <c r="B6308" s="213" t="s">
        <v>321</v>
      </c>
      <c r="C6308" s="213" t="s">
        <v>55</v>
      </c>
      <c r="D6308" s="214" t="s">
        <v>32100</v>
      </c>
    </row>
    <row r="6309" spans="1:4">
      <c r="A6309" s="213" t="s">
        <v>13469</v>
      </c>
      <c r="B6309" s="213" t="s">
        <v>322</v>
      </c>
      <c r="C6309" s="213" t="s">
        <v>55</v>
      </c>
      <c r="D6309" s="214" t="s">
        <v>32101</v>
      </c>
    </row>
    <row r="6310" spans="1:4">
      <c r="A6310" s="213" t="s">
        <v>13471</v>
      </c>
      <c r="B6310" s="213" t="s">
        <v>323</v>
      </c>
      <c r="C6310" s="213" t="s">
        <v>55</v>
      </c>
      <c r="D6310" s="214" t="s">
        <v>10838</v>
      </c>
    </row>
    <row r="6311" spans="1:4">
      <c r="A6311" s="213" t="s">
        <v>13473</v>
      </c>
      <c r="B6311" s="213" t="s">
        <v>324</v>
      </c>
      <c r="C6311" s="213" t="s">
        <v>55</v>
      </c>
      <c r="D6311" s="214" t="s">
        <v>32102</v>
      </c>
    </row>
    <row r="6312" spans="1:4">
      <c r="A6312" s="213" t="s">
        <v>13474</v>
      </c>
      <c r="B6312" s="213" t="s">
        <v>325</v>
      </c>
      <c r="C6312" s="213" t="s">
        <v>55</v>
      </c>
      <c r="D6312" s="214" t="s">
        <v>32103</v>
      </c>
    </row>
    <row r="6313" spans="1:4">
      <c r="A6313" s="213" t="s">
        <v>13475</v>
      </c>
      <c r="B6313" s="213" t="s">
        <v>326</v>
      </c>
      <c r="C6313" s="213" t="s">
        <v>55</v>
      </c>
      <c r="D6313" s="214" t="s">
        <v>10995</v>
      </c>
    </row>
    <row r="6314" spans="1:4">
      <c r="A6314" s="213" t="s">
        <v>13476</v>
      </c>
      <c r="B6314" s="213" t="s">
        <v>327</v>
      </c>
      <c r="C6314" s="213" t="s">
        <v>55</v>
      </c>
      <c r="D6314" s="214" t="s">
        <v>19480</v>
      </c>
    </row>
    <row r="6315" spans="1:4">
      <c r="A6315" s="213" t="s">
        <v>13477</v>
      </c>
      <c r="B6315" s="213" t="s">
        <v>328</v>
      </c>
      <c r="C6315" s="213" t="s">
        <v>55</v>
      </c>
      <c r="D6315" s="214" t="s">
        <v>32104</v>
      </c>
    </row>
    <row r="6316" spans="1:4">
      <c r="A6316" s="213" t="s">
        <v>13478</v>
      </c>
      <c r="B6316" s="213" t="s">
        <v>329</v>
      </c>
      <c r="C6316" s="213" t="s">
        <v>55</v>
      </c>
      <c r="D6316" s="214" t="s">
        <v>32105</v>
      </c>
    </row>
    <row r="6317" spans="1:4">
      <c r="A6317" s="213" t="s">
        <v>13479</v>
      </c>
      <c r="B6317" s="213" t="s">
        <v>2633</v>
      </c>
      <c r="C6317" s="213" t="s">
        <v>55</v>
      </c>
      <c r="D6317" s="214" t="s">
        <v>32106</v>
      </c>
    </row>
    <row r="6318" spans="1:4">
      <c r="A6318" s="213" t="s">
        <v>13481</v>
      </c>
      <c r="B6318" s="213" t="s">
        <v>2634</v>
      </c>
      <c r="C6318" s="213" t="s">
        <v>55</v>
      </c>
      <c r="D6318" s="214" t="s">
        <v>29875</v>
      </c>
    </row>
    <row r="6319" spans="1:4">
      <c r="A6319" s="213" t="s">
        <v>13482</v>
      </c>
      <c r="B6319" s="213" t="s">
        <v>2635</v>
      </c>
      <c r="C6319" s="213" t="s">
        <v>55</v>
      </c>
      <c r="D6319" s="214" t="s">
        <v>32107</v>
      </c>
    </row>
    <row r="6320" spans="1:4">
      <c r="A6320" s="213" t="s">
        <v>13483</v>
      </c>
      <c r="B6320" s="213" t="s">
        <v>2636</v>
      </c>
      <c r="C6320" s="213" t="s">
        <v>55</v>
      </c>
      <c r="D6320" s="214" t="s">
        <v>32108</v>
      </c>
    </row>
    <row r="6321" spans="1:4">
      <c r="A6321" s="213" t="s">
        <v>13484</v>
      </c>
      <c r="B6321" s="213" t="s">
        <v>2637</v>
      </c>
      <c r="C6321" s="213" t="s">
        <v>55</v>
      </c>
      <c r="D6321" s="214" t="s">
        <v>32109</v>
      </c>
    </row>
    <row r="6322" spans="1:4">
      <c r="A6322" s="213" t="s">
        <v>13485</v>
      </c>
      <c r="B6322" s="213" t="s">
        <v>2638</v>
      </c>
      <c r="C6322" s="213" t="s">
        <v>55</v>
      </c>
      <c r="D6322" s="214" t="s">
        <v>16256</v>
      </c>
    </row>
    <row r="6323" spans="1:4">
      <c r="A6323" s="213" t="s">
        <v>13486</v>
      </c>
      <c r="B6323" s="213" t="s">
        <v>2648</v>
      </c>
      <c r="C6323" s="213" t="s">
        <v>44</v>
      </c>
      <c r="D6323" s="214" t="s">
        <v>31061</v>
      </c>
    </row>
    <row r="6324" spans="1:4">
      <c r="A6324" s="213" t="s">
        <v>13487</v>
      </c>
      <c r="B6324" s="213" t="s">
        <v>2649</v>
      </c>
      <c r="C6324" s="213" t="s">
        <v>55</v>
      </c>
      <c r="D6324" s="214" t="s">
        <v>24173</v>
      </c>
    </row>
    <row r="6325" spans="1:4">
      <c r="A6325" s="213" t="s">
        <v>13488</v>
      </c>
      <c r="B6325" s="213" t="s">
        <v>2654</v>
      </c>
      <c r="C6325" s="213" t="s">
        <v>126</v>
      </c>
      <c r="D6325" s="214" t="s">
        <v>10627</v>
      </c>
    </row>
    <row r="6326" spans="1:4">
      <c r="A6326" s="213" t="s">
        <v>13489</v>
      </c>
      <c r="B6326" s="213" t="s">
        <v>2655</v>
      </c>
      <c r="C6326" s="213" t="s">
        <v>55</v>
      </c>
      <c r="D6326" s="214" t="s">
        <v>32107</v>
      </c>
    </row>
    <row r="6327" spans="1:4">
      <c r="A6327" s="213" t="s">
        <v>13490</v>
      </c>
      <c r="B6327" s="213" t="s">
        <v>2656</v>
      </c>
      <c r="C6327" s="213" t="s">
        <v>55</v>
      </c>
      <c r="D6327" s="214" t="s">
        <v>32108</v>
      </c>
    </row>
    <row r="6328" spans="1:4">
      <c r="A6328" s="213" t="s">
        <v>13491</v>
      </c>
      <c r="B6328" s="213" t="s">
        <v>2657</v>
      </c>
      <c r="C6328" s="213" t="s">
        <v>55</v>
      </c>
      <c r="D6328" s="214" t="s">
        <v>32107</v>
      </c>
    </row>
    <row r="6329" spans="1:4">
      <c r="A6329" s="213" t="s">
        <v>13492</v>
      </c>
      <c r="B6329" s="213" t="s">
        <v>2658</v>
      </c>
      <c r="C6329" s="213" t="s">
        <v>55</v>
      </c>
      <c r="D6329" s="214" t="s">
        <v>32108</v>
      </c>
    </row>
    <row r="6330" spans="1:4">
      <c r="A6330" s="213" t="s">
        <v>13493</v>
      </c>
      <c r="B6330" s="213" t="s">
        <v>2660</v>
      </c>
      <c r="C6330" s="213" t="s">
        <v>55</v>
      </c>
      <c r="D6330" s="214" t="s">
        <v>32109</v>
      </c>
    </row>
    <row r="6331" spans="1:4">
      <c r="A6331" s="213" t="s">
        <v>13494</v>
      </c>
      <c r="B6331" s="213" t="s">
        <v>2661</v>
      </c>
      <c r="C6331" s="213" t="s">
        <v>55</v>
      </c>
      <c r="D6331" s="214" t="s">
        <v>16256</v>
      </c>
    </row>
    <row r="6332" spans="1:4">
      <c r="A6332" s="213" t="s">
        <v>13495</v>
      </c>
      <c r="B6332" s="213" t="s">
        <v>2662</v>
      </c>
      <c r="C6332" s="213" t="s">
        <v>55</v>
      </c>
      <c r="D6332" s="214" t="s">
        <v>32109</v>
      </c>
    </row>
    <row r="6333" spans="1:4">
      <c r="A6333" s="213" t="s">
        <v>13496</v>
      </c>
      <c r="B6333" s="213" t="s">
        <v>2663</v>
      </c>
      <c r="C6333" s="213" t="s">
        <v>55</v>
      </c>
      <c r="D6333" s="214" t="s">
        <v>16256</v>
      </c>
    </row>
    <row r="6334" spans="1:4">
      <c r="A6334" s="213" t="s">
        <v>13497</v>
      </c>
      <c r="B6334" s="213" t="s">
        <v>2639</v>
      </c>
      <c r="C6334" s="213" t="s">
        <v>55</v>
      </c>
      <c r="D6334" s="214" t="s">
        <v>32110</v>
      </c>
    </row>
    <row r="6335" spans="1:4">
      <c r="A6335" s="213" t="s">
        <v>13498</v>
      </c>
      <c r="B6335" s="213" t="s">
        <v>2640</v>
      </c>
      <c r="C6335" s="213" t="s">
        <v>55</v>
      </c>
      <c r="D6335" s="214" t="s">
        <v>23258</v>
      </c>
    </row>
    <row r="6336" spans="1:4">
      <c r="A6336" s="213" t="s">
        <v>13499</v>
      </c>
      <c r="B6336" s="213" t="s">
        <v>9735</v>
      </c>
      <c r="C6336" s="213" t="s">
        <v>55</v>
      </c>
      <c r="D6336" s="214" t="s">
        <v>32111</v>
      </c>
    </row>
    <row r="6337" spans="1:4">
      <c r="A6337" s="213" t="s">
        <v>13500</v>
      </c>
      <c r="B6337" s="213" t="s">
        <v>2641</v>
      </c>
      <c r="C6337" s="213" t="s">
        <v>55</v>
      </c>
      <c r="D6337" s="214" t="s">
        <v>32112</v>
      </c>
    </row>
    <row r="6338" spans="1:4">
      <c r="A6338" s="213" t="s">
        <v>13501</v>
      </c>
      <c r="B6338" s="213" t="s">
        <v>2642</v>
      </c>
      <c r="C6338" s="213" t="s">
        <v>55</v>
      </c>
      <c r="D6338" s="214" t="s">
        <v>32113</v>
      </c>
    </row>
    <row r="6339" spans="1:4">
      <c r="A6339" s="213" t="s">
        <v>13502</v>
      </c>
      <c r="B6339" s="213" t="s">
        <v>2643</v>
      </c>
      <c r="C6339" s="213" t="s">
        <v>44</v>
      </c>
      <c r="D6339" s="214" t="s">
        <v>32114</v>
      </c>
    </row>
    <row r="6340" spans="1:4">
      <c r="A6340" s="213" t="s">
        <v>13504</v>
      </c>
      <c r="B6340" s="213" t="s">
        <v>2644</v>
      </c>
      <c r="C6340" s="213" t="s">
        <v>44</v>
      </c>
      <c r="D6340" s="214" t="s">
        <v>32115</v>
      </c>
    </row>
    <row r="6341" spans="1:4">
      <c r="A6341" s="213" t="s">
        <v>13505</v>
      </c>
      <c r="B6341" s="213" t="s">
        <v>2645</v>
      </c>
      <c r="C6341" s="213" t="s">
        <v>44</v>
      </c>
      <c r="D6341" s="214" t="s">
        <v>10303</v>
      </c>
    </row>
    <row r="6342" spans="1:4">
      <c r="A6342" s="213" t="s">
        <v>13507</v>
      </c>
      <c r="B6342" s="213" t="s">
        <v>2646</v>
      </c>
      <c r="C6342" s="213" t="s">
        <v>44</v>
      </c>
      <c r="D6342" s="214" t="s">
        <v>30490</v>
      </c>
    </row>
    <row r="6343" spans="1:4">
      <c r="A6343" s="213" t="s">
        <v>13508</v>
      </c>
      <c r="B6343" s="213" t="s">
        <v>2647</v>
      </c>
      <c r="C6343" s="213" t="s">
        <v>44</v>
      </c>
      <c r="D6343" s="214" t="s">
        <v>32116</v>
      </c>
    </row>
    <row r="6344" spans="1:4">
      <c r="A6344" s="213" t="s">
        <v>13509</v>
      </c>
      <c r="B6344" s="213" t="s">
        <v>2665</v>
      </c>
      <c r="C6344" s="213" t="s">
        <v>44</v>
      </c>
      <c r="D6344" s="214" t="s">
        <v>32117</v>
      </c>
    </row>
    <row r="6345" spans="1:4">
      <c r="A6345" s="213" t="s">
        <v>13510</v>
      </c>
      <c r="B6345" s="213" t="s">
        <v>273</v>
      </c>
      <c r="C6345" s="213" t="s">
        <v>44</v>
      </c>
      <c r="D6345" s="214" t="s">
        <v>17875</v>
      </c>
    </row>
    <row r="6346" spans="1:4">
      <c r="A6346" s="213" t="s">
        <v>13511</v>
      </c>
      <c r="B6346" s="213" t="s">
        <v>274</v>
      </c>
      <c r="C6346" s="213" t="s">
        <v>44</v>
      </c>
      <c r="D6346" s="214" t="s">
        <v>10755</v>
      </c>
    </row>
    <row r="6347" spans="1:4">
      <c r="A6347" s="213" t="s">
        <v>13512</v>
      </c>
      <c r="B6347" s="213" t="s">
        <v>275</v>
      </c>
      <c r="C6347" s="213" t="s">
        <v>55</v>
      </c>
      <c r="D6347" s="214" t="s">
        <v>11276</v>
      </c>
    </row>
    <row r="6348" spans="1:4">
      <c r="A6348" s="213" t="s">
        <v>13513</v>
      </c>
      <c r="B6348" s="213" t="s">
        <v>276</v>
      </c>
      <c r="C6348" s="213" t="s">
        <v>55</v>
      </c>
      <c r="D6348" s="214" t="s">
        <v>16291</v>
      </c>
    </row>
    <row r="6349" spans="1:4">
      <c r="A6349" s="213" t="s">
        <v>13514</v>
      </c>
      <c r="B6349" s="213" t="s">
        <v>277</v>
      </c>
      <c r="C6349" s="213" t="s">
        <v>55</v>
      </c>
      <c r="D6349" s="214" t="s">
        <v>10662</v>
      </c>
    </row>
    <row r="6350" spans="1:4">
      <c r="A6350" s="213" t="s">
        <v>13515</v>
      </c>
      <c r="B6350" s="213" t="s">
        <v>278</v>
      </c>
      <c r="C6350" s="213" t="s">
        <v>55</v>
      </c>
      <c r="D6350" s="214" t="s">
        <v>16771</v>
      </c>
    </row>
    <row r="6351" spans="1:4">
      <c r="A6351" s="213" t="s">
        <v>13516</v>
      </c>
      <c r="B6351" s="213" t="s">
        <v>330</v>
      </c>
      <c r="C6351" s="213" t="s">
        <v>44</v>
      </c>
      <c r="D6351" s="214" t="s">
        <v>32118</v>
      </c>
    </row>
    <row r="6352" spans="1:4">
      <c r="A6352" s="213" t="s">
        <v>13517</v>
      </c>
      <c r="B6352" s="213" t="s">
        <v>331</v>
      </c>
      <c r="C6352" s="213" t="s">
        <v>44</v>
      </c>
      <c r="D6352" s="214" t="s">
        <v>32119</v>
      </c>
    </row>
    <row r="6353" spans="1:4">
      <c r="A6353" s="213" t="s">
        <v>13518</v>
      </c>
      <c r="B6353" s="213" t="s">
        <v>2650</v>
      </c>
      <c r="C6353" s="213" t="s">
        <v>44</v>
      </c>
      <c r="D6353" s="214" t="s">
        <v>30239</v>
      </c>
    </row>
    <row r="6354" spans="1:4">
      <c r="A6354" s="213" t="s">
        <v>13519</v>
      </c>
      <c r="B6354" s="213" t="s">
        <v>2651</v>
      </c>
      <c r="C6354" s="213" t="s">
        <v>44</v>
      </c>
      <c r="D6354" s="214" t="s">
        <v>32120</v>
      </c>
    </row>
    <row r="6355" spans="1:4">
      <c r="A6355" s="213" t="s">
        <v>13520</v>
      </c>
      <c r="B6355" s="213" t="s">
        <v>2652</v>
      </c>
      <c r="C6355" s="213" t="s">
        <v>44</v>
      </c>
      <c r="D6355" s="214" t="s">
        <v>23002</v>
      </c>
    </row>
    <row r="6356" spans="1:4">
      <c r="A6356" s="213" t="s">
        <v>13521</v>
      </c>
      <c r="B6356" s="213" t="s">
        <v>2653</v>
      </c>
      <c r="C6356" s="213" t="s">
        <v>44</v>
      </c>
      <c r="D6356" s="214" t="s">
        <v>32121</v>
      </c>
    </row>
    <row r="6357" spans="1:4">
      <c r="A6357" s="213" t="s">
        <v>13522</v>
      </c>
      <c r="B6357" s="213" t="s">
        <v>2664</v>
      </c>
      <c r="C6357" s="213" t="s">
        <v>55</v>
      </c>
      <c r="D6357" s="214" t="s">
        <v>32122</v>
      </c>
    </row>
    <row r="6358" spans="1:4">
      <c r="A6358" s="213" t="s">
        <v>13523</v>
      </c>
      <c r="B6358" s="213" t="s">
        <v>2194</v>
      </c>
      <c r="C6358" s="213" t="s">
        <v>126</v>
      </c>
      <c r="D6358" s="214" t="s">
        <v>32123</v>
      </c>
    </row>
    <row r="6359" spans="1:4">
      <c r="A6359" s="213" t="s">
        <v>13524</v>
      </c>
      <c r="B6359" s="213" t="s">
        <v>2195</v>
      </c>
      <c r="C6359" s="213" t="s">
        <v>126</v>
      </c>
      <c r="D6359" s="214" t="s">
        <v>32124</v>
      </c>
    </row>
    <row r="6360" spans="1:4">
      <c r="A6360" s="213" t="s">
        <v>13525</v>
      </c>
      <c r="B6360" s="213" t="s">
        <v>2196</v>
      </c>
      <c r="C6360" s="213" t="s">
        <v>126</v>
      </c>
      <c r="D6360" s="214" t="s">
        <v>32125</v>
      </c>
    </row>
    <row r="6361" spans="1:4">
      <c r="A6361" s="213" t="s">
        <v>13526</v>
      </c>
      <c r="B6361" s="213" t="s">
        <v>2197</v>
      </c>
      <c r="C6361" s="213" t="s">
        <v>126</v>
      </c>
      <c r="D6361" s="214" t="s">
        <v>32126</v>
      </c>
    </row>
    <row r="6362" spans="1:4">
      <c r="A6362" s="213" t="s">
        <v>13527</v>
      </c>
      <c r="B6362" s="213" t="s">
        <v>2374</v>
      </c>
      <c r="C6362" s="213" t="s">
        <v>55</v>
      </c>
      <c r="D6362" s="214" t="s">
        <v>32127</v>
      </c>
    </row>
    <row r="6363" spans="1:4">
      <c r="A6363" s="213" t="s">
        <v>13528</v>
      </c>
      <c r="B6363" s="213" t="s">
        <v>2375</v>
      </c>
      <c r="C6363" s="213" t="s">
        <v>55</v>
      </c>
      <c r="D6363" s="214" t="s">
        <v>20697</v>
      </c>
    </row>
    <row r="6364" spans="1:4">
      <c r="A6364" s="213" t="s">
        <v>13529</v>
      </c>
      <c r="B6364" s="213" t="s">
        <v>2376</v>
      </c>
      <c r="C6364" s="213" t="s">
        <v>55</v>
      </c>
      <c r="D6364" s="214" t="s">
        <v>25058</v>
      </c>
    </row>
    <row r="6365" spans="1:4">
      <c r="A6365" s="213" t="s">
        <v>13530</v>
      </c>
      <c r="B6365" s="213" t="s">
        <v>2377</v>
      </c>
      <c r="C6365" s="213" t="s">
        <v>55</v>
      </c>
      <c r="D6365" s="214" t="s">
        <v>32128</v>
      </c>
    </row>
    <row r="6366" spans="1:4">
      <c r="A6366" s="213" t="s">
        <v>13531</v>
      </c>
      <c r="B6366" s="213" t="s">
        <v>2378</v>
      </c>
      <c r="C6366" s="213" t="s">
        <v>55</v>
      </c>
      <c r="D6366" s="214" t="s">
        <v>32129</v>
      </c>
    </row>
    <row r="6367" spans="1:4">
      <c r="A6367" s="213" t="s">
        <v>13532</v>
      </c>
      <c r="B6367" s="213" t="s">
        <v>2379</v>
      </c>
      <c r="C6367" s="213" t="s">
        <v>55</v>
      </c>
      <c r="D6367" s="214" t="s">
        <v>32130</v>
      </c>
    </row>
    <row r="6368" spans="1:4">
      <c r="A6368" s="213" t="s">
        <v>13533</v>
      </c>
      <c r="B6368" s="213" t="s">
        <v>2380</v>
      </c>
      <c r="C6368" s="213" t="s">
        <v>55</v>
      </c>
      <c r="D6368" s="214" t="s">
        <v>32131</v>
      </c>
    </row>
    <row r="6369" spans="1:4">
      <c r="A6369" s="213" t="s">
        <v>13534</v>
      </c>
      <c r="B6369" s="213" t="s">
        <v>2381</v>
      </c>
      <c r="C6369" s="213" t="s">
        <v>55</v>
      </c>
      <c r="D6369" s="214" t="s">
        <v>32132</v>
      </c>
    </row>
    <row r="6370" spans="1:4">
      <c r="A6370" s="213" t="s">
        <v>13535</v>
      </c>
      <c r="B6370" s="213" t="s">
        <v>2382</v>
      </c>
      <c r="C6370" s="213" t="s">
        <v>55</v>
      </c>
      <c r="D6370" s="214" t="s">
        <v>11380</v>
      </c>
    </row>
    <row r="6371" spans="1:4">
      <c r="A6371" s="213" t="s">
        <v>13536</v>
      </c>
      <c r="B6371" s="213" t="s">
        <v>2383</v>
      </c>
      <c r="C6371" s="213" t="s">
        <v>55</v>
      </c>
      <c r="D6371" s="214" t="s">
        <v>31712</v>
      </c>
    </row>
    <row r="6372" spans="1:4">
      <c r="A6372" s="213" t="s">
        <v>13537</v>
      </c>
      <c r="B6372" s="213" t="s">
        <v>2384</v>
      </c>
      <c r="C6372" s="213" t="s">
        <v>55</v>
      </c>
      <c r="D6372" s="214" t="s">
        <v>32133</v>
      </c>
    </row>
    <row r="6373" spans="1:4">
      <c r="A6373" s="213" t="s">
        <v>13538</v>
      </c>
      <c r="B6373" s="213" t="s">
        <v>2385</v>
      </c>
      <c r="C6373" s="213" t="s">
        <v>55</v>
      </c>
      <c r="D6373" s="214" t="s">
        <v>32046</v>
      </c>
    </row>
    <row r="6374" spans="1:4">
      <c r="A6374" s="213" t="s">
        <v>13539</v>
      </c>
      <c r="B6374" s="213" t="s">
        <v>2386</v>
      </c>
      <c r="C6374" s="213" t="s">
        <v>55</v>
      </c>
      <c r="D6374" s="214" t="s">
        <v>32134</v>
      </c>
    </row>
    <row r="6375" spans="1:4">
      <c r="A6375" s="213" t="s">
        <v>13540</v>
      </c>
      <c r="B6375" s="213" t="s">
        <v>2387</v>
      </c>
      <c r="C6375" s="213" t="s">
        <v>55</v>
      </c>
      <c r="D6375" s="214" t="s">
        <v>17634</v>
      </c>
    </row>
    <row r="6376" spans="1:4">
      <c r="A6376" s="213" t="s">
        <v>13541</v>
      </c>
      <c r="B6376" s="213" t="s">
        <v>29693</v>
      </c>
      <c r="C6376" s="213" t="s">
        <v>126</v>
      </c>
      <c r="D6376" s="214" t="s">
        <v>32135</v>
      </c>
    </row>
    <row r="6377" spans="1:4">
      <c r="A6377" s="213" t="s">
        <v>13542</v>
      </c>
      <c r="B6377" s="213" t="s">
        <v>29694</v>
      </c>
      <c r="C6377" s="213" t="s">
        <v>126</v>
      </c>
      <c r="D6377" s="214" t="s">
        <v>32136</v>
      </c>
    </row>
    <row r="6378" spans="1:4">
      <c r="A6378" s="213" t="s">
        <v>13543</v>
      </c>
      <c r="B6378" s="213" t="s">
        <v>29695</v>
      </c>
      <c r="C6378" s="213" t="s">
        <v>126</v>
      </c>
      <c r="D6378" s="214" t="s">
        <v>32137</v>
      </c>
    </row>
    <row r="6379" spans="1:4">
      <c r="A6379" s="213" t="s">
        <v>13544</v>
      </c>
      <c r="B6379" s="213" t="s">
        <v>29696</v>
      </c>
      <c r="C6379" s="213" t="s">
        <v>126</v>
      </c>
      <c r="D6379" s="214" t="s">
        <v>32138</v>
      </c>
    </row>
    <row r="6380" spans="1:4">
      <c r="A6380" s="213" t="s">
        <v>13545</v>
      </c>
      <c r="B6380" s="213" t="s">
        <v>29697</v>
      </c>
      <c r="C6380" s="213" t="s">
        <v>126</v>
      </c>
      <c r="D6380" s="214" t="s">
        <v>32139</v>
      </c>
    </row>
    <row r="6381" spans="1:4">
      <c r="A6381" s="213" t="s">
        <v>13546</v>
      </c>
      <c r="B6381" s="213" t="s">
        <v>29698</v>
      </c>
      <c r="C6381" s="213" t="s">
        <v>126</v>
      </c>
      <c r="D6381" s="214" t="s">
        <v>32140</v>
      </c>
    </row>
    <row r="6382" spans="1:4">
      <c r="A6382" s="213" t="s">
        <v>13547</v>
      </c>
      <c r="B6382" s="213" t="s">
        <v>29699</v>
      </c>
      <c r="C6382" s="213" t="s">
        <v>126</v>
      </c>
      <c r="D6382" s="214" t="s">
        <v>32141</v>
      </c>
    </row>
    <row r="6383" spans="1:4">
      <c r="A6383" s="213" t="s">
        <v>13548</v>
      </c>
      <c r="B6383" s="213" t="s">
        <v>29700</v>
      </c>
      <c r="C6383" s="213" t="s">
        <v>126</v>
      </c>
      <c r="D6383" s="214" t="s">
        <v>32142</v>
      </c>
    </row>
    <row r="6384" spans="1:4">
      <c r="A6384" s="213" t="s">
        <v>13549</v>
      </c>
      <c r="B6384" s="213" t="s">
        <v>29701</v>
      </c>
      <c r="C6384" s="213" t="s">
        <v>126</v>
      </c>
      <c r="D6384" s="214" t="s">
        <v>32143</v>
      </c>
    </row>
    <row r="6385" spans="1:4">
      <c r="A6385" s="213" t="s">
        <v>13550</v>
      </c>
      <c r="B6385" s="213" t="s">
        <v>29702</v>
      </c>
      <c r="C6385" s="213" t="s">
        <v>126</v>
      </c>
      <c r="D6385" s="214" t="s">
        <v>32144</v>
      </c>
    </row>
    <row r="6386" spans="1:4">
      <c r="A6386" s="213" t="s">
        <v>13551</v>
      </c>
      <c r="B6386" s="213" t="s">
        <v>29703</v>
      </c>
      <c r="C6386" s="213" t="s">
        <v>126</v>
      </c>
      <c r="D6386" s="214" t="s">
        <v>32135</v>
      </c>
    </row>
    <row r="6387" spans="1:4">
      <c r="A6387" s="213" t="s">
        <v>13552</v>
      </c>
      <c r="B6387" s="213" t="s">
        <v>29704</v>
      </c>
      <c r="C6387" s="213" t="s">
        <v>126</v>
      </c>
      <c r="D6387" s="214" t="s">
        <v>32145</v>
      </c>
    </row>
    <row r="6388" spans="1:4">
      <c r="A6388" s="213" t="s">
        <v>13553</v>
      </c>
      <c r="B6388" s="213" t="s">
        <v>29705</v>
      </c>
      <c r="C6388" s="213" t="s">
        <v>126</v>
      </c>
      <c r="D6388" s="214" t="s">
        <v>32146</v>
      </c>
    </row>
    <row r="6389" spans="1:4">
      <c r="A6389" s="213" t="s">
        <v>13554</v>
      </c>
      <c r="B6389" s="213" t="s">
        <v>29706</v>
      </c>
      <c r="C6389" s="213" t="s">
        <v>126</v>
      </c>
      <c r="D6389" s="214" t="s">
        <v>32147</v>
      </c>
    </row>
    <row r="6390" spans="1:4">
      <c r="A6390" s="213" t="s">
        <v>13555</v>
      </c>
      <c r="B6390" s="213" t="s">
        <v>29707</v>
      </c>
      <c r="C6390" s="213" t="s">
        <v>126</v>
      </c>
      <c r="D6390" s="214" t="s">
        <v>32148</v>
      </c>
    </row>
    <row r="6391" spans="1:4">
      <c r="A6391" s="213" t="s">
        <v>13556</v>
      </c>
      <c r="B6391" s="213" t="s">
        <v>29708</v>
      </c>
      <c r="C6391" s="213" t="s">
        <v>126</v>
      </c>
      <c r="D6391" s="214" t="s">
        <v>32149</v>
      </c>
    </row>
    <row r="6392" spans="1:4">
      <c r="A6392" s="213" t="s">
        <v>13557</v>
      </c>
      <c r="B6392" s="213" t="s">
        <v>29709</v>
      </c>
      <c r="C6392" s="213" t="s">
        <v>126</v>
      </c>
      <c r="D6392" s="214" t="s">
        <v>32150</v>
      </c>
    </row>
    <row r="6393" spans="1:4">
      <c r="A6393" s="213" t="s">
        <v>13558</v>
      </c>
      <c r="B6393" s="213" t="s">
        <v>29710</v>
      </c>
      <c r="C6393" s="213" t="s">
        <v>126</v>
      </c>
      <c r="D6393" s="214" t="s">
        <v>32151</v>
      </c>
    </row>
    <row r="6394" spans="1:4">
      <c r="A6394" s="213" t="s">
        <v>13559</v>
      </c>
      <c r="B6394" s="213" t="s">
        <v>29711</v>
      </c>
      <c r="C6394" s="213" t="s">
        <v>126</v>
      </c>
      <c r="D6394" s="214" t="s">
        <v>32152</v>
      </c>
    </row>
    <row r="6395" spans="1:4">
      <c r="A6395" s="213" t="s">
        <v>13560</v>
      </c>
      <c r="B6395" s="213" t="s">
        <v>29712</v>
      </c>
      <c r="C6395" s="213" t="s">
        <v>126</v>
      </c>
      <c r="D6395" s="214" t="s">
        <v>32153</v>
      </c>
    </row>
    <row r="6396" spans="1:4">
      <c r="A6396" s="213" t="s">
        <v>13561</v>
      </c>
      <c r="B6396" s="213" t="s">
        <v>291</v>
      </c>
      <c r="C6396" s="213" t="s">
        <v>126</v>
      </c>
      <c r="D6396" s="214" t="s">
        <v>32154</v>
      </c>
    </row>
    <row r="6397" spans="1:4">
      <c r="A6397" s="213" t="s">
        <v>13562</v>
      </c>
      <c r="B6397" s="213" t="s">
        <v>292</v>
      </c>
      <c r="C6397" s="213" t="s">
        <v>126</v>
      </c>
      <c r="D6397" s="214" t="s">
        <v>32155</v>
      </c>
    </row>
    <row r="6398" spans="1:4">
      <c r="A6398" s="213" t="s">
        <v>13563</v>
      </c>
      <c r="B6398" s="213" t="s">
        <v>293</v>
      </c>
      <c r="C6398" s="213" t="s">
        <v>126</v>
      </c>
      <c r="D6398" s="214" t="s">
        <v>32156</v>
      </c>
    </row>
    <row r="6399" spans="1:4">
      <c r="A6399" s="213" t="s">
        <v>13564</v>
      </c>
      <c r="B6399" s="213" t="s">
        <v>294</v>
      </c>
      <c r="C6399" s="213" t="s">
        <v>126</v>
      </c>
      <c r="D6399" s="214" t="s">
        <v>32157</v>
      </c>
    </row>
    <row r="6400" spans="1:4">
      <c r="A6400" s="213" t="s">
        <v>13565</v>
      </c>
      <c r="B6400" s="213" t="s">
        <v>295</v>
      </c>
      <c r="C6400" s="213" t="s">
        <v>126</v>
      </c>
      <c r="D6400" s="214" t="s">
        <v>32158</v>
      </c>
    </row>
    <row r="6401" spans="1:4">
      <c r="A6401" s="213" t="s">
        <v>13566</v>
      </c>
      <c r="B6401" s="213" t="s">
        <v>296</v>
      </c>
      <c r="C6401" s="213" t="s">
        <v>126</v>
      </c>
      <c r="D6401" s="214" t="s">
        <v>32159</v>
      </c>
    </row>
    <row r="6402" spans="1:4">
      <c r="A6402" s="213" t="s">
        <v>13567</v>
      </c>
      <c r="B6402" s="213" t="s">
        <v>297</v>
      </c>
      <c r="C6402" s="213" t="s">
        <v>126</v>
      </c>
      <c r="D6402" s="214" t="s">
        <v>32160</v>
      </c>
    </row>
    <row r="6403" spans="1:4">
      <c r="A6403" s="213" t="s">
        <v>13568</v>
      </c>
      <c r="B6403" s="213" t="s">
        <v>298</v>
      </c>
      <c r="C6403" s="213" t="s">
        <v>126</v>
      </c>
      <c r="D6403" s="214" t="s">
        <v>32161</v>
      </c>
    </row>
    <row r="6404" spans="1:4">
      <c r="A6404" s="213" t="s">
        <v>13569</v>
      </c>
      <c r="B6404" s="213" t="s">
        <v>299</v>
      </c>
      <c r="C6404" s="213" t="s">
        <v>126</v>
      </c>
      <c r="D6404" s="214" t="s">
        <v>32162</v>
      </c>
    </row>
    <row r="6405" spans="1:4">
      <c r="A6405" s="213" t="s">
        <v>13570</v>
      </c>
      <c r="B6405" s="213" t="s">
        <v>300</v>
      </c>
      <c r="C6405" s="213" t="s">
        <v>126</v>
      </c>
      <c r="D6405" s="214" t="s">
        <v>32163</v>
      </c>
    </row>
    <row r="6406" spans="1:4">
      <c r="A6406" s="213" t="s">
        <v>13571</v>
      </c>
      <c r="B6406" s="213" t="s">
        <v>301</v>
      </c>
      <c r="C6406" s="213" t="s">
        <v>126</v>
      </c>
      <c r="D6406" s="214" t="s">
        <v>32164</v>
      </c>
    </row>
    <row r="6407" spans="1:4">
      <c r="A6407" s="213" t="s">
        <v>13572</v>
      </c>
      <c r="B6407" s="213" t="s">
        <v>302</v>
      </c>
      <c r="C6407" s="213" t="s">
        <v>126</v>
      </c>
      <c r="D6407" s="214" t="s">
        <v>32165</v>
      </c>
    </row>
    <row r="6408" spans="1:4">
      <c r="A6408" s="213" t="s">
        <v>13573</v>
      </c>
      <c r="B6408" s="213" t="s">
        <v>303</v>
      </c>
      <c r="C6408" s="213" t="s">
        <v>126</v>
      </c>
      <c r="D6408" s="214" t="s">
        <v>32166</v>
      </c>
    </row>
    <row r="6409" spans="1:4">
      <c r="A6409" s="213" t="s">
        <v>13574</v>
      </c>
      <c r="B6409" s="213" t="s">
        <v>304</v>
      </c>
      <c r="C6409" s="213" t="s">
        <v>126</v>
      </c>
      <c r="D6409" s="214" t="s">
        <v>32167</v>
      </c>
    </row>
    <row r="6410" spans="1:4">
      <c r="A6410" s="213" t="s">
        <v>13575</v>
      </c>
      <c r="B6410" s="213" t="s">
        <v>305</v>
      </c>
      <c r="C6410" s="213" t="s">
        <v>126</v>
      </c>
      <c r="D6410" s="214" t="s">
        <v>32168</v>
      </c>
    </row>
    <row r="6411" spans="1:4">
      <c r="A6411" s="213" t="s">
        <v>13576</v>
      </c>
      <c r="B6411" s="213" t="s">
        <v>306</v>
      </c>
      <c r="C6411" s="213" t="s">
        <v>126</v>
      </c>
      <c r="D6411" s="214" t="s">
        <v>32169</v>
      </c>
    </row>
    <row r="6412" spans="1:4">
      <c r="A6412" s="213" t="s">
        <v>13577</v>
      </c>
      <c r="B6412" s="213" t="s">
        <v>307</v>
      </c>
      <c r="C6412" s="213" t="s">
        <v>126</v>
      </c>
      <c r="D6412" s="214" t="s">
        <v>32170</v>
      </c>
    </row>
    <row r="6413" spans="1:4">
      <c r="A6413" s="213" t="s">
        <v>13578</v>
      </c>
      <c r="B6413" s="213" t="s">
        <v>308</v>
      </c>
      <c r="C6413" s="213" t="s">
        <v>126</v>
      </c>
      <c r="D6413" s="214" t="s">
        <v>32171</v>
      </c>
    </row>
    <row r="6414" spans="1:4">
      <c r="A6414" s="213" t="s">
        <v>13579</v>
      </c>
      <c r="B6414" s="213" t="s">
        <v>309</v>
      </c>
      <c r="C6414" s="213" t="s">
        <v>126</v>
      </c>
      <c r="D6414" s="214" t="s">
        <v>32172</v>
      </c>
    </row>
    <row r="6415" spans="1:4">
      <c r="A6415" s="213" t="s">
        <v>13580</v>
      </c>
      <c r="B6415" s="213" t="s">
        <v>310</v>
      </c>
      <c r="C6415" s="213" t="s">
        <v>126</v>
      </c>
      <c r="D6415" s="214" t="s">
        <v>32173</v>
      </c>
    </row>
    <row r="6416" spans="1:4">
      <c r="A6416" s="213" t="s">
        <v>13581</v>
      </c>
      <c r="B6416" s="213" t="s">
        <v>311</v>
      </c>
      <c r="C6416" s="213" t="s">
        <v>130</v>
      </c>
      <c r="D6416" s="214" t="s">
        <v>10328</v>
      </c>
    </row>
    <row r="6417" spans="1:4">
      <c r="A6417" s="213" t="s">
        <v>13583</v>
      </c>
      <c r="B6417" s="213" t="s">
        <v>312</v>
      </c>
      <c r="C6417" s="213" t="s">
        <v>130</v>
      </c>
      <c r="D6417" s="214" t="s">
        <v>32174</v>
      </c>
    </row>
    <row r="6418" spans="1:4">
      <c r="A6418" s="213" t="s">
        <v>13584</v>
      </c>
      <c r="B6418" s="213" t="s">
        <v>316</v>
      </c>
      <c r="C6418" s="213" t="s">
        <v>55</v>
      </c>
      <c r="D6418" s="214" t="s">
        <v>30279</v>
      </c>
    </row>
    <row r="6419" spans="1:4">
      <c r="A6419" s="213" t="s">
        <v>13586</v>
      </c>
      <c r="B6419" s="213" t="s">
        <v>9171</v>
      </c>
      <c r="C6419" s="213" t="s">
        <v>130</v>
      </c>
      <c r="D6419" s="214" t="s">
        <v>11409</v>
      </c>
    </row>
    <row r="6420" spans="1:4">
      <c r="A6420" s="213" t="s">
        <v>13588</v>
      </c>
      <c r="B6420" s="213" t="s">
        <v>2659</v>
      </c>
      <c r="C6420" s="213" t="s">
        <v>55</v>
      </c>
      <c r="D6420" s="214" t="s">
        <v>32175</v>
      </c>
    </row>
    <row r="6421" spans="1:4">
      <c r="A6421" s="213" t="s">
        <v>13589</v>
      </c>
      <c r="B6421" s="213" t="s">
        <v>10109</v>
      </c>
      <c r="C6421" s="213" t="s">
        <v>129</v>
      </c>
      <c r="D6421" s="214" t="s">
        <v>32176</v>
      </c>
    </row>
    <row r="6422" spans="1:4">
      <c r="A6422" s="213" t="s">
        <v>13591</v>
      </c>
      <c r="B6422" s="213" t="s">
        <v>10105</v>
      </c>
      <c r="C6422" s="213" t="s">
        <v>126</v>
      </c>
      <c r="D6422" s="214" t="s">
        <v>15973</v>
      </c>
    </row>
    <row r="6423" spans="1:4">
      <c r="A6423" s="213" t="s">
        <v>13592</v>
      </c>
      <c r="B6423" s="213" t="s">
        <v>10106</v>
      </c>
      <c r="C6423" s="213" t="s">
        <v>126</v>
      </c>
      <c r="D6423" s="214" t="s">
        <v>28490</v>
      </c>
    </row>
    <row r="6424" spans="1:4">
      <c r="A6424" s="213" t="s">
        <v>13593</v>
      </c>
      <c r="B6424" s="213" t="s">
        <v>10107</v>
      </c>
      <c r="C6424" s="213" t="s">
        <v>56</v>
      </c>
      <c r="D6424" s="214" t="s">
        <v>32177</v>
      </c>
    </row>
    <row r="6425" spans="1:4">
      <c r="A6425" s="213" t="s">
        <v>13594</v>
      </c>
      <c r="B6425" s="213" t="s">
        <v>10108</v>
      </c>
      <c r="C6425" s="213" t="s">
        <v>126</v>
      </c>
      <c r="D6425" s="214" t="s">
        <v>32178</v>
      </c>
    </row>
    <row r="6426" spans="1:4">
      <c r="A6426" s="213" t="s">
        <v>13595</v>
      </c>
      <c r="B6426" s="213" t="s">
        <v>3477</v>
      </c>
      <c r="C6426" s="213" t="s">
        <v>44</v>
      </c>
      <c r="D6426" s="214" t="s">
        <v>32179</v>
      </c>
    </row>
    <row r="6427" spans="1:4">
      <c r="A6427" s="213" t="s">
        <v>13596</v>
      </c>
      <c r="B6427" s="213" t="s">
        <v>9616</v>
      </c>
      <c r="C6427" s="213" t="s">
        <v>44</v>
      </c>
      <c r="D6427" s="214" t="s">
        <v>32180</v>
      </c>
    </row>
    <row r="6428" spans="1:4">
      <c r="A6428" s="213" t="s">
        <v>13597</v>
      </c>
      <c r="B6428" s="213" t="s">
        <v>3478</v>
      </c>
      <c r="C6428" s="213" t="s">
        <v>44</v>
      </c>
      <c r="D6428" s="214" t="s">
        <v>32181</v>
      </c>
    </row>
    <row r="6429" spans="1:4">
      <c r="A6429" s="213" t="s">
        <v>13598</v>
      </c>
      <c r="B6429" s="213" t="s">
        <v>3479</v>
      </c>
      <c r="C6429" s="213" t="s">
        <v>44</v>
      </c>
      <c r="D6429" s="214" t="s">
        <v>29837</v>
      </c>
    </row>
    <row r="6430" spans="1:4">
      <c r="A6430" s="213" t="s">
        <v>13600</v>
      </c>
      <c r="B6430" s="213" t="s">
        <v>3480</v>
      </c>
      <c r="C6430" s="213" t="s">
        <v>44</v>
      </c>
      <c r="D6430" s="214" t="s">
        <v>32182</v>
      </c>
    </row>
    <row r="6431" spans="1:4">
      <c r="A6431" s="213" t="s">
        <v>13601</v>
      </c>
      <c r="B6431" s="213" t="s">
        <v>3481</v>
      </c>
      <c r="C6431" s="213" t="s">
        <v>44</v>
      </c>
      <c r="D6431" s="214" t="s">
        <v>32183</v>
      </c>
    </row>
    <row r="6432" spans="1:4">
      <c r="A6432" s="213" t="s">
        <v>13602</v>
      </c>
      <c r="B6432" s="213" t="s">
        <v>9617</v>
      </c>
      <c r="C6432" s="213" t="s">
        <v>44</v>
      </c>
      <c r="D6432" s="214" t="s">
        <v>32184</v>
      </c>
    </row>
    <row r="6433" spans="1:4">
      <c r="A6433" s="213" t="s">
        <v>13603</v>
      </c>
      <c r="B6433" s="213" t="s">
        <v>3482</v>
      </c>
      <c r="C6433" s="213" t="s">
        <v>44</v>
      </c>
      <c r="D6433" s="214" t="s">
        <v>32185</v>
      </c>
    </row>
    <row r="6434" spans="1:4">
      <c r="A6434" s="213" t="s">
        <v>13604</v>
      </c>
      <c r="B6434" s="213" t="s">
        <v>3483</v>
      </c>
      <c r="C6434" s="213" t="s">
        <v>44</v>
      </c>
      <c r="D6434" s="214" t="s">
        <v>32186</v>
      </c>
    </row>
    <row r="6435" spans="1:4">
      <c r="A6435" s="213" t="s">
        <v>13605</v>
      </c>
      <c r="B6435" s="213" t="s">
        <v>9618</v>
      </c>
      <c r="C6435" s="213" t="s">
        <v>44</v>
      </c>
      <c r="D6435" s="214" t="s">
        <v>32187</v>
      </c>
    </row>
    <row r="6436" spans="1:4">
      <c r="A6436" s="213" t="s">
        <v>13606</v>
      </c>
      <c r="B6436" s="213" t="s">
        <v>3484</v>
      </c>
      <c r="C6436" s="213" t="s">
        <v>44</v>
      </c>
      <c r="D6436" s="214" t="s">
        <v>32188</v>
      </c>
    </row>
    <row r="6437" spans="1:4">
      <c r="A6437" s="213" t="s">
        <v>13607</v>
      </c>
      <c r="B6437" s="213" t="s">
        <v>3485</v>
      </c>
      <c r="C6437" s="213" t="s">
        <v>44</v>
      </c>
      <c r="D6437" s="214" t="s">
        <v>32189</v>
      </c>
    </row>
    <row r="6438" spans="1:4">
      <c r="A6438" s="213" t="s">
        <v>13608</v>
      </c>
      <c r="B6438" s="213" t="s">
        <v>9619</v>
      </c>
      <c r="C6438" s="213" t="s">
        <v>44</v>
      </c>
      <c r="D6438" s="214" t="s">
        <v>32190</v>
      </c>
    </row>
    <row r="6439" spans="1:4">
      <c r="A6439" s="213" t="s">
        <v>13609</v>
      </c>
      <c r="B6439" s="213" t="s">
        <v>3486</v>
      </c>
      <c r="C6439" s="213" t="s">
        <v>44</v>
      </c>
      <c r="D6439" s="214" t="s">
        <v>32191</v>
      </c>
    </row>
    <row r="6440" spans="1:4">
      <c r="A6440" s="213" t="s">
        <v>13610</v>
      </c>
      <c r="B6440" s="213" t="s">
        <v>3487</v>
      </c>
      <c r="C6440" s="213" t="s">
        <v>44</v>
      </c>
      <c r="D6440" s="214" t="s">
        <v>32192</v>
      </c>
    </row>
    <row r="6441" spans="1:4">
      <c r="A6441" s="213" t="s">
        <v>13611</v>
      </c>
      <c r="B6441" s="213" t="s">
        <v>3488</v>
      </c>
      <c r="C6441" s="213" t="s">
        <v>44</v>
      </c>
      <c r="D6441" s="214" t="s">
        <v>32193</v>
      </c>
    </row>
    <row r="6442" spans="1:4">
      <c r="A6442" s="213" t="s">
        <v>13612</v>
      </c>
      <c r="B6442" s="213" t="s">
        <v>3489</v>
      </c>
      <c r="C6442" s="213" t="s">
        <v>44</v>
      </c>
      <c r="D6442" s="214" t="s">
        <v>32194</v>
      </c>
    </row>
    <row r="6443" spans="1:4">
      <c r="A6443" s="213" t="s">
        <v>13613</v>
      </c>
      <c r="B6443" s="213" t="s">
        <v>9620</v>
      </c>
      <c r="C6443" s="213" t="s">
        <v>44</v>
      </c>
      <c r="D6443" s="214" t="s">
        <v>32195</v>
      </c>
    </row>
    <row r="6444" spans="1:4">
      <c r="A6444" s="213" t="s">
        <v>13614</v>
      </c>
      <c r="B6444" s="213" t="s">
        <v>3490</v>
      </c>
      <c r="C6444" s="213" t="s">
        <v>44</v>
      </c>
      <c r="D6444" s="214" t="s">
        <v>32196</v>
      </c>
    </row>
    <row r="6445" spans="1:4">
      <c r="A6445" s="213" t="s">
        <v>13615</v>
      </c>
      <c r="B6445" s="213" t="s">
        <v>3491</v>
      </c>
      <c r="C6445" s="213" t="s">
        <v>44</v>
      </c>
      <c r="D6445" s="214" t="s">
        <v>32197</v>
      </c>
    </row>
    <row r="6446" spans="1:4">
      <c r="A6446" s="213" t="s">
        <v>13616</v>
      </c>
      <c r="B6446" s="213" t="s">
        <v>9621</v>
      </c>
      <c r="C6446" s="213" t="s">
        <v>44</v>
      </c>
      <c r="D6446" s="214" t="s">
        <v>32198</v>
      </c>
    </row>
    <row r="6447" spans="1:4">
      <c r="A6447" s="213" t="s">
        <v>13617</v>
      </c>
      <c r="B6447" s="213" t="s">
        <v>3492</v>
      </c>
      <c r="C6447" s="213" t="s">
        <v>44</v>
      </c>
      <c r="D6447" s="214" t="s">
        <v>32199</v>
      </c>
    </row>
    <row r="6448" spans="1:4">
      <c r="A6448" s="213" t="s">
        <v>13618</v>
      </c>
      <c r="B6448" s="213" t="s">
        <v>29715</v>
      </c>
      <c r="C6448" s="213" t="s">
        <v>44</v>
      </c>
      <c r="D6448" s="214" t="s">
        <v>32200</v>
      </c>
    </row>
    <row r="6449" spans="1:4">
      <c r="A6449" s="213" t="s">
        <v>13619</v>
      </c>
      <c r="B6449" s="213" t="s">
        <v>29717</v>
      </c>
      <c r="C6449" s="213" t="s">
        <v>44</v>
      </c>
      <c r="D6449" s="214" t="s">
        <v>32201</v>
      </c>
    </row>
    <row r="6450" spans="1:4">
      <c r="A6450" s="213" t="s">
        <v>13620</v>
      </c>
      <c r="B6450" s="213" t="s">
        <v>3493</v>
      </c>
      <c r="C6450" s="213" t="s">
        <v>44</v>
      </c>
      <c r="D6450" s="214" t="s">
        <v>32202</v>
      </c>
    </row>
    <row r="6451" spans="1:4">
      <c r="A6451" s="213" t="s">
        <v>13621</v>
      </c>
      <c r="B6451" s="213" t="s">
        <v>29719</v>
      </c>
      <c r="C6451" s="213" t="s">
        <v>44</v>
      </c>
      <c r="D6451" s="214" t="s">
        <v>32203</v>
      </c>
    </row>
    <row r="6452" spans="1:4">
      <c r="A6452" s="213" t="s">
        <v>13622</v>
      </c>
      <c r="B6452" s="213" t="s">
        <v>29720</v>
      </c>
      <c r="C6452" s="213" t="s">
        <v>44</v>
      </c>
      <c r="D6452" s="214" t="s">
        <v>32204</v>
      </c>
    </row>
    <row r="6453" spans="1:4">
      <c r="A6453" s="213" t="s">
        <v>13623</v>
      </c>
      <c r="B6453" s="213" t="s">
        <v>29721</v>
      </c>
      <c r="C6453" s="213" t="s">
        <v>44</v>
      </c>
      <c r="D6453" s="214" t="s">
        <v>31723</v>
      </c>
    </row>
    <row r="6454" spans="1:4">
      <c r="A6454" s="213" t="s">
        <v>13624</v>
      </c>
      <c r="B6454" s="213" t="s">
        <v>29722</v>
      </c>
      <c r="C6454" s="213" t="s">
        <v>44</v>
      </c>
      <c r="D6454" s="214" t="s">
        <v>32205</v>
      </c>
    </row>
    <row r="6455" spans="1:4">
      <c r="A6455" s="213" t="s">
        <v>13625</v>
      </c>
      <c r="B6455" s="213" t="s">
        <v>29723</v>
      </c>
      <c r="C6455" s="213" t="s">
        <v>44</v>
      </c>
      <c r="D6455" s="214" t="s">
        <v>32206</v>
      </c>
    </row>
    <row r="6456" spans="1:4">
      <c r="A6456" s="213" t="s">
        <v>13626</v>
      </c>
      <c r="B6456" s="213" t="s">
        <v>3494</v>
      </c>
      <c r="C6456" s="213" t="s">
        <v>44</v>
      </c>
      <c r="D6456" s="214" t="s">
        <v>32207</v>
      </c>
    </row>
    <row r="6457" spans="1:4">
      <c r="A6457" s="213" t="s">
        <v>13627</v>
      </c>
      <c r="B6457" s="213" t="s">
        <v>9622</v>
      </c>
      <c r="C6457" s="213" t="s">
        <v>44</v>
      </c>
      <c r="D6457" s="214" t="s">
        <v>32208</v>
      </c>
    </row>
    <row r="6458" spans="1:4">
      <c r="A6458" s="213" t="s">
        <v>13628</v>
      </c>
      <c r="B6458" s="213" t="s">
        <v>3495</v>
      </c>
      <c r="C6458" s="213" t="s">
        <v>44</v>
      </c>
      <c r="D6458" s="214" t="s">
        <v>32209</v>
      </c>
    </row>
    <row r="6459" spans="1:4">
      <c r="A6459" s="213" t="s">
        <v>13629</v>
      </c>
      <c r="B6459" s="213" t="s">
        <v>3496</v>
      </c>
      <c r="C6459" s="213" t="s">
        <v>126</v>
      </c>
      <c r="D6459" s="214" t="s">
        <v>32210</v>
      </c>
    </row>
    <row r="6460" spans="1:4">
      <c r="A6460" s="213" t="s">
        <v>13630</v>
      </c>
      <c r="B6460" s="213" t="s">
        <v>3497</v>
      </c>
      <c r="C6460" s="213" t="s">
        <v>126</v>
      </c>
      <c r="D6460" s="214" t="s">
        <v>24784</v>
      </c>
    </row>
    <row r="6461" spans="1:4">
      <c r="A6461" s="213" t="s">
        <v>13631</v>
      </c>
      <c r="B6461" s="213" t="s">
        <v>3498</v>
      </c>
      <c r="C6461" s="213" t="s">
        <v>126</v>
      </c>
      <c r="D6461" s="214" t="s">
        <v>32211</v>
      </c>
    </row>
    <row r="6462" spans="1:4">
      <c r="A6462" s="213" t="s">
        <v>13632</v>
      </c>
      <c r="B6462" s="213" t="s">
        <v>3499</v>
      </c>
      <c r="C6462" s="213" t="s">
        <v>55</v>
      </c>
      <c r="D6462" s="214" t="s">
        <v>32212</v>
      </c>
    </row>
    <row r="6463" spans="1:4">
      <c r="A6463" s="213" t="s">
        <v>13634</v>
      </c>
      <c r="B6463" s="213" t="s">
        <v>3500</v>
      </c>
      <c r="C6463" s="213" t="s">
        <v>55</v>
      </c>
      <c r="D6463" s="214" t="s">
        <v>29921</v>
      </c>
    </row>
    <row r="6464" spans="1:4">
      <c r="A6464" s="213" t="s">
        <v>13636</v>
      </c>
      <c r="B6464" s="213" t="s">
        <v>3501</v>
      </c>
      <c r="C6464" s="213" t="s">
        <v>55</v>
      </c>
      <c r="D6464" s="214" t="s">
        <v>17346</v>
      </c>
    </row>
    <row r="6465" spans="1:4">
      <c r="A6465" s="213" t="s">
        <v>13637</v>
      </c>
      <c r="B6465" s="213" t="s">
        <v>3502</v>
      </c>
      <c r="C6465" s="213" t="s">
        <v>56</v>
      </c>
      <c r="D6465" s="214" t="s">
        <v>32213</v>
      </c>
    </row>
    <row r="6466" spans="1:4">
      <c r="A6466" s="213" t="s">
        <v>13638</v>
      </c>
      <c r="B6466" s="213" t="s">
        <v>3503</v>
      </c>
      <c r="C6466" s="213" t="s">
        <v>56</v>
      </c>
      <c r="D6466" s="214" t="s">
        <v>32214</v>
      </c>
    </row>
    <row r="6467" spans="1:4">
      <c r="A6467" s="213" t="s">
        <v>13639</v>
      </c>
      <c r="B6467" s="213" t="s">
        <v>3504</v>
      </c>
      <c r="C6467" s="213" t="s">
        <v>56</v>
      </c>
      <c r="D6467" s="214" t="s">
        <v>32215</v>
      </c>
    </row>
    <row r="6468" spans="1:4">
      <c r="A6468" s="213" t="s">
        <v>13640</v>
      </c>
      <c r="B6468" s="213" t="s">
        <v>3505</v>
      </c>
      <c r="C6468" s="213" t="s">
        <v>56</v>
      </c>
      <c r="D6468" s="214" t="s">
        <v>32216</v>
      </c>
    </row>
    <row r="6469" spans="1:4">
      <c r="A6469" s="213" t="s">
        <v>13642</v>
      </c>
      <c r="B6469" s="213" t="s">
        <v>3506</v>
      </c>
      <c r="C6469" s="213" t="s">
        <v>44</v>
      </c>
      <c r="D6469" s="214" t="s">
        <v>32217</v>
      </c>
    </row>
    <row r="6470" spans="1:4">
      <c r="A6470" s="213" t="s">
        <v>13644</v>
      </c>
      <c r="B6470" s="213" t="s">
        <v>29725</v>
      </c>
      <c r="C6470" s="213" t="s">
        <v>44</v>
      </c>
      <c r="D6470" s="214" t="s">
        <v>32218</v>
      </c>
    </row>
    <row r="6471" spans="1:4">
      <c r="A6471" s="213" t="s">
        <v>13645</v>
      </c>
      <c r="B6471" s="213" t="s">
        <v>3507</v>
      </c>
      <c r="C6471" s="213" t="s">
        <v>126</v>
      </c>
      <c r="D6471" s="214" t="s">
        <v>32219</v>
      </c>
    </row>
    <row r="6472" spans="1:4">
      <c r="A6472" s="213" t="s">
        <v>13646</v>
      </c>
      <c r="B6472" s="213" t="s">
        <v>3508</v>
      </c>
      <c r="C6472" s="213" t="s">
        <v>126</v>
      </c>
      <c r="D6472" s="214" t="s">
        <v>32220</v>
      </c>
    </row>
    <row r="6473" spans="1:4">
      <c r="A6473" s="213" t="s">
        <v>13647</v>
      </c>
      <c r="B6473" s="213" t="s">
        <v>3509</v>
      </c>
      <c r="C6473" s="213" t="s">
        <v>126</v>
      </c>
      <c r="D6473" s="214" t="s">
        <v>13649</v>
      </c>
    </row>
    <row r="6474" spans="1:4">
      <c r="A6474" s="213" t="s">
        <v>13648</v>
      </c>
      <c r="B6474" s="213" t="s">
        <v>3850</v>
      </c>
      <c r="C6474" s="213" t="s">
        <v>55</v>
      </c>
      <c r="D6474" s="214" t="s">
        <v>32221</v>
      </c>
    </row>
    <row r="6475" spans="1:4">
      <c r="A6475" s="213" t="s">
        <v>13650</v>
      </c>
      <c r="B6475" s="213" t="s">
        <v>29726</v>
      </c>
      <c r="C6475" s="213" t="s">
        <v>56</v>
      </c>
      <c r="D6475" s="214" t="s">
        <v>32222</v>
      </c>
    </row>
    <row r="6476" spans="1:4">
      <c r="A6476" s="213" t="s">
        <v>13651</v>
      </c>
      <c r="B6476" s="213" t="s">
        <v>29728</v>
      </c>
      <c r="C6476" s="213" t="s">
        <v>56</v>
      </c>
      <c r="D6476" s="214" t="s">
        <v>32223</v>
      </c>
    </row>
    <row r="6477" spans="1:4">
      <c r="A6477" s="213" t="s">
        <v>13652</v>
      </c>
      <c r="B6477" s="213" t="s">
        <v>29729</v>
      </c>
      <c r="C6477" s="213" t="s">
        <v>56</v>
      </c>
      <c r="D6477" s="214" t="s">
        <v>32224</v>
      </c>
    </row>
    <row r="6478" spans="1:4">
      <c r="A6478" s="213" t="s">
        <v>13653</v>
      </c>
      <c r="B6478" s="213" t="s">
        <v>29730</v>
      </c>
      <c r="C6478" s="213" t="s">
        <v>56</v>
      </c>
      <c r="D6478" s="214" t="s">
        <v>32225</v>
      </c>
    </row>
    <row r="6479" spans="1:4">
      <c r="A6479" s="213" t="s">
        <v>13654</v>
      </c>
      <c r="B6479" s="213" t="s">
        <v>29731</v>
      </c>
      <c r="C6479" s="213" t="s">
        <v>56</v>
      </c>
      <c r="D6479" s="214" t="s">
        <v>32226</v>
      </c>
    </row>
    <row r="6480" spans="1:4">
      <c r="A6480" s="213" t="s">
        <v>13655</v>
      </c>
      <c r="B6480" s="213" t="s">
        <v>29732</v>
      </c>
      <c r="C6480" s="213" t="s">
        <v>56</v>
      </c>
      <c r="D6480" s="214" t="s">
        <v>32227</v>
      </c>
    </row>
    <row r="6481" spans="1:4">
      <c r="A6481" s="213" t="s">
        <v>13656</v>
      </c>
      <c r="B6481" s="213" t="s">
        <v>29733</v>
      </c>
      <c r="C6481" s="213" t="s">
        <v>56</v>
      </c>
      <c r="D6481" s="214" t="s">
        <v>32228</v>
      </c>
    </row>
    <row r="6482" spans="1:4">
      <c r="A6482" s="213" t="s">
        <v>13657</v>
      </c>
      <c r="B6482" s="213" t="s">
        <v>29734</v>
      </c>
      <c r="C6482" s="213" t="s">
        <v>56</v>
      </c>
      <c r="D6482" s="214" t="s">
        <v>32229</v>
      </c>
    </row>
    <row r="6483" spans="1:4">
      <c r="A6483" s="213" t="s">
        <v>13658</v>
      </c>
      <c r="B6483" s="213" t="s">
        <v>29735</v>
      </c>
      <c r="C6483" s="213" t="s">
        <v>56</v>
      </c>
      <c r="D6483" s="214" t="s">
        <v>32230</v>
      </c>
    </row>
    <row r="6484" spans="1:4">
      <c r="A6484" s="213" t="s">
        <v>13659</v>
      </c>
      <c r="B6484" s="213" t="s">
        <v>29736</v>
      </c>
      <c r="C6484" s="213" t="s">
        <v>56</v>
      </c>
      <c r="D6484" s="214" t="s">
        <v>32231</v>
      </c>
    </row>
    <row r="6485" spans="1:4">
      <c r="A6485" s="213" t="s">
        <v>13660</v>
      </c>
      <c r="B6485" s="213" t="s">
        <v>29737</v>
      </c>
      <c r="C6485" s="213" t="s">
        <v>56</v>
      </c>
      <c r="D6485" s="214" t="s">
        <v>30142</v>
      </c>
    </row>
    <row r="6486" spans="1:4">
      <c r="A6486" s="213" t="s">
        <v>13661</v>
      </c>
      <c r="B6486" s="213" t="s">
        <v>29738</v>
      </c>
      <c r="C6486" s="213" t="s">
        <v>56</v>
      </c>
      <c r="D6486" s="214" t="s">
        <v>32232</v>
      </c>
    </row>
    <row r="6487" spans="1:4">
      <c r="A6487" s="213" t="s">
        <v>13662</v>
      </c>
      <c r="B6487" s="213" t="s">
        <v>29739</v>
      </c>
      <c r="C6487" s="213" t="s">
        <v>55</v>
      </c>
      <c r="D6487" s="214" t="s">
        <v>32233</v>
      </c>
    </row>
    <row r="6488" spans="1:4">
      <c r="A6488" s="213" t="s">
        <v>13663</v>
      </c>
      <c r="B6488" s="213" t="s">
        <v>29740</v>
      </c>
      <c r="C6488" s="213" t="s">
        <v>55</v>
      </c>
      <c r="D6488" s="214" t="s">
        <v>32234</v>
      </c>
    </row>
    <row r="6489" spans="1:4">
      <c r="A6489" s="213" t="s">
        <v>13664</v>
      </c>
      <c r="B6489" s="213" t="s">
        <v>29741</v>
      </c>
      <c r="C6489" s="213" t="s">
        <v>55</v>
      </c>
      <c r="D6489" s="214" t="s">
        <v>32235</v>
      </c>
    </row>
    <row r="6490" spans="1:4">
      <c r="A6490" s="213" t="s">
        <v>13665</v>
      </c>
      <c r="B6490" s="213" t="s">
        <v>29742</v>
      </c>
      <c r="C6490" s="213" t="s">
        <v>56</v>
      </c>
      <c r="D6490" s="214" t="s">
        <v>32236</v>
      </c>
    </row>
    <row r="6491" spans="1:4">
      <c r="A6491" s="213" t="s">
        <v>13666</v>
      </c>
      <c r="B6491" s="213" t="s">
        <v>2017</v>
      </c>
      <c r="C6491" s="213" t="s">
        <v>55</v>
      </c>
      <c r="D6491" s="214" t="s">
        <v>32237</v>
      </c>
    </row>
    <row r="6492" spans="1:4">
      <c r="A6492" s="213" t="s">
        <v>13667</v>
      </c>
      <c r="B6492" s="213" t="s">
        <v>2018</v>
      </c>
      <c r="C6492" s="213" t="s">
        <v>55</v>
      </c>
      <c r="D6492" s="214" t="s">
        <v>32238</v>
      </c>
    </row>
    <row r="6493" spans="1:4">
      <c r="A6493" s="213" t="s">
        <v>13668</v>
      </c>
      <c r="B6493" s="213" t="s">
        <v>2019</v>
      </c>
      <c r="C6493" s="213" t="s">
        <v>55</v>
      </c>
      <c r="D6493" s="214" t="s">
        <v>32239</v>
      </c>
    </row>
    <row r="6494" spans="1:4">
      <c r="A6494" s="213" t="s">
        <v>13669</v>
      </c>
      <c r="B6494" s="213" t="s">
        <v>2020</v>
      </c>
      <c r="C6494" s="213" t="s">
        <v>55</v>
      </c>
      <c r="D6494" s="214" t="s">
        <v>32240</v>
      </c>
    </row>
    <row r="6495" spans="1:4">
      <c r="A6495" s="213" t="s">
        <v>13670</v>
      </c>
      <c r="B6495" s="213" t="s">
        <v>2021</v>
      </c>
      <c r="C6495" s="213" t="s">
        <v>55</v>
      </c>
      <c r="D6495" s="214" t="s">
        <v>24604</v>
      </c>
    </row>
    <row r="6496" spans="1:4">
      <c r="A6496" s="213" t="s">
        <v>13671</v>
      </c>
      <c r="B6496" s="213" t="s">
        <v>2022</v>
      </c>
      <c r="C6496" s="213" t="s">
        <v>55</v>
      </c>
      <c r="D6496" s="214" t="s">
        <v>32241</v>
      </c>
    </row>
    <row r="6497" spans="1:4">
      <c r="A6497" s="213" t="s">
        <v>13672</v>
      </c>
      <c r="B6497" s="213" t="s">
        <v>2023</v>
      </c>
      <c r="C6497" s="213" t="s">
        <v>55</v>
      </c>
      <c r="D6497" s="214" t="s">
        <v>32242</v>
      </c>
    </row>
    <row r="6498" spans="1:4">
      <c r="A6498" s="213" t="s">
        <v>13673</v>
      </c>
      <c r="B6498" s="213" t="s">
        <v>2024</v>
      </c>
      <c r="C6498" s="213" t="s">
        <v>55</v>
      </c>
      <c r="D6498" s="214" t="s">
        <v>32243</v>
      </c>
    </row>
    <row r="6499" spans="1:4">
      <c r="A6499" s="213" t="s">
        <v>13674</v>
      </c>
      <c r="B6499" s="213" t="s">
        <v>2025</v>
      </c>
      <c r="C6499" s="213" t="s">
        <v>55</v>
      </c>
      <c r="D6499" s="214" t="s">
        <v>32244</v>
      </c>
    </row>
    <row r="6500" spans="1:4">
      <c r="A6500" s="213" t="s">
        <v>13675</v>
      </c>
      <c r="B6500" s="213" t="s">
        <v>2026</v>
      </c>
      <c r="C6500" s="213" t="s">
        <v>55</v>
      </c>
      <c r="D6500" s="214" t="s">
        <v>31552</v>
      </c>
    </row>
    <row r="6501" spans="1:4">
      <c r="A6501" s="213" t="s">
        <v>13676</v>
      </c>
      <c r="B6501" s="213" t="s">
        <v>2027</v>
      </c>
      <c r="C6501" s="213" t="s">
        <v>55</v>
      </c>
      <c r="D6501" s="214" t="s">
        <v>28653</v>
      </c>
    </row>
    <row r="6502" spans="1:4">
      <c r="A6502" s="213" t="s">
        <v>13677</v>
      </c>
      <c r="B6502" s="213" t="s">
        <v>2028</v>
      </c>
      <c r="C6502" s="213" t="s">
        <v>55</v>
      </c>
      <c r="D6502" s="214" t="s">
        <v>32245</v>
      </c>
    </row>
    <row r="6503" spans="1:4">
      <c r="A6503" s="213" t="s">
        <v>13678</v>
      </c>
      <c r="B6503" s="213" t="s">
        <v>2029</v>
      </c>
      <c r="C6503" s="213" t="s">
        <v>55</v>
      </c>
      <c r="D6503" s="214" t="s">
        <v>32246</v>
      </c>
    </row>
    <row r="6504" spans="1:4">
      <c r="A6504" s="213" t="s">
        <v>13679</v>
      </c>
      <c r="B6504" s="213" t="s">
        <v>2030</v>
      </c>
      <c r="C6504" s="213" t="s">
        <v>55</v>
      </c>
      <c r="D6504" s="214" t="s">
        <v>29904</v>
      </c>
    </row>
    <row r="6505" spans="1:4">
      <c r="A6505" s="213" t="s">
        <v>13680</v>
      </c>
      <c r="B6505" s="213" t="s">
        <v>2031</v>
      </c>
      <c r="C6505" s="213" t="s">
        <v>55</v>
      </c>
      <c r="D6505" s="214" t="s">
        <v>32247</v>
      </c>
    </row>
    <row r="6506" spans="1:4">
      <c r="A6506" s="213" t="s">
        <v>13681</v>
      </c>
      <c r="B6506" s="213" t="s">
        <v>2032</v>
      </c>
      <c r="C6506" s="213" t="s">
        <v>55</v>
      </c>
      <c r="D6506" s="214" t="s">
        <v>10863</v>
      </c>
    </row>
    <row r="6507" spans="1:4">
      <c r="A6507" s="213" t="s">
        <v>13682</v>
      </c>
      <c r="B6507" s="213" t="s">
        <v>2033</v>
      </c>
      <c r="C6507" s="213" t="s">
        <v>55</v>
      </c>
      <c r="D6507" s="214" t="s">
        <v>32248</v>
      </c>
    </row>
    <row r="6508" spans="1:4">
      <c r="A6508" s="213" t="s">
        <v>13683</v>
      </c>
      <c r="B6508" s="213" t="s">
        <v>2034</v>
      </c>
      <c r="C6508" s="213" t="s">
        <v>55</v>
      </c>
      <c r="D6508" s="214" t="s">
        <v>32249</v>
      </c>
    </row>
    <row r="6509" spans="1:4">
      <c r="A6509" s="213" t="s">
        <v>13684</v>
      </c>
      <c r="B6509" s="213" t="s">
        <v>2035</v>
      </c>
      <c r="C6509" s="213" t="s">
        <v>55</v>
      </c>
      <c r="D6509" s="214" t="s">
        <v>32250</v>
      </c>
    </row>
    <row r="6510" spans="1:4">
      <c r="A6510" s="213" t="s">
        <v>13685</v>
      </c>
      <c r="B6510" s="213" t="s">
        <v>2036</v>
      </c>
      <c r="C6510" s="213" t="s">
        <v>55</v>
      </c>
      <c r="D6510" s="214" t="s">
        <v>32251</v>
      </c>
    </row>
    <row r="6511" spans="1:4">
      <c r="A6511" s="213" t="s">
        <v>13686</v>
      </c>
      <c r="B6511" s="213" t="s">
        <v>2037</v>
      </c>
      <c r="C6511" s="213" t="s">
        <v>55</v>
      </c>
      <c r="D6511" s="214" t="s">
        <v>32252</v>
      </c>
    </row>
    <row r="6512" spans="1:4">
      <c r="A6512" s="213" t="s">
        <v>13687</v>
      </c>
      <c r="B6512" s="213" t="s">
        <v>2038</v>
      </c>
      <c r="C6512" s="213" t="s">
        <v>55</v>
      </c>
      <c r="D6512" s="214" t="s">
        <v>32253</v>
      </c>
    </row>
    <row r="6513" spans="1:4">
      <c r="A6513" s="213" t="s">
        <v>13688</v>
      </c>
      <c r="B6513" s="213" t="s">
        <v>2039</v>
      </c>
      <c r="C6513" s="213" t="s">
        <v>55</v>
      </c>
      <c r="D6513" s="214" t="s">
        <v>32254</v>
      </c>
    </row>
    <row r="6514" spans="1:4">
      <c r="A6514" s="213" t="s">
        <v>13689</v>
      </c>
      <c r="B6514" s="213" t="s">
        <v>2040</v>
      </c>
      <c r="C6514" s="213" t="s">
        <v>55</v>
      </c>
      <c r="D6514" s="214" t="s">
        <v>32255</v>
      </c>
    </row>
    <row r="6515" spans="1:4">
      <c r="A6515" s="213" t="s">
        <v>13691</v>
      </c>
      <c r="B6515" s="213" t="s">
        <v>2041</v>
      </c>
      <c r="C6515" s="213" t="s">
        <v>55</v>
      </c>
      <c r="D6515" s="214" t="s">
        <v>32256</v>
      </c>
    </row>
    <row r="6516" spans="1:4">
      <c r="A6516" s="213" t="s">
        <v>13692</v>
      </c>
      <c r="B6516" s="213" t="s">
        <v>2042</v>
      </c>
      <c r="C6516" s="213" t="s">
        <v>55</v>
      </c>
      <c r="D6516" s="214" t="s">
        <v>32257</v>
      </c>
    </row>
    <row r="6517" spans="1:4">
      <c r="A6517" s="213" t="s">
        <v>13693</v>
      </c>
      <c r="B6517" s="213" t="s">
        <v>2043</v>
      </c>
      <c r="C6517" s="213" t="s">
        <v>55</v>
      </c>
      <c r="D6517" s="214" t="s">
        <v>32258</v>
      </c>
    </row>
    <row r="6518" spans="1:4">
      <c r="A6518" s="213" t="s">
        <v>13694</v>
      </c>
      <c r="B6518" s="213" t="s">
        <v>2044</v>
      </c>
      <c r="C6518" s="213" t="s">
        <v>55</v>
      </c>
      <c r="D6518" s="214" t="s">
        <v>32259</v>
      </c>
    </row>
    <row r="6519" spans="1:4">
      <c r="A6519" s="213" t="s">
        <v>13695</v>
      </c>
      <c r="B6519" s="213" t="s">
        <v>2045</v>
      </c>
      <c r="C6519" s="213" t="s">
        <v>55</v>
      </c>
      <c r="D6519" s="214" t="s">
        <v>32260</v>
      </c>
    </row>
    <row r="6520" spans="1:4">
      <c r="A6520" s="213" t="s">
        <v>13696</v>
      </c>
      <c r="B6520" s="213" t="s">
        <v>2046</v>
      </c>
      <c r="C6520" s="213" t="s">
        <v>55</v>
      </c>
      <c r="D6520" s="214" t="s">
        <v>32261</v>
      </c>
    </row>
    <row r="6521" spans="1:4">
      <c r="A6521" s="213" t="s">
        <v>13697</v>
      </c>
      <c r="B6521" s="213" t="s">
        <v>2047</v>
      </c>
      <c r="C6521" s="213" t="s">
        <v>55</v>
      </c>
      <c r="D6521" s="214" t="s">
        <v>32262</v>
      </c>
    </row>
    <row r="6522" spans="1:4">
      <c r="A6522" s="213" t="s">
        <v>13698</v>
      </c>
      <c r="B6522" s="213" t="s">
        <v>2048</v>
      </c>
      <c r="C6522" s="213" t="s">
        <v>55</v>
      </c>
      <c r="D6522" s="214" t="s">
        <v>32263</v>
      </c>
    </row>
    <row r="6523" spans="1:4">
      <c r="A6523" s="213" t="s">
        <v>13699</v>
      </c>
      <c r="B6523" s="213" t="s">
        <v>2613</v>
      </c>
      <c r="C6523" s="213" t="s">
        <v>44</v>
      </c>
      <c r="D6523" s="214" t="s">
        <v>32264</v>
      </c>
    </row>
    <row r="6524" spans="1:4">
      <c r="A6524" s="213" t="s">
        <v>13700</v>
      </c>
      <c r="B6524" s="213" t="s">
        <v>2614</v>
      </c>
      <c r="C6524" s="213" t="s">
        <v>44</v>
      </c>
      <c r="D6524" s="214" t="s">
        <v>32265</v>
      </c>
    </row>
    <row r="6525" spans="1:4">
      <c r="A6525" s="213" t="s">
        <v>13701</v>
      </c>
      <c r="B6525" s="213" t="s">
        <v>2615</v>
      </c>
      <c r="C6525" s="213" t="s">
        <v>44</v>
      </c>
      <c r="D6525" s="214" t="s">
        <v>32266</v>
      </c>
    </row>
    <row r="6526" spans="1:4">
      <c r="A6526" s="213" t="s">
        <v>13702</v>
      </c>
      <c r="B6526" s="213" t="s">
        <v>2616</v>
      </c>
      <c r="C6526" s="213" t="s">
        <v>44</v>
      </c>
      <c r="D6526" s="214" t="s">
        <v>32267</v>
      </c>
    </row>
    <row r="6527" spans="1:4">
      <c r="A6527" s="213" t="s">
        <v>13703</v>
      </c>
      <c r="B6527" s="213" t="s">
        <v>2617</v>
      </c>
      <c r="C6527" s="213" t="s">
        <v>44</v>
      </c>
      <c r="D6527" s="214" t="s">
        <v>25538</v>
      </c>
    </row>
    <row r="6528" spans="1:4">
      <c r="A6528" s="213" t="s">
        <v>13704</v>
      </c>
      <c r="B6528" s="213" t="s">
        <v>2618</v>
      </c>
      <c r="C6528" s="213" t="s">
        <v>44</v>
      </c>
      <c r="D6528" s="214" t="s">
        <v>32268</v>
      </c>
    </row>
    <row r="6529" spans="1:4">
      <c r="A6529" s="213" t="s">
        <v>13705</v>
      </c>
      <c r="B6529" s="213" t="s">
        <v>2619</v>
      </c>
      <c r="C6529" s="213" t="s">
        <v>44</v>
      </c>
      <c r="D6529" s="214" t="s">
        <v>32269</v>
      </c>
    </row>
    <row r="6530" spans="1:4">
      <c r="A6530" s="213" t="s">
        <v>13706</v>
      </c>
      <c r="B6530" s="213" t="s">
        <v>2620</v>
      </c>
      <c r="C6530" s="213" t="s">
        <v>44</v>
      </c>
      <c r="D6530" s="214" t="s">
        <v>32270</v>
      </c>
    </row>
    <row r="6531" spans="1:4">
      <c r="A6531" s="213" t="s">
        <v>13707</v>
      </c>
      <c r="B6531" s="213" t="s">
        <v>2621</v>
      </c>
      <c r="C6531" s="213" t="s">
        <v>44</v>
      </c>
      <c r="D6531" s="214" t="s">
        <v>32271</v>
      </c>
    </row>
    <row r="6532" spans="1:4">
      <c r="A6532" s="213" t="s">
        <v>13708</v>
      </c>
      <c r="B6532" s="213" t="s">
        <v>2622</v>
      </c>
      <c r="C6532" s="213" t="s">
        <v>44</v>
      </c>
      <c r="D6532" s="214" t="s">
        <v>32272</v>
      </c>
    </row>
    <row r="6533" spans="1:4">
      <c r="A6533" s="213" t="s">
        <v>13709</v>
      </c>
      <c r="B6533" s="213" t="s">
        <v>2623</v>
      </c>
      <c r="C6533" s="213" t="s">
        <v>44</v>
      </c>
      <c r="D6533" s="214" t="s">
        <v>32273</v>
      </c>
    </row>
    <row r="6534" spans="1:4">
      <c r="A6534" s="213" t="s">
        <v>13710</v>
      </c>
      <c r="B6534" s="213" t="s">
        <v>2624</v>
      </c>
      <c r="C6534" s="213" t="s">
        <v>44</v>
      </c>
      <c r="D6534" s="214" t="s">
        <v>32274</v>
      </c>
    </row>
    <row r="6535" spans="1:4">
      <c r="A6535" s="213" t="s">
        <v>13711</v>
      </c>
      <c r="B6535" s="213" t="s">
        <v>2625</v>
      </c>
      <c r="C6535" s="213" t="s">
        <v>44</v>
      </c>
      <c r="D6535" s="214" t="s">
        <v>32275</v>
      </c>
    </row>
    <row r="6536" spans="1:4">
      <c r="A6536" s="213" t="s">
        <v>13712</v>
      </c>
      <c r="B6536" s="213" t="s">
        <v>2626</v>
      </c>
      <c r="C6536" s="213" t="s">
        <v>44</v>
      </c>
      <c r="D6536" s="214" t="s">
        <v>32276</v>
      </c>
    </row>
    <row r="6537" spans="1:4">
      <c r="A6537" s="213" t="s">
        <v>13713</v>
      </c>
      <c r="B6537" s="213" t="s">
        <v>2627</v>
      </c>
      <c r="C6537" s="213" t="s">
        <v>44</v>
      </c>
      <c r="D6537" s="214" t="s">
        <v>32277</v>
      </c>
    </row>
    <row r="6538" spans="1:4">
      <c r="A6538" s="213" t="s">
        <v>13714</v>
      </c>
      <c r="B6538" s="213" t="s">
        <v>2628</v>
      </c>
      <c r="C6538" s="213" t="s">
        <v>44</v>
      </c>
      <c r="D6538" s="214" t="s">
        <v>32278</v>
      </c>
    </row>
    <row r="6539" spans="1:4">
      <c r="A6539" s="213" t="s">
        <v>13715</v>
      </c>
      <c r="B6539" s="213" t="s">
        <v>2629</v>
      </c>
      <c r="C6539" s="213" t="s">
        <v>44</v>
      </c>
      <c r="D6539" s="214" t="s">
        <v>32279</v>
      </c>
    </row>
    <row r="6540" spans="1:4">
      <c r="A6540" s="213" t="s">
        <v>13716</v>
      </c>
      <c r="B6540" s="213" t="s">
        <v>2630</v>
      </c>
      <c r="C6540" s="213" t="s">
        <v>44</v>
      </c>
      <c r="D6540" s="214" t="s">
        <v>32280</v>
      </c>
    </row>
    <row r="6541" spans="1:4">
      <c r="A6541" s="213" t="s">
        <v>13717</v>
      </c>
      <c r="B6541" s="213" t="s">
        <v>2631</v>
      </c>
      <c r="C6541" s="213" t="s">
        <v>44</v>
      </c>
      <c r="D6541" s="214" t="s">
        <v>32281</v>
      </c>
    </row>
    <row r="6542" spans="1:4">
      <c r="A6542" s="213" t="s">
        <v>13718</v>
      </c>
      <c r="B6542" s="213" t="s">
        <v>2632</v>
      </c>
      <c r="C6542" s="213" t="s">
        <v>44</v>
      </c>
      <c r="D6542" s="214" t="s">
        <v>32282</v>
      </c>
    </row>
    <row r="6543" spans="1:4">
      <c r="A6543" s="213" t="s">
        <v>13719</v>
      </c>
      <c r="B6543" s="213" t="s">
        <v>29745</v>
      </c>
      <c r="C6543" s="213" t="s">
        <v>126</v>
      </c>
      <c r="D6543" s="214" t="s">
        <v>32283</v>
      </c>
    </row>
    <row r="6544" spans="1:4">
      <c r="A6544" s="213" t="s">
        <v>13720</v>
      </c>
      <c r="B6544" s="213" t="s">
        <v>279</v>
      </c>
      <c r="C6544" s="213" t="s">
        <v>55</v>
      </c>
      <c r="D6544" s="214" t="s">
        <v>32284</v>
      </c>
    </row>
    <row r="6545" spans="1:4">
      <c r="A6545" s="213" t="s">
        <v>13721</v>
      </c>
      <c r="B6545" s="213" t="s">
        <v>280</v>
      </c>
      <c r="C6545" s="213" t="s">
        <v>55</v>
      </c>
      <c r="D6545" s="214" t="s">
        <v>32285</v>
      </c>
    </row>
    <row r="6546" spans="1:4">
      <c r="A6546" s="213" t="s">
        <v>13722</v>
      </c>
      <c r="B6546" s="213" t="s">
        <v>281</v>
      </c>
      <c r="C6546" s="213" t="s">
        <v>55</v>
      </c>
      <c r="D6546" s="214" t="s">
        <v>32286</v>
      </c>
    </row>
    <row r="6547" spans="1:4">
      <c r="A6547" s="213" t="s">
        <v>13723</v>
      </c>
      <c r="B6547" s="213" t="s">
        <v>282</v>
      </c>
      <c r="C6547" s="213" t="s">
        <v>55</v>
      </c>
      <c r="D6547" s="214" t="s">
        <v>32287</v>
      </c>
    </row>
    <row r="6548" spans="1:4">
      <c r="A6548" s="213" t="s">
        <v>13724</v>
      </c>
      <c r="B6548" s="213" t="s">
        <v>283</v>
      </c>
      <c r="C6548" s="213" t="s">
        <v>55</v>
      </c>
      <c r="D6548" s="214" t="s">
        <v>24271</v>
      </c>
    </row>
    <row r="6549" spans="1:4">
      <c r="A6549" s="213" t="s">
        <v>13725</v>
      </c>
      <c r="B6549" s="213" t="s">
        <v>284</v>
      </c>
      <c r="C6549" s="213" t="s">
        <v>130</v>
      </c>
      <c r="D6549" s="214" t="s">
        <v>11341</v>
      </c>
    </row>
    <row r="6550" spans="1:4">
      <c r="A6550" s="213" t="s">
        <v>13726</v>
      </c>
      <c r="B6550" s="213" t="s">
        <v>285</v>
      </c>
      <c r="C6550" s="213" t="s">
        <v>130</v>
      </c>
      <c r="D6550" s="214" t="s">
        <v>32288</v>
      </c>
    </row>
    <row r="6551" spans="1:4">
      <c r="A6551" s="213" t="s">
        <v>13728</v>
      </c>
      <c r="B6551" s="213" t="s">
        <v>286</v>
      </c>
      <c r="C6551" s="213" t="s">
        <v>130</v>
      </c>
      <c r="D6551" s="214" t="s">
        <v>13729</v>
      </c>
    </row>
    <row r="6552" spans="1:4">
      <c r="A6552" s="213" t="s">
        <v>13730</v>
      </c>
      <c r="B6552" s="213" t="s">
        <v>287</v>
      </c>
      <c r="C6552" s="213" t="s">
        <v>130</v>
      </c>
      <c r="D6552" s="214" t="s">
        <v>19143</v>
      </c>
    </row>
    <row r="6553" spans="1:4">
      <c r="A6553" s="213" t="s">
        <v>13731</v>
      </c>
      <c r="B6553" s="213" t="s">
        <v>288</v>
      </c>
      <c r="C6553" s="213" t="s">
        <v>130</v>
      </c>
      <c r="D6553" s="214" t="s">
        <v>16299</v>
      </c>
    </row>
    <row r="6554" spans="1:4">
      <c r="A6554" s="213" t="s">
        <v>13733</v>
      </c>
      <c r="B6554" s="213" t="s">
        <v>289</v>
      </c>
      <c r="C6554" s="213" t="s">
        <v>130</v>
      </c>
      <c r="D6554" s="214" t="s">
        <v>17173</v>
      </c>
    </row>
    <row r="6555" spans="1:4">
      <c r="A6555" s="213" t="s">
        <v>13734</v>
      </c>
      <c r="B6555" s="213" t="s">
        <v>290</v>
      </c>
      <c r="C6555" s="213" t="s">
        <v>130</v>
      </c>
      <c r="D6555" s="214" t="s">
        <v>10239</v>
      </c>
    </row>
    <row r="6556" spans="1:4">
      <c r="A6556" s="213" t="s">
        <v>13735</v>
      </c>
      <c r="B6556" s="213" t="s">
        <v>29746</v>
      </c>
      <c r="C6556" s="213" t="s">
        <v>56</v>
      </c>
      <c r="D6556" s="214" t="s">
        <v>32289</v>
      </c>
    </row>
    <row r="6557" spans="1:4">
      <c r="A6557" s="213" t="s">
        <v>29747</v>
      </c>
      <c r="B6557" s="213" t="s">
        <v>29748</v>
      </c>
      <c r="C6557" s="213" t="s">
        <v>44</v>
      </c>
      <c r="D6557" s="214" t="s">
        <v>11354</v>
      </c>
    </row>
    <row r="6558" spans="1:4">
      <c r="A6558" s="213" t="s">
        <v>29749</v>
      </c>
      <c r="B6558" s="213" t="s">
        <v>29750</v>
      </c>
      <c r="C6558" s="213" t="s">
        <v>44</v>
      </c>
      <c r="D6558" s="214" t="s">
        <v>32290</v>
      </c>
    </row>
    <row r="6559" spans="1:4">
      <c r="A6559" s="213" t="s">
        <v>29751</v>
      </c>
      <c r="B6559" s="213" t="s">
        <v>29752</v>
      </c>
      <c r="C6559" s="213" t="s">
        <v>44</v>
      </c>
      <c r="D6559" s="214" t="s">
        <v>32291</v>
      </c>
    </row>
    <row r="6560" spans="1:4">
      <c r="A6560" s="213" t="s">
        <v>29753</v>
      </c>
      <c r="B6560" s="213" t="s">
        <v>29754</v>
      </c>
      <c r="C6560" s="213" t="s">
        <v>44</v>
      </c>
      <c r="D6560" s="214" t="s">
        <v>32292</v>
      </c>
    </row>
    <row r="6561" spans="1:4">
      <c r="A6561" s="213" t="s">
        <v>29755</v>
      </c>
      <c r="B6561" s="213" t="s">
        <v>29756</v>
      </c>
      <c r="C6561" s="213" t="s">
        <v>44</v>
      </c>
      <c r="D6561" s="214" t="s">
        <v>32293</v>
      </c>
    </row>
    <row r="6562" spans="1:4">
      <c r="A6562" s="213" t="s">
        <v>29757</v>
      </c>
      <c r="B6562" s="213" t="s">
        <v>29758</v>
      </c>
      <c r="C6562" s="213" t="s">
        <v>44</v>
      </c>
      <c r="D6562" s="214" t="s">
        <v>32294</v>
      </c>
    </row>
    <row r="6563" spans="1:4">
      <c r="A6563" s="213" t="s">
        <v>29760</v>
      </c>
      <c r="B6563" s="213" t="s">
        <v>29761</v>
      </c>
      <c r="C6563" s="213" t="s">
        <v>44</v>
      </c>
      <c r="D6563" s="214" t="s">
        <v>32295</v>
      </c>
    </row>
    <row r="6564" spans="1:4">
      <c r="A6564" s="213" t="s">
        <v>29762</v>
      </c>
      <c r="B6564" s="213" t="s">
        <v>29763</v>
      </c>
      <c r="C6564" s="213" t="s">
        <v>44</v>
      </c>
      <c r="D6564" s="214" t="s">
        <v>30085</v>
      </c>
    </row>
    <row r="6565" spans="1:4">
      <c r="A6565" s="213" t="s">
        <v>29764</v>
      </c>
      <c r="B6565" s="213" t="s">
        <v>29765</v>
      </c>
      <c r="C6565" s="213" t="s">
        <v>44</v>
      </c>
      <c r="D6565" s="214" t="s">
        <v>32296</v>
      </c>
    </row>
    <row r="6566" spans="1:4">
      <c r="A6566" s="213" t="s">
        <v>29766</v>
      </c>
      <c r="B6566" s="213" t="s">
        <v>29767</v>
      </c>
      <c r="C6566" s="213" t="s">
        <v>44</v>
      </c>
      <c r="D6566" s="214" t="s">
        <v>32297</v>
      </c>
    </row>
    <row r="6567" spans="1:4">
      <c r="A6567" s="213" t="s">
        <v>29768</v>
      </c>
      <c r="B6567" s="213" t="s">
        <v>29769</v>
      </c>
      <c r="C6567" s="213" t="s">
        <v>44</v>
      </c>
      <c r="D6567" s="214" t="s">
        <v>32298</v>
      </c>
    </row>
    <row r="6568" spans="1:4">
      <c r="A6568" s="213" t="s">
        <v>29770</v>
      </c>
      <c r="B6568" s="213" t="s">
        <v>29771</v>
      </c>
      <c r="C6568" s="213" t="s">
        <v>44</v>
      </c>
      <c r="D6568" s="214" t="s">
        <v>32299</v>
      </c>
    </row>
    <row r="6569" spans="1:4">
      <c r="A6569" s="213" t="s">
        <v>29772</v>
      </c>
      <c r="B6569" s="213" t="s">
        <v>29773</v>
      </c>
      <c r="C6569" s="213" t="s">
        <v>44</v>
      </c>
      <c r="D6569" s="214" t="s">
        <v>32132</v>
      </c>
    </row>
    <row r="6570" spans="1:4">
      <c r="A6570" s="213" t="s">
        <v>29774</v>
      </c>
      <c r="B6570" s="213" t="s">
        <v>29775</v>
      </c>
      <c r="C6570" s="213" t="s">
        <v>44</v>
      </c>
      <c r="D6570" s="214" t="s">
        <v>32300</v>
      </c>
    </row>
    <row r="6571" spans="1:4">
      <c r="A6571" s="213" t="s">
        <v>29776</v>
      </c>
      <c r="B6571" s="213" t="s">
        <v>29777</v>
      </c>
      <c r="C6571" s="213" t="s">
        <v>44</v>
      </c>
      <c r="D6571" s="214" t="s">
        <v>32301</v>
      </c>
    </row>
    <row r="6572" spans="1:4">
      <c r="A6572" s="213" t="s">
        <v>29778</v>
      </c>
      <c r="B6572" s="213" t="s">
        <v>29779</v>
      </c>
      <c r="C6572" s="213" t="s">
        <v>126</v>
      </c>
      <c r="D6572" s="214" t="s">
        <v>32302</v>
      </c>
    </row>
    <row r="6573" spans="1:4">
      <c r="A6573" s="213" t="s">
        <v>29781</v>
      </c>
      <c r="B6573" s="213" t="s">
        <v>29782</v>
      </c>
      <c r="C6573" s="213" t="s">
        <v>126</v>
      </c>
      <c r="D6573" s="214" t="s">
        <v>32303</v>
      </c>
    </row>
    <row r="6574" spans="1:4">
      <c r="A6574" s="213" t="s">
        <v>29783</v>
      </c>
      <c r="B6574" s="213" t="s">
        <v>29784</v>
      </c>
      <c r="C6574" s="213" t="s">
        <v>126</v>
      </c>
      <c r="D6574" s="214" t="s">
        <v>32304</v>
      </c>
    </row>
    <row r="6575" spans="1:4">
      <c r="A6575" s="213" t="s">
        <v>29785</v>
      </c>
      <c r="B6575" s="213" t="s">
        <v>29786</v>
      </c>
      <c r="C6575" s="213" t="s">
        <v>44</v>
      </c>
      <c r="D6575" s="214" t="s">
        <v>32305</v>
      </c>
    </row>
    <row r="6576" spans="1:4">
      <c r="A6576" s="213" t="s">
        <v>29787</v>
      </c>
      <c r="B6576" s="213" t="s">
        <v>29788</v>
      </c>
      <c r="C6576" s="213" t="s">
        <v>44</v>
      </c>
      <c r="D6576" s="214" t="s">
        <v>32306</v>
      </c>
    </row>
    <row r="6577" spans="1:4">
      <c r="A6577" s="213" t="s">
        <v>29789</v>
      </c>
      <c r="B6577" s="213" t="s">
        <v>29790</v>
      </c>
      <c r="C6577" s="213" t="s">
        <v>44</v>
      </c>
      <c r="D6577" s="214" t="s">
        <v>32307</v>
      </c>
    </row>
    <row r="6578" spans="1:4">
      <c r="A6578" s="213" t="s">
        <v>29791</v>
      </c>
      <c r="B6578" s="213" t="s">
        <v>29792</v>
      </c>
      <c r="C6578" s="213" t="s">
        <v>44</v>
      </c>
      <c r="D6578" s="214" t="s">
        <v>32308</v>
      </c>
    </row>
    <row r="6579" spans="1:4">
      <c r="A6579" s="213" t="s">
        <v>29794</v>
      </c>
      <c r="B6579" s="213" t="s">
        <v>29795</v>
      </c>
      <c r="C6579" s="213" t="s">
        <v>44</v>
      </c>
      <c r="D6579" s="214" t="s">
        <v>24697</v>
      </c>
    </row>
    <row r="6580" spans="1:4">
      <c r="A6580" s="213" t="s">
        <v>29796</v>
      </c>
      <c r="B6580" s="213" t="s">
        <v>29797</v>
      </c>
      <c r="C6580" s="213" t="s">
        <v>44</v>
      </c>
      <c r="D6580" s="214" t="s">
        <v>32309</v>
      </c>
    </row>
    <row r="6581" spans="1:4">
      <c r="A6581" s="213" t="s">
        <v>29798</v>
      </c>
      <c r="B6581" s="213" t="s">
        <v>29799</v>
      </c>
      <c r="C6581" s="213" t="s">
        <v>44</v>
      </c>
      <c r="D6581" s="214" t="s">
        <v>32310</v>
      </c>
    </row>
    <row r="6582" spans="1:4">
      <c r="A6582" s="213" t="s">
        <v>29800</v>
      </c>
      <c r="B6582" s="213" t="s">
        <v>29801</v>
      </c>
      <c r="C6582" s="213" t="s">
        <v>44</v>
      </c>
      <c r="D6582" s="214" t="s">
        <v>11406</v>
      </c>
    </row>
    <row r="6583" spans="1:4">
      <c r="A6583" s="213" t="s">
        <v>29802</v>
      </c>
      <c r="B6583" s="213" t="s">
        <v>29803</v>
      </c>
      <c r="C6583" s="213" t="s">
        <v>44</v>
      </c>
      <c r="D6583" s="214" t="s">
        <v>32311</v>
      </c>
    </row>
    <row r="6584" spans="1:4">
      <c r="A6584" s="213" t="s">
        <v>13736</v>
      </c>
      <c r="B6584" s="213" t="s">
        <v>3605</v>
      </c>
      <c r="C6584" s="213" t="s">
        <v>44</v>
      </c>
      <c r="D6584" s="214" t="s">
        <v>32312</v>
      </c>
    </row>
    <row r="6585" spans="1:4">
      <c r="A6585" s="213" t="s">
        <v>13737</v>
      </c>
      <c r="B6585" s="213" t="s">
        <v>3606</v>
      </c>
      <c r="C6585" s="213" t="s">
        <v>44</v>
      </c>
      <c r="D6585" s="214" t="s">
        <v>19517</v>
      </c>
    </row>
    <row r="6586" spans="1:4">
      <c r="A6586" s="213" t="s">
        <v>13738</v>
      </c>
      <c r="B6586" s="213" t="s">
        <v>3607</v>
      </c>
      <c r="C6586" s="213" t="s">
        <v>44</v>
      </c>
      <c r="D6586" s="214" t="s">
        <v>32313</v>
      </c>
    </row>
    <row r="6587" spans="1:4">
      <c r="A6587" s="213" t="s">
        <v>13739</v>
      </c>
      <c r="B6587" s="213" t="s">
        <v>3608</v>
      </c>
      <c r="C6587" s="213" t="s">
        <v>44</v>
      </c>
      <c r="D6587" s="214" t="s">
        <v>31885</v>
      </c>
    </row>
    <row r="6588" spans="1:4">
      <c r="A6588" s="213" t="s">
        <v>13740</v>
      </c>
      <c r="B6588" s="213" t="s">
        <v>3609</v>
      </c>
      <c r="C6588" s="213" t="s">
        <v>44</v>
      </c>
      <c r="D6588" s="214" t="s">
        <v>32314</v>
      </c>
    </row>
    <row r="6589" spans="1:4">
      <c r="A6589" s="213" t="s">
        <v>13741</v>
      </c>
      <c r="B6589" s="213" t="s">
        <v>3610</v>
      </c>
      <c r="C6589" s="213" t="s">
        <v>44</v>
      </c>
      <c r="D6589" s="214" t="s">
        <v>32315</v>
      </c>
    </row>
    <row r="6590" spans="1:4">
      <c r="A6590" s="213" t="s">
        <v>13742</v>
      </c>
      <c r="B6590" s="213" t="s">
        <v>3611</v>
      </c>
      <c r="C6590" s="213" t="s">
        <v>44</v>
      </c>
      <c r="D6590" s="214" t="s">
        <v>29882</v>
      </c>
    </row>
    <row r="6591" spans="1:4">
      <c r="A6591" s="213" t="s">
        <v>13743</v>
      </c>
      <c r="B6591" s="213" t="s">
        <v>3612</v>
      </c>
      <c r="C6591" s="213" t="s">
        <v>44</v>
      </c>
      <c r="D6591" s="214" t="s">
        <v>32316</v>
      </c>
    </row>
    <row r="6592" spans="1:4">
      <c r="A6592" s="213" t="s">
        <v>13744</v>
      </c>
      <c r="B6592" s="213" t="s">
        <v>3613</v>
      </c>
      <c r="C6592" s="213" t="s">
        <v>44</v>
      </c>
      <c r="D6592" s="214" t="s">
        <v>32317</v>
      </c>
    </row>
    <row r="6593" spans="1:4">
      <c r="A6593" s="213" t="s">
        <v>13745</v>
      </c>
      <c r="B6593" s="213" t="s">
        <v>3614</v>
      </c>
      <c r="C6593" s="213" t="s">
        <v>44</v>
      </c>
      <c r="D6593" s="214" t="s">
        <v>32318</v>
      </c>
    </row>
    <row r="6594" spans="1:4">
      <c r="A6594" s="213" t="s">
        <v>13746</v>
      </c>
      <c r="B6594" s="213" t="s">
        <v>3615</v>
      </c>
      <c r="C6594" s="213" t="s">
        <v>44</v>
      </c>
      <c r="D6594" s="214" t="s">
        <v>30068</v>
      </c>
    </row>
    <row r="6595" spans="1:4">
      <c r="A6595" s="213" t="s">
        <v>13747</v>
      </c>
      <c r="B6595" s="213" t="s">
        <v>3616</v>
      </c>
      <c r="C6595" s="213" t="s">
        <v>44</v>
      </c>
      <c r="D6595" s="214" t="s">
        <v>32319</v>
      </c>
    </row>
    <row r="6596" spans="1:4">
      <c r="A6596" s="213" t="s">
        <v>13748</v>
      </c>
      <c r="B6596" s="213" t="s">
        <v>3617</v>
      </c>
      <c r="C6596" s="213" t="s">
        <v>126</v>
      </c>
      <c r="D6596" s="214" t="s">
        <v>32320</v>
      </c>
    </row>
    <row r="6597" spans="1:4">
      <c r="A6597" s="213" t="s">
        <v>13749</v>
      </c>
      <c r="B6597" s="213" t="s">
        <v>3618</v>
      </c>
      <c r="C6597" s="213" t="s">
        <v>126</v>
      </c>
      <c r="D6597" s="214" t="s">
        <v>32321</v>
      </c>
    </row>
    <row r="6598" spans="1:4">
      <c r="A6598" s="213" t="s">
        <v>13750</v>
      </c>
      <c r="B6598" s="213" t="s">
        <v>3619</v>
      </c>
      <c r="C6598" s="213" t="s">
        <v>126</v>
      </c>
      <c r="D6598" s="214" t="s">
        <v>32322</v>
      </c>
    </row>
    <row r="6599" spans="1:4">
      <c r="A6599" s="213" t="s">
        <v>13751</v>
      </c>
      <c r="B6599" s="213" t="s">
        <v>3620</v>
      </c>
      <c r="C6599" s="213" t="s">
        <v>126</v>
      </c>
      <c r="D6599" s="214" t="s">
        <v>32323</v>
      </c>
    </row>
    <row r="6600" spans="1:4">
      <c r="A6600" s="213" t="s">
        <v>13752</v>
      </c>
      <c r="B6600" s="213" t="s">
        <v>3621</v>
      </c>
      <c r="C6600" s="213" t="s">
        <v>126</v>
      </c>
      <c r="D6600" s="214" t="s">
        <v>32324</v>
      </c>
    </row>
    <row r="6601" spans="1:4">
      <c r="A6601" s="213" t="s">
        <v>13753</v>
      </c>
      <c r="B6601" s="213" t="s">
        <v>3622</v>
      </c>
      <c r="C6601" s="213" t="s">
        <v>126</v>
      </c>
      <c r="D6601" s="214" t="s">
        <v>32325</v>
      </c>
    </row>
    <row r="6602" spans="1:4">
      <c r="A6602" s="213" t="s">
        <v>13754</v>
      </c>
      <c r="B6602" s="213" t="s">
        <v>3140</v>
      </c>
      <c r="C6602" s="213" t="s">
        <v>126</v>
      </c>
      <c r="D6602" s="214" t="s">
        <v>32326</v>
      </c>
    </row>
    <row r="6603" spans="1:4">
      <c r="A6603" s="213" t="s">
        <v>13755</v>
      </c>
      <c r="B6603" s="213" t="s">
        <v>4853</v>
      </c>
      <c r="C6603" s="213" t="s">
        <v>126</v>
      </c>
      <c r="D6603" s="214" t="s">
        <v>32327</v>
      </c>
    </row>
    <row r="6604" spans="1:4">
      <c r="A6604" s="213" t="s">
        <v>13756</v>
      </c>
      <c r="B6604" s="213" t="s">
        <v>3141</v>
      </c>
      <c r="C6604" s="213" t="s">
        <v>126</v>
      </c>
      <c r="D6604" s="214" t="s">
        <v>32328</v>
      </c>
    </row>
    <row r="6605" spans="1:4">
      <c r="A6605" s="213" t="s">
        <v>13757</v>
      </c>
      <c r="B6605" s="213" t="s">
        <v>3142</v>
      </c>
      <c r="C6605" s="213" t="s">
        <v>126</v>
      </c>
      <c r="D6605" s="214" t="s">
        <v>32329</v>
      </c>
    </row>
    <row r="6606" spans="1:4">
      <c r="A6606" s="213" t="s">
        <v>13758</v>
      </c>
      <c r="B6606" s="213" t="s">
        <v>3143</v>
      </c>
      <c r="C6606" s="213" t="s">
        <v>126</v>
      </c>
      <c r="D6606" s="214" t="s">
        <v>32330</v>
      </c>
    </row>
    <row r="6607" spans="1:4">
      <c r="A6607" s="213" t="s">
        <v>13759</v>
      </c>
      <c r="B6607" s="213" t="s">
        <v>3144</v>
      </c>
      <c r="C6607" s="213" t="s">
        <v>126</v>
      </c>
      <c r="D6607" s="214" t="s">
        <v>32331</v>
      </c>
    </row>
    <row r="6608" spans="1:4">
      <c r="A6608" s="213" t="s">
        <v>13760</v>
      </c>
      <c r="B6608" s="213" t="s">
        <v>3145</v>
      </c>
      <c r="C6608" s="213" t="s">
        <v>126</v>
      </c>
      <c r="D6608" s="214" t="s">
        <v>32332</v>
      </c>
    </row>
    <row r="6609" spans="1:4">
      <c r="A6609" s="213" t="s">
        <v>13761</v>
      </c>
      <c r="B6609" s="213" t="s">
        <v>3146</v>
      </c>
      <c r="C6609" s="213" t="s">
        <v>126</v>
      </c>
      <c r="D6609" s="214" t="s">
        <v>32333</v>
      </c>
    </row>
    <row r="6610" spans="1:4">
      <c r="A6610" s="213" t="s">
        <v>13762</v>
      </c>
      <c r="B6610" s="213" t="s">
        <v>3147</v>
      </c>
      <c r="C6610" s="213" t="s">
        <v>126</v>
      </c>
      <c r="D6610" s="214" t="s">
        <v>32334</v>
      </c>
    </row>
    <row r="6611" spans="1:4">
      <c r="A6611" s="213" t="s">
        <v>13763</v>
      </c>
      <c r="B6611" s="213" t="s">
        <v>3148</v>
      </c>
      <c r="C6611" s="213" t="s">
        <v>126</v>
      </c>
      <c r="D6611" s="214" t="s">
        <v>32335</v>
      </c>
    </row>
    <row r="6612" spans="1:4">
      <c r="A6612" s="213" t="s">
        <v>13764</v>
      </c>
      <c r="B6612" s="213" t="s">
        <v>3149</v>
      </c>
      <c r="C6612" s="213" t="s">
        <v>126</v>
      </c>
      <c r="D6612" s="214" t="s">
        <v>32336</v>
      </c>
    </row>
    <row r="6613" spans="1:4">
      <c r="A6613" s="213" t="s">
        <v>13765</v>
      </c>
      <c r="B6613" s="213" t="s">
        <v>3150</v>
      </c>
      <c r="C6613" s="213" t="s">
        <v>126</v>
      </c>
      <c r="D6613" s="214" t="s">
        <v>32337</v>
      </c>
    </row>
    <row r="6614" spans="1:4">
      <c r="A6614" s="213" t="s">
        <v>13766</v>
      </c>
      <c r="B6614" s="213" t="s">
        <v>3151</v>
      </c>
      <c r="C6614" s="213" t="s">
        <v>126</v>
      </c>
      <c r="D6614" s="214" t="s">
        <v>32338</v>
      </c>
    </row>
    <row r="6615" spans="1:4">
      <c r="A6615" s="213" t="s">
        <v>13767</v>
      </c>
      <c r="B6615" s="213" t="s">
        <v>3152</v>
      </c>
      <c r="C6615" s="213" t="s">
        <v>126</v>
      </c>
      <c r="D6615" s="214" t="s">
        <v>32339</v>
      </c>
    </row>
    <row r="6616" spans="1:4">
      <c r="A6616" s="213" t="s">
        <v>13768</v>
      </c>
      <c r="B6616" s="213" t="s">
        <v>3153</v>
      </c>
      <c r="C6616" s="213" t="s">
        <v>126</v>
      </c>
      <c r="D6616" s="214" t="s">
        <v>32340</v>
      </c>
    </row>
    <row r="6617" spans="1:4">
      <c r="A6617" s="213" t="s">
        <v>13769</v>
      </c>
      <c r="B6617" s="213" t="s">
        <v>3154</v>
      </c>
      <c r="C6617" s="213" t="s">
        <v>126</v>
      </c>
      <c r="D6617" s="214" t="s">
        <v>32341</v>
      </c>
    </row>
    <row r="6618" spans="1:4">
      <c r="A6618" s="213" t="s">
        <v>13770</v>
      </c>
      <c r="B6618" s="213" t="s">
        <v>9776</v>
      </c>
      <c r="C6618" s="213" t="s">
        <v>126</v>
      </c>
      <c r="D6618" s="214" t="s">
        <v>32342</v>
      </c>
    </row>
    <row r="6619" spans="1:4">
      <c r="A6619" s="213" t="s">
        <v>13771</v>
      </c>
      <c r="B6619" s="213" t="s">
        <v>9777</v>
      </c>
      <c r="C6619" s="213" t="s">
        <v>126</v>
      </c>
      <c r="D6619" s="214" t="s">
        <v>29727</v>
      </c>
    </row>
    <row r="6620" spans="1:4">
      <c r="A6620" s="213" t="s">
        <v>13772</v>
      </c>
      <c r="B6620" s="213" t="s">
        <v>9778</v>
      </c>
      <c r="C6620" s="213" t="s">
        <v>126</v>
      </c>
      <c r="D6620" s="214" t="s">
        <v>32343</v>
      </c>
    </row>
    <row r="6621" spans="1:4">
      <c r="A6621" s="213" t="s">
        <v>13773</v>
      </c>
      <c r="B6621" s="213" t="s">
        <v>9779</v>
      </c>
      <c r="C6621" s="213" t="s">
        <v>126</v>
      </c>
      <c r="D6621" s="214" t="s">
        <v>32344</v>
      </c>
    </row>
    <row r="6622" spans="1:4">
      <c r="A6622" s="213" t="s">
        <v>13774</v>
      </c>
      <c r="B6622" s="213" t="s">
        <v>9780</v>
      </c>
      <c r="C6622" s="213" t="s">
        <v>126</v>
      </c>
      <c r="D6622" s="214" t="s">
        <v>32345</v>
      </c>
    </row>
    <row r="6623" spans="1:4">
      <c r="A6623" s="213" t="s">
        <v>13775</v>
      </c>
      <c r="B6623" s="213" t="s">
        <v>9781</v>
      </c>
      <c r="C6623" s="213" t="s">
        <v>126</v>
      </c>
      <c r="D6623" s="214" t="s">
        <v>32346</v>
      </c>
    </row>
    <row r="6624" spans="1:4">
      <c r="A6624" s="213" t="s">
        <v>13776</v>
      </c>
      <c r="B6624" s="213" t="s">
        <v>3155</v>
      </c>
      <c r="C6624" s="213" t="s">
        <v>44</v>
      </c>
      <c r="D6624" s="214" t="s">
        <v>32347</v>
      </c>
    </row>
    <row r="6625" spans="1:4">
      <c r="A6625" s="213" t="s">
        <v>13777</v>
      </c>
      <c r="B6625" s="213" t="s">
        <v>3156</v>
      </c>
      <c r="C6625" s="213" t="s">
        <v>44</v>
      </c>
      <c r="D6625" s="214" t="s">
        <v>32348</v>
      </c>
    </row>
    <row r="6626" spans="1:4">
      <c r="A6626" s="213" t="s">
        <v>13778</v>
      </c>
      <c r="B6626" s="213" t="s">
        <v>3157</v>
      </c>
      <c r="C6626" s="213" t="s">
        <v>44</v>
      </c>
      <c r="D6626" s="214" t="s">
        <v>32349</v>
      </c>
    </row>
    <row r="6627" spans="1:4">
      <c r="A6627" s="213" t="s">
        <v>13779</v>
      </c>
      <c r="B6627" s="213" t="s">
        <v>3158</v>
      </c>
      <c r="C6627" s="213" t="s">
        <v>44</v>
      </c>
      <c r="D6627" s="214" t="s">
        <v>32350</v>
      </c>
    </row>
    <row r="6628" spans="1:4">
      <c r="A6628" s="213" t="s">
        <v>13780</v>
      </c>
      <c r="B6628" s="213" t="s">
        <v>9782</v>
      </c>
      <c r="C6628" s="213" t="s">
        <v>126</v>
      </c>
      <c r="D6628" s="214" t="s">
        <v>32351</v>
      </c>
    </row>
    <row r="6629" spans="1:4">
      <c r="A6629" s="213" t="s">
        <v>13781</v>
      </c>
      <c r="B6629" s="213" t="s">
        <v>3159</v>
      </c>
      <c r="C6629" s="213" t="s">
        <v>44</v>
      </c>
      <c r="D6629" s="214" t="s">
        <v>32352</v>
      </c>
    </row>
    <row r="6630" spans="1:4">
      <c r="A6630" s="213" t="s">
        <v>13782</v>
      </c>
      <c r="B6630" s="213" t="s">
        <v>3160</v>
      </c>
      <c r="C6630" s="213" t="s">
        <v>44</v>
      </c>
      <c r="D6630" s="214" t="s">
        <v>32353</v>
      </c>
    </row>
    <row r="6631" spans="1:4">
      <c r="A6631" s="213" t="s">
        <v>13783</v>
      </c>
      <c r="B6631" s="213" t="s">
        <v>9783</v>
      </c>
      <c r="C6631" s="213" t="s">
        <v>126</v>
      </c>
      <c r="D6631" s="214" t="s">
        <v>32354</v>
      </c>
    </row>
    <row r="6632" spans="1:4">
      <c r="A6632" s="213" t="s">
        <v>13784</v>
      </c>
      <c r="B6632" s="213" t="s">
        <v>3161</v>
      </c>
      <c r="C6632" s="213" t="s">
        <v>44</v>
      </c>
      <c r="D6632" s="214" t="s">
        <v>32355</v>
      </c>
    </row>
    <row r="6633" spans="1:4">
      <c r="A6633" s="213" t="s">
        <v>13785</v>
      </c>
      <c r="B6633" s="213" t="s">
        <v>9784</v>
      </c>
      <c r="C6633" s="213" t="s">
        <v>126</v>
      </c>
      <c r="D6633" s="214" t="s">
        <v>32356</v>
      </c>
    </row>
    <row r="6634" spans="1:4">
      <c r="A6634" s="213" t="s">
        <v>13786</v>
      </c>
      <c r="B6634" s="213" t="s">
        <v>3162</v>
      </c>
      <c r="C6634" s="213" t="s">
        <v>44</v>
      </c>
      <c r="D6634" s="214" t="s">
        <v>32357</v>
      </c>
    </row>
    <row r="6635" spans="1:4">
      <c r="A6635" s="213" t="s">
        <v>13787</v>
      </c>
      <c r="B6635" s="213" t="s">
        <v>9785</v>
      </c>
      <c r="C6635" s="213" t="s">
        <v>126</v>
      </c>
      <c r="D6635" s="214" t="s">
        <v>32358</v>
      </c>
    </row>
    <row r="6636" spans="1:4">
      <c r="A6636" s="213" t="s">
        <v>13788</v>
      </c>
      <c r="B6636" s="213" t="s">
        <v>3163</v>
      </c>
      <c r="C6636" s="213" t="s">
        <v>44</v>
      </c>
      <c r="D6636" s="214" t="s">
        <v>32359</v>
      </c>
    </row>
    <row r="6637" spans="1:4">
      <c r="A6637" s="213" t="s">
        <v>13789</v>
      </c>
      <c r="B6637" s="213" t="s">
        <v>3164</v>
      </c>
      <c r="C6637" s="213" t="s">
        <v>44</v>
      </c>
      <c r="D6637" s="214" t="s">
        <v>32360</v>
      </c>
    </row>
    <row r="6638" spans="1:4">
      <c r="A6638" s="213" t="s">
        <v>13790</v>
      </c>
      <c r="B6638" s="213" t="s">
        <v>3165</v>
      </c>
      <c r="C6638" s="213" t="s">
        <v>44</v>
      </c>
      <c r="D6638" s="214" t="s">
        <v>32361</v>
      </c>
    </row>
    <row r="6639" spans="1:4">
      <c r="A6639" s="213" t="s">
        <v>13791</v>
      </c>
      <c r="B6639" s="213" t="s">
        <v>9786</v>
      </c>
      <c r="C6639" s="213" t="s">
        <v>126</v>
      </c>
      <c r="D6639" s="214" t="s">
        <v>32362</v>
      </c>
    </row>
    <row r="6640" spans="1:4">
      <c r="A6640" s="213" t="s">
        <v>13792</v>
      </c>
      <c r="B6640" s="213" t="s">
        <v>3166</v>
      </c>
      <c r="C6640" s="213" t="s">
        <v>44</v>
      </c>
      <c r="D6640" s="214" t="s">
        <v>32363</v>
      </c>
    </row>
    <row r="6641" spans="1:4">
      <c r="A6641" s="213" t="s">
        <v>13793</v>
      </c>
      <c r="B6641" s="213" t="s">
        <v>3167</v>
      </c>
      <c r="C6641" s="213" t="s">
        <v>44</v>
      </c>
      <c r="D6641" s="214" t="s">
        <v>32364</v>
      </c>
    </row>
    <row r="6642" spans="1:4">
      <c r="A6642" s="213" t="s">
        <v>13794</v>
      </c>
      <c r="B6642" s="213" t="s">
        <v>9787</v>
      </c>
      <c r="C6642" s="213" t="s">
        <v>126</v>
      </c>
      <c r="D6642" s="214" t="s">
        <v>32365</v>
      </c>
    </row>
    <row r="6643" spans="1:4">
      <c r="A6643" s="213" t="s">
        <v>13795</v>
      </c>
      <c r="B6643" s="213" t="s">
        <v>3168</v>
      </c>
      <c r="C6643" s="213" t="s">
        <v>44</v>
      </c>
      <c r="D6643" s="214" t="s">
        <v>32366</v>
      </c>
    </row>
    <row r="6644" spans="1:4">
      <c r="A6644" s="213" t="s">
        <v>13796</v>
      </c>
      <c r="B6644" s="213" t="s">
        <v>9788</v>
      </c>
      <c r="C6644" s="213" t="s">
        <v>126</v>
      </c>
      <c r="D6644" s="214" t="s">
        <v>32367</v>
      </c>
    </row>
    <row r="6645" spans="1:4">
      <c r="A6645" s="213" t="s">
        <v>13797</v>
      </c>
      <c r="B6645" s="213" t="s">
        <v>3169</v>
      </c>
      <c r="C6645" s="213" t="s">
        <v>44</v>
      </c>
      <c r="D6645" s="214" t="s">
        <v>32360</v>
      </c>
    </row>
    <row r="6646" spans="1:4">
      <c r="A6646" s="213" t="s">
        <v>13798</v>
      </c>
      <c r="B6646" s="213" t="s">
        <v>9789</v>
      </c>
      <c r="C6646" s="213" t="s">
        <v>126</v>
      </c>
      <c r="D6646" s="214" t="s">
        <v>32368</v>
      </c>
    </row>
    <row r="6647" spans="1:4">
      <c r="A6647" s="213" t="s">
        <v>13799</v>
      </c>
      <c r="B6647" s="213" t="s">
        <v>3170</v>
      </c>
      <c r="C6647" s="213" t="s">
        <v>44</v>
      </c>
      <c r="D6647" s="214" t="s">
        <v>32361</v>
      </c>
    </row>
    <row r="6648" spans="1:4">
      <c r="A6648" s="213" t="s">
        <v>13800</v>
      </c>
      <c r="B6648" s="213" t="s">
        <v>9790</v>
      </c>
      <c r="C6648" s="213" t="s">
        <v>126</v>
      </c>
      <c r="D6648" s="214" t="s">
        <v>32369</v>
      </c>
    </row>
    <row r="6649" spans="1:4">
      <c r="A6649" s="213" t="s">
        <v>13801</v>
      </c>
      <c r="B6649" s="213" t="s">
        <v>3171</v>
      </c>
      <c r="C6649" s="213" t="s">
        <v>44</v>
      </c>
      <c r="D6649" s="214" t="s">
        <v>32363</v>
      </c>
    </row>
    <row r="6650" spans="1:4">
      <c r="A6650" s="213" t="s">
        <v>13802</v>
      </c>
      <c r="B6650" s="213" t="s">
        <v>9791</v>
      </c>
      <c r="C6650" s="213" t="s">
        <v>126</v>
      </c>
      <c r="D6650" s="214" t="s">
        <v>32370</v>
      </c>
    </row>
    <row r="6651" spans="1:4">
      <c r="A6651" s="213" t="s">
        <v>13803</v>
      </c>
      <c r="B6651" s="213" t="s">
        <v>3172</v>
      </c>
      <c r="C6651" s="213" t="s">
        <v>44</v>
      </c>
      <c r="D6651" s="214" t="s">
        <v>32364</v>
      </c>
    </row>
    <row r="6652" spans="1:4">
      <c r="A6652" s="213" t="s">
        <v>13804</v>
      </c>
      <c r="B6652" s="213" t="s">
        <v>9792</v>
      </c>
      <c r="C6652" s="213" t="s">
        <v>126</v>
      </c>
      <c r="D6652" s="214" t="s">
        <v>32371</v>
      </c>
    </row>
    <row r="6653" spans="1:4">
      <c r="A6653" s="213" t="s">
        <v>13805</v>
      </c>
      <c r="B6653" s="213" t="s">
        <v>3173</v>
      </c>
      <c r="C6653" s="213" t="s">
        <v>44</v>
      </c>
      <c r="D6653" s="214" t="s">
        <v>32366</v>
      </c>
    </row>
    <row r="6654" spans="1:4">
      <c r="A6654" s="213" t="s">
        <v>13806</v>
      </c>
      <c r="B6654" s="213" t="s">
        <v>9793</v>
      </c>
      <c r="C6654" s="213" t="s">
        <v>126</v>
      </c>
      <c r="D6654" s="214" t="s">
        <v>32372</v>
      </c>
    </row>
    <row r="6655" spans="1:4">
      <c r="A6655" s="213" t="s">
        <v>13807</v>
      </c>
      <c r="B6655" s="213" t="s">
        <v>3174</v>
      </c>
      <c r="C6655" s="213" t="s">
        <v>44</v>
      </c>
      <c r="D6655" s="214" t="s">
        <v>32373</v>
      </c>
    </row>
    <row r="6656" spans="1:4">
      <c r="A6656" s="213" t="s">
        <v>13808</v>
      </c>
      <c r="B6656" s="213" t="s">
        <v>9794</v>
      </c>
      <c r="C6656" s="213" t="s">
        <v>126</v>
      </c>
      <c r="D6656" s="214" t="s">
        <v>32374</v>
      </c>
    </row>
    <row r="6657" spans="1:4">
      <c r="A6657" s="213" t="s">
        <v>13809</v>
      </c>
      <c r="B6657" s="213" t="s">
        <v>3175</v>
      </c>
      <c r="C6657" s="213" t="s">
        <v>44</v>
      </c>
      <c r="D6657" s="214" t="s">
        <v>32375</v>
      </c>
    </row>
    <row r="6658" spans="1:4">
      <c r="A6658" s="213" t="s">
        <v>13810</v>
      </c>
      <c r="B6658" s="213" t="s">
        <v>9795</v>
      </c>
      <c r="C6658" s="213" t="s">
        <v>126</v>
      </c>
      <c r="D6658" s="214" t="s">
        <v>32376</v>
      </c>
    </row>
    <row r="6659" spans="1:4">
      <c r="A6659" s="213" t="s">
        <v>13811</v>
      </c>
      <c r="B6659" s="213" t="s">
        <v>3176</v>
      </c>
      <c r="C6659" s="213" t="s">
        <v>44</v>
      </c>
      <c r="D6659" s="214" t="s">
        <v>32377</v>
      </c>
    </row>
    <row r="6660" spans="1:4">
      <c r="A6660" s="213" t="s">
        <v>13812</v>
      </c>
      <c r="B6660" s="213" t="s">
        <v>9796</v>
      </c>
      <c r="C6660" s="213" t="s">
        <v>126</v>
      </c>
      <c r="D6660" s="214" t="s">
        <v>32378</v>
      </c>
    </row>
    <row r="6661" spans="1:4">
      <c r="A6661" s="213" t="s">
        <v>13813</v>
      </c>
      <c r="B6661" s="213" t="s">
        <v>3177</v>
      </c>
      <c r="C6661" s="213" t="s">
        <v>44</v>
      </c>
      <c r="D6661" s="214" t="s">
        <v>32379</v>
      </c>
    </row>
    <row r="6662" spans="1:4">
      <c r="A6662" s="213" t="s">
        <v>13814</v>
      </c>
      <c r="B6662" s="213" t="s">
        <v>9797</v>
      </c>
      <c r="C6662" s="213" t="s">
        <v>126</v>
      </c>
      <c r="D6662" s="214" t="s">
        <v>32380</v>
      </c>
    </row>
    <row r="6663" spans="1:4">
      <c r="A6663" s="213" t="s">
        <v>13815</v>
      </c>
      <c r="B6663" s="213" t="s">
        <v>3178</v>
      </c>
      <c r="C6663" s="213" t="s">
        <v>44</v>
      </c>
      <c r="D6663" s="214" t="s">
        <v>32373</v>
      </c>
    </row>
    <row r="6664" spans="1:4">
      <c r="A6664" s="213" t="s">
        <v>13816</v>
      </c>
      <c r="B6664" s="213" t="s">
        <v>9798</v>
      </c>
      <c r="C6664" s="213" t="s">
        <v>126</v>
      </c>
      <c r="D6664" s="214" t="s">
        <v>32381</v>
      </c>
    </row>
    <row r="6665" spans="1:4">
      <c r="A6665" s="213" t="s">
        <v>13817</v>
      </c>
      <c r="B6665" s="213" t="s">
        <v>3179</v>
      </c>
      <c r="C6665" s="213" t="s">
        <v>44</v>
      </c>
      <c r="D6665" s="214" t="s">
        <v>32382</v>
      </c>
    </row>
    <row r="6666" spans="1:4">
      <c r="A6666" s="213" t="s">
        <v>13818</v>
      </c>
      <c r="B6666" s="213" t="s">
        <v>9799</v>
      </c>
      <c r="C6666" s="213" t="s">
        <v>126</v>
      </c>
      <c r="D6666" s="214" t="s">
        <v>32383</v>
      </c>
    </row>
    <row r="6667" spans="1:4">
      <c r="A6667" s="213" t="s">
        <v>13819</v>
      </c>
      <c r="B6667" s="213" t="s">
        <v>3180</v>
      </c>
      <c r="C6667" s="213" t="s">
        <v>44</v>
      </c>
      <c r="D6667" s="214" t="s">
        <v>32384</v>
      </c>
    </row>
    <row r="6668" spans="1:4">
      <c r="A6668" s="213" t="s">
        <v>13820</v>
      </c>
      <c r="B6668" s="213" t="s">
        <v>9800</v>
      </c>
      <c r="C6668" s="213" t="s">
        <v>126</v>
      </c>
      <c r="D6668" s="214" t="s">
        <v>32385</v>
      </c>
    </row>
    <row r="6669" spans="1:4">
      <c r="A6669" s="213" t="s">
        <v>13821</v>
      </c>
      <c r="B6669" s="213" t="s">
        <v>3181</v>
      </c>
      <c r="C6669" s="213" t="s">
        <v>44</v>
      </c>
      <c r="D6669" s="214" t="s">
        <v>32386</v>
      </c>
    </row>
    <row r="6670" spans="1:4">
      <c r="A6670" s="213" t="s">
        <v>13822</v>
      </c>
      <c r="B6670" s="213" t="s">
        <v>9801</v>
      </c>
      <c r="C6670" s="213" t="s">
        <v>126</v>
      </c>
      <c r="D6670" s="214" t="s">
        <v>32387</v>
      </c>
    </row>
    <row r="6671" spans="1:4">
      <c r="A6671" s="213" t="s">
        <v>13823</v>
      </c>
      <c r="B6671" s="213" t="s">
        <v>3182</v>
      </c>
      <c r="C6671" s="213" t="s">
        <v>44</v>
      </c>
      <c r="D6671" s="214" t="s">
        <v>32382</v>
      </c>
    </row>
    <row r="6672" spans="1:4">
      <c r="A6672" s="213" t="s">
        <v>13824</v>
      </c>
      <c r="B6672" s="213" t="s">
        <v>9802</v>
      </c>
      <c r="C6672" s="213" t="s">
        <v>126</v>
      </c>
      <c r="D6672" s="214" t="s">
        <v>32388</v>
      </c>
    </row>
    <row r="6673" spans="1:4">
      <c r="A6673" s="213" t="s">
        <v>13825</v>
      </c>
      <c r="B6673" s="213" t="s">
        <v>3183</v>
      </c>
      <c r="C6673" s="213" t="s">
        <v>44</v>
      </c>
      <c r="D6673" s="214" t="s">
        <v>32389</v>
      </c>
    </row>
    <row r="6674" spans="1:4">
      <c r="A6674" s="213" t="s">
        <v>13826</v>
      </c>
      <c r="B6674" s="213" t="s">
        <v>9803</v>
      </c>
      <c r="C6674" s="213" t="s">
        <v>126</v>
      </c>
      <c r="D6674" s="214" t="s">
        <v>32390</v>
      </c>
    </row>
    <row r="6675" spans="1:4">
      <c r="A6675" s="213" t="s">
        <v>13827</v>
      </c>
      <c r="B6675" s="213" t="s">
        <v>3184</v>
      </c>
      <c r="C6675" s="213" t="s">
        <v>44</v>
      </c>
      <c r="D6675" s="214" t="s">
        <v>32391</v>
      </c>
    </row>
    <row r="6676" spans="1:4">
      <c r="A6676" s="213" t="s">
        <v>13828</v>
      </c>
      <c r="B6676" s="213" t="s">
        <v>9804</v>
      </c>
      <c r="C6676" s="213" t="s">
        <v>126</v>
      </c>
      <c r="D6676" s="214" t="s">
        <v>32392</v>
      </c>
    </row>
    <row r="6677" spans="1:4">
      <c r="A6677" s="213" t="s">
        <v>13829</v>
      </c>
      <c r="B6677" s="213" t="s">
        <v>3185</v>
      </c>
      <c r="C6677" s="213" t="s">
        <v>44</v>
      </c>
      <c r="D6677" s="214" t="s">
        <v>32389</v>
      </c>
    </row>
    <row r="6678" spans="1:4">
      <c r="A6678" s="213" t="s">
        <v>13830</v>
      </c>
      <c r="B6678" s="213" t="s">
        <v>9805</v>
      </c>
      <c r="C6678" s="213" t="s">
        <v>126</v>
      </c>
      <c r="D6678" s="214" t="s">
        <v>32393</v>
      </c>
    </row>
    <row r="6679" spans="1:4">
      <c r="A6679" s="213" t="s">
        <v>13831</v>
      </c>
      <c r="B6679" s="213" t="s">
        <v>3186</v>
      </c>
      <c r="C6679" s="213" t="s">
        <v>44</v>
      </c>
      <c r="D6679" s="214" t="s">
        <v>32394</v>
      </c>
    </row>
    <row r="6680" spans="1:4">
      <c r="A6680" s="213" t="s">
        <v>13832</v>
      </c>
      <c r="B6680" s="213" t="s">
        <v>9806</v>
      </c>
      <c r="C6680" s="213" t="s">
        <v>126</v>
      </c>
      <c r="D6680" s="214" t="s">
        <v>32395</v>
      </c>
    </row>
    <row r="6681" spans="1:4">
      <c r="A6681" s="213" t="s">
        <v>13833</v>
      </c>
      <c r="B6681" s="213" t="s">
        <v>3187</v>
      </c>
      <c r="C6681" s="213" t="s">
        <v>44</v>
      </c>
      <c r="D6681" s="214" t="s">
        <v>32394</v>
      </c>
    </row>
    <row r="6682" spans="1:4">
      <c r="A6682" s="213" t="s">
        <v>13834</v>
      </c>
      <c r="B6682" s="213" t="s">
        <v>9807</v>
      </c>
      <c r="C6682" s="213" t="s">
        <v>126</v>
      </c>
      <c r="D6682" s="214" t="s">
        <v>32396</v>
      </c>
    </row>
    <row r="6683" spans="1:4">
      <c r="A6683" s="213" t="s">
        <v>13835</v>
      </c>
      <c r="B6683" s="213" t="s">
        <v>3188</v>
      </c>
      <c r="C6683" s="213" t="s">
        <v>44</v>
      </c>
      <c r="D6683" s="214" t="s">
        <v>32397</v>
      </c>
    </row>
    <row r="6684" spans="1:4">
      <c r="A6684" s="213" t="s">
        <v>13836</v>
      </c>
      <c r="B6684" s="213" t="s">
        <v>9808</v>
      </c>
      <c r="C6684" s="213" t="s">
        <v>126</v>
      </c>
      <c r="D6684" s="214" t="s">
        <v>32398</v>
      </c>
    </row>
    <row r="6685" spans="1:4">
      <c r="A6685" s="213" t="s">
        <v>13837</v>
      </c>
      <c r="B6685" s="213" t="s">
        <v>3189</v>
      </c>
      <c r="C6685" s="213" t="s">
        <v>44</v>
      </c>
      <c r="D6685" s="214" t="s">
        <v>32399</v>
      </c>
    </row>
    <row r="6686" spans="1:4">
      <c r="A6686" s="213" t="s">
        <v>13838</v>
      </c>
      <c r="B6686" s="213" t="s">
        <v>3190</v>
      </c>
      <c r="C6686" s="213" t="s">
        <v>44</v>
      </c>
      <c r="D6686" s="214" t="s">
        <v>32400</v>
      </c>
    </row>
    <row r="6687" spans="1:4">
      <c r="A6687" s="213" t="s">
        <v>13839</v>
      </c>
      <c r="B6687" s="213" t="s">
        <v>3191</v>
      </c>
      <c r="C6687" s="213" t="s">
        <v>44</v>
      </c>
      <c r="D6687" s="214" t="s">
        <v>32401</v>
      </c>
    </row>
    <row r="6688" spans="1:4">
      <c r="A6688" s="213" t="s">
        <v>13840</v>
      </c>
      <c r="B6688" s="213" t="s">
        <v>9826</v>
      </c>
      <c r="C6688" s="213" t="s">
        <v>126</v>
      </c>
      <c r="D6688" s="214" t="s">
        <v>32402</v>
      </c>
    </row>
    <row r="6689" spans="1:4">
      <c r="A6689" s="213" t="s">
        <v>13841</v>
      </c>
      <c r="B6689" s="213" t="s">
        <v>9827</v>
      </c>
      <c r="C6689" s="213" t="s">
        <v>126</v>
      </c>
      <c r="D6689" s="214" t="s">
        <v>32403</v>
      </c>
    </row>
    <row r="6690" spans="1:4">
      <c r="A6690" s="213" t="s">
        <v>13842</v>
      </c>
      <c r="B6690" s="213" t="s">
        <v>9828</v>
      </c>
      <c r="C6690" s="213" t="s">
        <v>126</v>
      </c>
      <c r="D6690" s="214" t="s">
        <v>32404</v>
      </c>
    </row>
    <row r="6691" spans="1:4">
      <c r="A6691" s="213" t="s">
        <v>13843</v>
      </c>
      <c r="B6691" s="213" t="s">
        <v>9829</v>
      </c>
      <c r="C6691" s="213" t="s">
        <v>126</v>
      </c>
      <c r="D6691" s="214" t="s">
        <v>32405</v>
      </c>
    </row>
    <row r="6692" spans="1:4">
      <c r="A6692" s="213" t="s">
        <v>13844</v>
      </c>
      <c r="B6692" s="213" t="s">
        <v>3248</v>
      </c>
      <c r="C6692" s="213" t="s">
        <v>44</v>
      </c>
      <c r="D6692" s="214" t="s">
        <v>32406</v>
      </c>
    </row>
    <row r="6693" spans="1:4">
      <c r="A6693" s="213" t="s">
        <v>13845</v>
      </c>
      <c r="B6693" s="213" t="s">
        <v>9830</v>
      </c>
      <c r="C6693" s="213" t="s">
        <v>126</v>
      </c>
      <c r="D6693" s="214" t="s">
        <v>32407</v>
      </c>
    </row>
    <row r="6694" spans="1:4">
      <c r="A6694" s="213" t="s">
        <v>13846</v>
      </c>
      <c r="B6694" s="213" t="s">
        <v>3302</v>
      </c>
      <c r="C6694" s="213" t="s">
        <v>44</v>
      </c>
      <c r="D6694" s="214" t="s">
        <v>32408</v>
      </c>
    </row>
    <row r="6695" spans="1:4">
      <c r="A6695" s="213" t="s">
        <v>13847</v>
      </c>
      <c r="B6695" s="213" t="s">
        <v>3303</v>
      </c>
      <c r="C6695" s="213" t="s">
        <v>44</v>
      </c>
      <c r="D6695" s="214" t="s">
        <v>32409</v>
      </c>
    </row>
    <row r="6696" spans="1:4">
      <c r="A6696" s="213" t="s">
        <v>13848</v>
      </c>
      <c r="B6696" s="213" t="s">
        <v>9831</v>
      </c>
      <c r="C6696" s="213" t="s">
        <v>126</v>
      </c>
      <c r="D6696" s="214" t="s">
        <v>32410</v>
      </c>
    </row>
    <row r="6697" spans="1:4">
      <c r="A6697" s="213" t="s">
        <v>13849</v>
      </c>
      <c r="B6697" s="213" t="s">
        <v>3304</v>
      </c>
      <c r="C6697" s="213" t="s">
        <v>44</v>
      </c>
      <c r="D6697" s="214" t="s">
        <v>32411</v>
      </c>
    </row>
    <row r="6698" spans="1:4">
      <c r="A6698" s="213" t="s">
        <v>13850</v>
      </c>
      <c r="B6698" s="213" t="s">
        <v>9832</v>
      </c>
      <c r="C6698" s="213" t="s">
        <v>126</v>
      </c>
      <c r="D6698" s="214" t="s">
        <v>32412</v>
      </c>
    </row>
    <row r="6699" spans="1:4">
      <c r="A6699" s="213" t="s">
        <v>13851</v>
      </c>
      <c r="B6699" s="213" t="s">
        <v>3305</v>
      </c>
      <c r="C6699" s="213" t="s">
        <v>44</v>
      </c>
      <c r="D6699" s="214" t="s">
        <v>32413</v>
      </c>
    </row>
    <row r="6700" spans="1:4">
      <c r="A6700" s="213" t="s">
        <v>13852</v>
      </c>
      <c r="B6700" s="213" t="s">
        <v>3306</v>
      </c>
      <c r="C6700" s="213" t="s">
        <v>44</v>
      </c>
      <c r="D6700" s="214" t="s">
        <v>32414</v>
      </c>
    </row>
    <row r="6701" spans="1:4">
      <c r="A6701" s="213" t="s">
        <v>13853</v>
      </c>
      <c r="B6701" s="213" t="s">
        <v>9833</v>
      </c>
      <c r="C6701" s="213" t="s">
        <v>126</v>
      </c>
      <c r="D6701" s="214" t="s">
        <v>32415</v>
      </c>
    </row>
    <row r="6702" spans="1:4">
      <c r="A6702" s="213" t="s">
        <v>13854</v>
      </c>
      <c r="B6702" s="213" t="s">
        <v>3307</v>
      </c>
      <c r="C6702" s="213" t="s">
        <v>44</v>
      </c>
      <c r="D6702" s="214" t="s">
        <v>32416</v>
      </c>
    </row>
    <row r="6703" spans="1:4">
      <c r="A6703" s="213" t="s">
        <v>13855</v>
      </c>
      <c r="B6703" s="213" t="s">
        <v>9834</v>
      </c>
      <c r="C6703" s="213" t="s">
        <v>126</v>
      </c>
      <c r="D6703" s="214" t="s">
        <v>32417</v>
      </c>
    </row>
    <row r="6704" spans="1:4">
      <c r="A6704" s="213" t="s">
        <v>13856</v>
      </c>
      <c r="B6704" s="213" t="s">
        <v>3311</v>
      </c>
      <c r="C6704" s="213" t="s">
        <v>44</v>
      </c>
      <c r="D6704" s="214" t="s">
        <v>32418</v>
      </c>
    </row>
    <row r="6705" spans="1:4">
      <c r="A6705" s="213" t="s">
        <v>13857</v>
      </c>
      <c r="B6705" s="213" t="s">
        <v>9835</v>
      </c>
      <c r="C6705" s="213" t="s">
        <v>126</v>
      </c>
      <c r="D6705" s="214" t="s">
        <v>32419</v>
      </c>
    </row>
    <row r="6706" spans="1:4">
      <c r="A6706" s="213" t="s">
        <v>13858</v>
      </c>
      <c r="B6706" s="213" t="s">
        <v>9836</v>
      </c>
      <c r="C6706" s="213" t="s">
        <v>126</v>
      </c>
      <c r="D6706" s="214" t="s">
        <v>32420</v>
      </c>
    </row>
    <row r="6707" spans="1:4">
      <c r="A6707" s="213" t="s">
        <v>13859</v>
      </c>
      <c r="B6707" s="213" t="s">
        <v>3316</v>
      </c>
      <c r="C6707" s="213" t="s">
        <v>44</v>
      </c>
      <c r="D6707" s="214" t="s">
        <v>32421</v>
      </c>
    </row>
    <row r="6708" spans="1:4">
      <c r="A6708" s="213" t="s">
        <v>13860</v>
      </c>
      <c r="B6708" s="213" t="s">
        <v>3318</v>
      </c>
      <c r="C6708" s="213" t="s">
        <v>44</v>
      </c>
      <c r="D6708" s="214" t="s">
        <v>32422</v>
      </c>
    </row>
    <row r="6709" spans="1:4">
      <c r="A6709" s="213" t="s">
        <v>13861</v>
      </c>
      <c r="B6709" s="213" t="s">
        <v>9837</v>
      </c>
      <c r="C6709" s="213" t="s">
        <v>126</v>
      </c>
      <c r="D6709" s="214" t="s">
        <v>32423</v>
      </c>
    </row>
    <row r="6710" spans="1:4">
      <c r="A6710" s="213" t="s">
        <v>13862</v>
      </c>
      <c r="B6710" s="213" t="s">
        <v>3320</v>
      </c>
      <c r="C6710" s="213" t="s">
        <v>44</v>
      </c>
      <c r="D6710" s="214" t="s">
        <v>32409</v>
      </c>
    </row>
    <row r="6711" spans="1:4">
      <c r="A6711" s="213" t="s">
        <v>13863</v>
      </c>
      <c r="B6711" s="213" t="s">
        <v>9838</v>
      </c>
      <c r="C6711" s="213" t="s">
        <v>126</v>
      </c>
      <c r="D6711" s="214" t="s">
        <v>32424</v>
      </c>
    </row>
    <row r="6712" spans="1:4">
      <c r="A6712" s="213" t="s">
        <v>13864</v>
      </c>
      <c r="B6712" s="213" t="s">
        <v>9839</v>
      </c>
      <c r="C6712" s="213" t="s">
        <v>126</v>
      </c>
      <c r="D6712" s="214" t="s">
        <v>32425</v>
      </c>
    </row>
    <row r="6713" spans="1:4">
      <c r="A6713" s="213" t="s">
        <v>13865</v>
      </c>
      <c r="B6713" s="213" t="s">
        <v>3321</v>
      </c>
      <c r="C6713" s="213" t="s">
        <v>44</v>
      </c>
      <c r="D6713" s="214" t="s">
        <v>32414</v>
      </c>
    </row>
    <row r="6714" spans="1:4">
      <c r="A6714" s="213" t="s">
        <v>13866</v>
      </c>
      <c r="B6714" s="213" t="s">
        <v>9840</v>
      </c>
      <c r="C6714" s="213" t="s">
        <v>126</v>
      </c>
      <c r="D6714" s="214" t="s">
        <v>32426</v>
      </c>
    </row>
    <row r="6715" spans="1:4">
      <c r="A6715" s="213" t="s">
        <v>13867</v>
      </c>
      <c r="B6715" s="213" t="s">
        <v>9841</v>
      </c>
      <c r="C6715" s="213" t="s">
        <v>126</v>
      </c>
      <c r="D6715" s="214" t="s">
        <v>32427</v>
      </c>
    </row>
    <row r="6716" spans="1:4">
      <c r="A6716" s="213" t="s">
        <v>13868</v>
      </c>
      <c r="B6716" s="213" t="s">
        <v>9842</v>
      </c>
      <c r="C6716" s="213" t="s">
        <v>126</v>
      </c>
      <c r="D6716" s="214" t="s">
        <v>32428</v>
      </c>
    </row>
    <row r="6717" spans="1:4">
      <c r="A6717" s="213" t="s">
        <v>13869</v>
      </c>
      <c r="B6717" s="213" t="s">
        <v>9843</v>
      </c>
      <c r="C6717" s="213" t="s">
        <v>126</v>
      </c>
      <c r="D6717" s="214" t="s">
        <v>32429</v>
      </c>
    </row>
    <row r="6718" spans="1:4">
      <c r="A6718" s="213" t="s">
        <v>13870</v>
      </c>
      <c r="B6718" s="213" t="s">
        <v>9844</v>
      </c>
      <c r="C6718" s="213" t="s">
        <v>126</v>
      </c>
      <c r="D6718" s="214" t="s">
        <v>32430</v>
      </c>
    </row>
    <row r="6719" spans="1:4">
      <c r="A6719" s="213" t="s">
        <v>13871</v>
      </c>
      <c r="B6719" s="213" t="s">
        <v>9845</v>
      </c>
      <c r="C6719" s="213" t="s">
        <v>126</v>
      </c>
      <c r="D6719" s="214" t="s">
        <v>32431</v>
      </c>
    </row>
    <row r="6720" spans="1:4">
      <c r="A6720" s="213" t="s">
        <v>13872</v>
      </c>
      <c r="B6720" s="213" t="s">
        <v>3322</v>
      </c>
      <c r="C6720" s="213" t="s">
        <v>44</v>
      </c>
      <c r="D6720" s="214" t="s">
        <v>32432</v>
      </c>
    </row>
    <row r="6721" spans="1:4">
      <c r="A6721" s="213" t="s">
        <v>13873</v>
      </c>
      <c r="B6721" s="213" t="s">
        <v>3323</v>
      </c>
      <c r="C6721" s="213" t="s">
        <v>44</v>
      </c>
      <c r="D6721" s="214" t="s">
        <v>32422</v>
      </c>
    </row>
    <row r="6722" spans="1:4">
      <c r="A6722" s="213" t="s">
        <v>13874</v>
      </c>
      <c r="B6722" s="213" t="s">
        <v>3324</v>
      </c>
      <c r="C6722" s="213" t="s">
        <v>44</v>
      </c>
      <c r="D6722" s="214" t="s">
        <v>32433</v>
      </c>
    </row>
    <row r="6723" spans="1:4">
      <c r="A6723" s="213" t="s">
        <v>13875</v>
      </c>
      <c r="B6723" s="213" t="s">
        <v>9846</v>
      </c>
      <c r="C6723" s="213" t="s">
        <v>126</v>
      </c>
      <c r="D6723" s="214" t="s">
        <v>32434</v>
      </c>
    </row>
    <row r="6724" spans="1:4">
      <c r="A6724" s="213" t="s">
        <v>13876</v>
      </c>
      <c r="B6724" s="213" t="s">
        <v>9847</v>
      </c>
      <c r="C6724" s="213" t="s">
        <v>126</v>
      </c>
      <c r="D6724" s="214" t="s">
        <v>32435</v>
      </c>
    </row>
    <row r="6725" spans="1:4">
      <c r="A6725" s="213" t="s">
        <v>13877</v>
      </c>
      <c r="B6725" s="213" t="s">
        <v>3325</v>
      </c>
      <c r="C6725" s="213" t="s">
        <v>44</v>
      </c>
      <c r="D6725" s="214" t="s">
        <v>32432</v>
      </c>
    </row>
    <row r="6726" spans="1:4">
      <c r="A6726" s="213" t="s">
        <v>13878</v>
      </c>
      <c r="B6726" s="213" t="s">
        <v>3326</v>
      </c>
      <c r="C6726" s="213" t="s">
        <v>44</v>
      </c>
      <c r="D6726" s="214" t="s">
        <v>32436</v>
      </c>
    </row>
    <row r="6727" spans="1:4">
      <c r="A6727" s="213" t="s">
        <v>13879</v>
      </c>
      <c r="B6727" s="213" t="s">
        <v>3327</v>
      </c>
      <c r="C6727" s="213" t="s">
        <v>44</v>
      </c>
      <c r="D6727" s="214" t="s">
        <v>32437</v>
      </c>
    </row>
    <row r="6728" spans="1:4">
      <c r="A6728" s="213" t="s">
        <v>13880</v>
      </c>
      <c r="B6728" s="213" t="s">
        <v>9848</v>
      </c>
      <c r="C6728" s="213" t="s">
        <v>126</v>
      </c>
      <c r="D6728" s="214" t="s">
        <v>32438</v>
      </c>
    </row>
    <row r="6729" spans="1:4">
      <c r="A6729" s="213" t="s">
        <v>13881</v>
      </c>
      <c r="B6729" s="213" t="s">
        <v>9849</v>
      </c>
      <c r="C6729" s="213" t="s">
        <v>126</v>
      </c>
      <c r="D6729" s="214" t="s">
        <v>32439</v>
      </c>
    </row>
    <row r="6730" spans="1:4">
      <c r="A6730" s="213" t="s">
        <v>13882</v>
      </c>
      <c r="B6730" s="213" t="s">
        <v>9850</v>
      </c>
      <c r="C6730" s="213" t="s">
        <v>126</v>
      </c>
      <c r="D6730" s="214" t="s">
        <v>32440</v>
      </c>
    </row>
    <row r="6731" spans="1:4">
      <c r="A6731" s="213" t="s">
        <v>13883</v>
      </c>
      <c r="B6731" s="213" t="s">
        <v>9851</v>
      </c>
      <c r="C6731" s="213" t="s">
        <v>126</v>
      </c>
      <c r="D6731" s="214" t="s">
        <v>32441</v>
      </c>
    </row>
    <row r="6732" spans="1:4">
      <c r="A6732" s="213" t="s">
        <v>13884</v>
      </c>
      <c r="B6732" s="213" t="s">
        <v>3328</v>
      </c>
      <c r="C6732" s="213" t="s">
        <v>44</v>
      </c>
      <c r="D6732" s="214" t="s">
        <v>32442</v>
      </c>
    </row>
    <row r="6733" spans="1:4">
      <c r="A6733" s="213" t="s">
        <v>13885</v>
      </c>
      <c r="B6733" s="213" t="s">
        <v>3329</v>
      </c>
      <c r="C6733" s="213" t="s">
        <v>44</v>
      </c>
      <c r="D6733" s="214" t="s">
        <v>32443</v>
      </c>
    </row>
    <row r="6734" spans="1:4">
      <c r="A6734" s="213" t="s">
        <v>13886</v>
      </c>
      <c r="B6734" s="213" t="s">
        <v>9852</v>
      </c>
      <c r="C6734" s="213" t="s">
        <v>126</v>
      </c>
      <c r="D6734" s="214" t="s">
        <v>32444</v>
      </c>
    </row>
    <row r="6735" spans="1:4">
      <c r="A6735" s="213" t="s">
        <v>13887</v>
      </c>
      <c r="B6735" s="213" t="s">
        <v>3330</v>
      </c>
      <c r="C6735" s="213" t="s">
        <v>44</v>
      </c>
      <c r="D6735" s="214" t="s">
        <v>32443</v>
      </c>
    </row>
    <row r="6736" spans="1:4">
      <c r="A6736" s="213" t="s">
        <v>13888</v>
      </c>
      <c r="B6736" s="213" t="s">
        <v>9853</v>
      </c>
      <c r="C6736" s="213" t="s">
        <v>126</v>
      </c>
      <c r="D6736" s="214" t="s">
        <v>32445</v>
      </c>
    </row>
    <row r="6737" spans="1:4">
      <c r="A6737" s="213" t="s">
        <v>13889</v>
      </c>
      <c r="B6737" s="213" t="s">
        <v>3331</v>
      </c>
      <c r="C6737" s="213" t="s">
        <v>44</v>
      </c>
      <c r="D6737" s="214" t="s">
        <v>32446</v>
      </c>
    </row>
    <row r="6738" spans="1:4">
      <c r="A6738" s="213" t="s">
        <v>13890</v>
      </c>
      <c r="B6738" s="213" t="s">
        <v>9854</v>
      </c>
      <c r="C6738" s="213" t="s">
        <v>126</v>
      </c>
      <c r="D6738" s="214" t="s">
        <v>32447</v>
      </c>
    </row>
    <row r="6739" spans="1:4">
      <c r="A6739" s="213" t="s">
        <v>13891</v>
      </c>
      <c r="B6739" s="213" t="s">
        <v>3332</v>
      </c>
      <c r="C6739" s="213" t="s">
        <v>44</v>
      </c>
      <c r="D6739" s="214" t="s">
        <v>32448</v>
      </c>
    </row>
    <row r="6740" spans="1:4">
      <c r="A6740" s="213" t="s">
        <v>13892</v>
      </c>
      <c r="B6740" s="213" t="s">
        <v>3333</v>
      </c>
      <c r="C6740" s="213" t="s">
        <v>44</v>
      </c>
      <c r="D6740" s="214" t="s">
        <v>32449</v>
      </c>
    </row>
    <row r="6741" spans="1:4">
      <c r="A6741" s="213" t="s">
        <v>13893</v>
      </c>
      <c r="B6741" s="213" t="s">
        <v>9855</v>
      </c>
      <c r="C6741" s="213" t="s">
        <v>126</v>
      </c>
      <c r="D6741" s="214" t="s">
        <v>32450</v>
      </c>
    </row>
    <row r="6742" spans="1:4">
      <c r="A6742" s="213" t="s">
        <v>13894</v>
      </c>
      <c r="B6742" s="213" t="s">
        <v>3334</v>
      </c>
      <c r="C6742" s="213" t="s">
        <v>44</v>
      </c>
      <c r="D6742" s="214" t="s">
        <v>32451</v>
      </c>
    </row>
    <row r="6743" spans="1:4">
      <c r="A6743" s="213" t="s">
        <v>13895</v>
      </c>
      <c r="B6743" s="213" t="s">
        <v>9856</v>
      </c>
      <c r="C6743" s="213" t="s">
        <v>126</v>
      </c>
      <c r="D6743" s="214" t="s">
        <v>32452</v>
      </c>
    </row>
    <row r="6744" spans="1:4">
      <c r="A6744" s="213" t="s">
        <v>13896</v>
      </c>
      <c r="B6744" s="213" t="s">
        <v>9857</v>
      </c>
      <c r="C6744" s="213" t="s">
        <v>126</v>
      </c>
      <c r="D6744" s="214" t="s">
        <v>32453</v>
      </c>
    </row>
    <row r="6745" spans="1:4">
      <c r="A6745" s="213" t="s">
        <v>13897</v>
      </c>
      <c r="B6745" s="213" t="s">
        <v>3335</v>
      </c>
      <c r="C6745" s="213" t="s">
        <v>44</v>
      </c>
      <c r="D6745" s="214" t="s">
        <v>32454</v>
      </c>
    </row>
    <row r="6746" spans="1:4">
      <c r="A6746" s="213" t="s">
        <v>13898</v>
      </c>
      <c r="B6746" s="213" t="s">
        <v>9858</v>
      </c>
      <c r="C6746" s="213" t="s">
        <v>126</v>
      </c>
      <c r="D6746" s="214" t="s">
        <v>32455</v>
      </c>
    </row>
    <row r="6747" spans="1:4">
      <c r="A6747" s="213" t="s">
        <v>13899</v>
      </c>
      <c r="B6747" s="213" t="s">
        <v>3336</v>
      </c>
      <c r="C6747" s="213" t="s">
        <v>44</v>
      </c>
      <c r="D6747" s="214" t="s">
        <v>32456</v>
      </c>
    </row>
    <row r="6748" spans="1:4">
      <c r="A6748" s="213" t="s">
        <v>13900</v>
      </c>
      <c r="B6748" s="213" t="s">
        <v>9859</v>
      </c>
      <c r="C6748" s="213" t="s">
        <v>126</v>
      </c>
      <c r="D6748" s="214" t="s">
        <v>32457</v>
      </c>
    </row>
    <row r="6749" spans="1:4">
      <c r="A6749" s="213" t="s">
        <v>13901</v>
      </c>
      <c r="B6749" s="213" t="s">
        <v>3337</v>
      </c>
      <c r="C6749" s="213" t="s">
        <v>44</v>
      </c>
      <c r="D6749" s="214" t="s">
        <v>32454</v>
      </c>
    </row>
    <row r="6750" spans="1:4">
      <c r="A6750" s="213" t="s">
        <v>13902</v>
      </c>
      <c r="B6750" s="213" t="s">
        <v>3338</v>
      </c>
      <c r="C6750" s="213" t="s">
        <v>44</v>
      </c>
      <c r="D6750" s="214" t="s">
        <v>32458</v>
      </c>
    </row>
    <row r="6751" spans="1:4">
      <c r="A6751" s="213" t="s">
        <v>13903</v>
      </c>
      <c r="B6751" s="213" t="s">
        <v>9860</v>
      </c>
      <c r="C6751" s="213" t="s">
        <v>126</v>
      </c>
      <c r="D6751" s="214" t="s">
        <v>32459</v>
      </c>
    </row>
    <row r="6752" spans="1:4">
      <c r="A6752" s="213" t="s">
        <v>13904</v>
      </c>
      <c r="B6752" s="213" t="s">
        <v>3339</v>
      </c>
      <c r="C6752" s="213" t="s">
        <v>44</v>
      </c>
      <c r="D6752" s="214" t="s">
        <v>32460</v>
      </c>
    </row>
    <row r="6753" spans="1:4">
      <c r="A6753" s="213" t="s">
        <v>13905</v>
      </c>
      <c r="B6753" s="213" t="s">
        <v>9861</v>
      </c>
      <c r="C6753" s="213" t="s">
        <v>126</v>
      </c>
      <c r="D6753" s="214" t="s">
        <v>32461</v>
      </c>
    </row>
    <row r="6754" spans="1:4">
      <c r="A6754" s="213" t="s">
        <v>13906</v>
      </c>
      <c r="B6754" s="213" t="s">
        <v>3340</v>
      </c>
      <c r="C6754" s="213" t="s">
        <v>44</v>
      </c>
      <c r="D6754" s="214" t="s">
        <v>32460</v>
      </c>
    </row>
    <row r="6755" spans="1:4">
      <c r="A6755" s="213" t="s">
        <v>13907</v>
      </c>
      <c r="B6755" s="213" t="s">
        <v>9862</v>
      </c>
      <c r="C6755" s="213" t="s">
        <v>126</v>
      </c>
      <c r="D6755" s="214" t="s">
        <v>32462</v>
      </c>
    </row>
    <row r="6756" spans="1:4">
      <c r="A6756" s="213" t="s">
        <v>13908</v>
      </c>
      <c r="B6756" s="213" t="s">
        <v>9863</v>
      </c>
      <c r="C6756" s="213" t="s">
        <v>126</v>
      </c>
      <c r="D6756" s="214" t="s">
        <v>32463</v>
      </c>
    </row>
    <row r="6757" spans="1:4">
      <c r="A6757" s="213" t="s">
        <v>13909</v>
      </c>
      <c r="B6757" s="213" t="s">
        <v>3341</v>
      </c>
      <c r="C6757" s="213" t="s">
        <v>44</v>
      </c>
      <c r="D6757" s="214" t="s">
        <v>32464</v>
      </c>
    </row>
    <row r="6758" spans="1:4">
      <c r="A6758" s="213" t="s">
        <v>13910</v>
      </c>
      <c r="B6758" s="213" t="s">
        <v>9864</v>
      </c>
      <c r="C6758" s="213" t="s">
        <v>126</v>
      </c>
      <c r="D6758" s="214" t="s">
        <v>32465</v>
      </c>
    </row>
    <row r="6759" spans="1:4">
      <c r="A6759" s="213" t="s">
        <v>13911</v>
      </c>
      <c r="B6759" s="213" t="s">
        <v>3342</v>
      </c>
      <c r="C6759" s="213" t="s">
        <v>44</v>
      </c>
      <c r="D6759" s="214" t="s">
        <v>32466</v>
      </c>
    </row>
    <row r="6760" spans="1:4">
      <c r="A6760" s="213" t="s">
        <v>13912</v>
      </c>
      <c r="B6760" s="213" t="s">
        <v>3343</v>
      </c>
      <c r="C6760" s="213" t="s">
        <v>44</v>
      </c>
      <c r="D6760" s="214" t="s">
        <v>32467</v>
      </c>
    </row>
    <row r="6761" spans="1:4">
      <c r="A6761" s="213" t="s">
        <v>13913</v>
      </c>
      <c r="B6761" s="213" t="s">
        <v>3344</v>
      </c>
      <c r="C6761" s="213" t="s">
        <v>44</v>
      </c>
      <c r="D6761" s="214" t="s">
        <v>32468</v>
      </c>
    </row>
    <row r="6762" spans="1:4">
      <c r="A6762" s="213" t="s">
        <v>13914</v>
      </c>
      <c r="B6762" s="213" t="s">
        <v>9865</v>
      </c>
      <c r="C6762" s="213" t="s">
        <v>126</v>
      </c>
      <c r="D6762" s="214" t="s">
        <v>32469</v>
      </c>
    </row>
    <row r="6763" spans="1:4">
      <c r="A6763" s="213" t="s">
        <v>13915</v>
      </c>
      <c r="B6763" s="213" t="s">
        <v>3345</v>
      </c>
      <c r="C6763" s="213" t="s">
        <v>44</v>
      </c>
      <c r="D6763" s="214" t="s">
        <v>32470</v>
      </c>
    </row>
    <row r="6764" spans="1:4">
      <c r="A6764" s="213" t="s">
        <v>13916</v>
      </c>
      <c r="B6764" s="213" t="s">
        <v>9866</v>
      </c>
      <c r="C6764" s="213" t="s">
        <v>126</v>
      </c>
      <c r="D6764" s="214" t="s">
        <v>32471</v>
      </c>
    </row>
    <row r="6765" spans="1:4">
      <c r="A6765" s="213" t="s">
        <v>13917</v>
      </c>
      <c r="B6765" s="213" t="s">
        <v>3346</v>
      </c>
      <c r="C6765" s="213" t="s">
        <v>44</v>
      </c>
      <c r="D6765" s="214" t="s">
        <v>32449</v>
      </c>
    </row>
    <row r="6766" spans="1:4">
      <c r="A6766" s="213" t="s">
        <v>13918</v>
      </c>
      <c r="B6766" s="213" t="s">
        <v>9867</v>
      </c>
      <c r="C6766" s="213" t="s">
        <v>126</v>
      </c>
      <c r="D6766" s="214" t="s">
        <v>32472</v>
      </c>
    </row>
    <row r="6767" spans="1:4">
      <c r="A6767" s="213" t="s">
        <v>13919</v>
      </c>
      <c r="B6767" s="213" t="s">
        <v>3347</v>
      </c>
      <c r="C6767" s="213" t="s">
        <v>44</v>
      </c>
      <c r="D6767" s="214" t="s">
        <v>32451</v>
      </c>
    </row>
    <row r="6768" spans="1:4">
      <c r="A6768" s="213" t="s">
        <v>13920</v>
      </c>
      <c r="B6768" s="213" t="s">
        <v>9868</v>
      </c>
      <c r="C6768" s="213" t="s">
        <v>126</v>
      </c>
      <c r="D6768" s="214" t="s">
        <v>32473</v>
      </c>
    </row>
    <row r="6769" spans="1:4">
      <c r="A6769" s="213" t="s">
        <v>13921</v>
      </c>
      <c r="B6769" s="213" t="s">
        <v>3348</v>
      </c>
      <c r="C6769" s="213" t="s">
        <v>44</v>
      </c>
      <c r="D6769" s="214" t="s">
        <v>32474</v>
      </c>
    </row>
    <row r="6770" spans="1:4">
      <c r="A6770" s="213" t="s">
        <v>13922</v>
      </c>
      <c r="B6770" s="213" t="s">
        <v>997</v>
      </c>
      <c r="C6770" s="213" t="s">
        <v>126</v>
      </c>
      <c r="D6770" s="214" t="s">
        <v>32475</v>
      </c>
    </row>
    <row r="6771" spans="1:4">
      <c r="A6771" s="213" t="s">
        <v>13923</v>
      </c>
      <c r="B6771" s="213" t="s">
        <v>998</v>
      </c>
      <c r="C6771" s="213" t="s">
        <v>126</v>
      </c>
      <c r="D6771" s="214" t="s">
        <v>32476</v>
      </c>
    </row>
    <row r="6772" spans="1:4">
      <c r="A6772" s="213" t="s">
        <v>13924</v>
      </c>
      <c r="B6772" s="213" t="s">
        <v>3382</v>
      </c>
      <c r="C6772" s="213" t="s">
        <v>126</v>
      </c>
      <c r="D6772" s="214" t="s">
        <v>32477</v>
      </c>
    </row>
    <row r="6773" spans="1:4">
      <c r="A6773" s="213" t="s">
        <v>13925</v>
      </c>
      <c r="B6773" s="213" t="s">
        <v>3383</v>
      </c>
      <c r="C6773" s="213" t="s">
        <v>126</v>
      </c>
      <c r="D6773" s="214" t="s">
        <v>32478</v>
      </c>
    </row>
    <row r="6774" spans="1:4">
      <c r="A6774" s="213" t="s">
        <v>13926</v>
      </c>
      <c r="B6774" s="213" t="s">
        <v>3384</v>
      </c>
      <c r="C6774" s="213" t="s">
        <v>126</v>
      </c>
      <c r="D6774" s="214" t="s">
        <v>32479</v>
      </c>
    </row>
    <row r="6775" spans="1:4">
      <c r="A6775" s="213" t="s">
        <v>13927</v>
      </c>
      <c r="B6775" s="213" t="s">
        <v>9586</v>
      </c>
      <c r="C6775" s="213" t="s">
        <v>126</v>
      </c>
      <c r="D6775" s="214" t="s">
        <v>32480</v>
      </c>
    </row>
    <row r="6776" spans="1:4">
      <c r="A6776" s="213" t="s">
        <v>13928</v>
      </c>
      <c r="B6776" s="213" t="s">
        <v>9594</v>
      </c>
      <c r="C6776" s="213" t="s">
        <v>126</v>
      </c>
      <c r="D6776" s="214" t="s">
        <v>32481</v>
      </c>
    </row>
    <row r="6777" spans="1:4">
      <c r="A6777" s="213" t="s">
        <v>13929</v>
      </c>
      <c r="B6777" s="213" t="s">
        <v>9595</v>
      </c>
      <c r="C6777" s="213" t="s">
        <v>126</v>
      </c>
      <c r="D6777" s="214" t="s">
        <v>32482</v>
      </c>
    </row>
    <row r="6778" spans="1:4">
      <c r="A6778" s="213" t="s">
        <v>13930</v>
      </c>
      <c r="B6778" s="213" t="s">
        <v>9596</v>
      </c>
      <c r="C6778" s="213" t="s">
        <v>126</v>
      </c>
      <c r="D6778" s="214" t="s">
        <v>32483</v>
      </c>
    </row>
    <row r="6779" spans="1:4">
      <c r="A6779" s="213" t="s">
        <v>13931</v>
      </c>
      <c r="B6779" s="213" t="s">
        <v>9615</v>
      </c>
      <c r="C6779" s="213" t="s">
        <v>126</v>
      </c>
      <c r="D6779" s="214" t="s">
        <v>32484</v>
      </c>
    </row>
    <row r="6780" spans="1:4">
      <c r="A6780" s="213" t="s">
        <v>13932</v>
      </c>
      <c r="B6780" s="213" t="s">
        <v>29806</v>
      </c>
      <c r="C6780" s="213" t="s">
        <v>44</v>
      </c>
      <c r="D6780" s="214" t="s">
        <v>17155</v>
      </c>
    </row>
    <row r="6781" spans="1:4">
      <c r="A6781" s="213" t="s">
        <v>13933</v>
      </c>
      <c r="B6781" s="213" t="s">
        <v>29807</v>
      </c>
      <c r="C6781" s="213" t="s">
        <v>44</v>
      </c>
      <c r="D6781" s="214" t="s">
        <v>32485</v>
      </c>
    </row>
    <row r="6782" spans="1:4">
      <c r="A6782" s="213" t="s">
        <v>13934</v>
      </c>
      <c r="B6782" s="213" t="s">
        <v>29808</v>
      </c>
      <c r="C6782" s="213" t="s">
        <v>44</v>
      </c>
      <c r="D6782" s="214" t="s">
        <v>32486</v>
      </c>
    </row>
    <row r="6783" spans="1:4">
      <c r="A6783" s="213" t="s">
        <v>13935</v>
      </c>
      <c r="B6783" s="213" t="s">
        <v>29809</v>
      </c>
      <c r="C6783" s="213" t="s">
        <v>44</v>
      </c>
      <c r="D6783" s="214" t="s">
        <v>32487</v>
      </c>
    </row>
    <row r="6784" spans="1:4">
      <c r="A6784" s="213" t="s">
        <v>13936</v>
      </c>
      <c r="B6784" s="213" t="s">
        <v>29810</v>
      </c>
      <c r="C6784" s="213" t="s">
        <v>44</v>
      </c>
      <c r="D6784" s="214" t="s">
        <v>32488</v>
      </c>
    </row>
    <row r="6785" spans="1:4">
      <c r="A6785" s="213" t="s">
        <v>13937</v>
      </c>
      <c r="B6785" s="213" t="s">
        <v>29811</v>
      </c>
      <c r="C6785" s="213" t="s">
        <v>44</v>
      </c>
      <c r="D6785" s="214" t="s">
        <v>32489</v>
      </c>
    </row>
    <row r="6786" spans="1:4">
      <c r="A6786" s="213" t="s">
        <v>13938</v>
      </c>
      <c r="B6786" s="213" t="s">
        <v>29812</v>
      </c>
      <c r="C6786" s="213" t="s">
        <v>44</v>
      </c>
      <c r="D6786" s="214" t="s">
        <v>32490</v>
      </c>
    </row>
    <row r="6787" spans="1:4">
      <c r="A6787" s="213" t="s">
        <v>13940</v>
      </c>
      <c r="B6787" s="213" t="s">
        <v>29813</v>
      </c>
      <c r="C6787" s="213" t="s">
        <v>44</v>
      </c>
      <c r="D6787" s="214" t="s">
        <v>32491</v>
      </c>
    </row>
    <row r="6788" spans="1:4">
      <c r="A6788" s="213" t="s">
        <v>13941</v>
      </c>
      <c r="B6788" s="213" t="s">
        <v>29814</v>
      </c>
      <c r="C6788" s="213" t="s">
        <v>44</v>
      </c>
      <c r="D6788" s="214" t="s">
        <v>32492</v>
      </c>
    </row>
    <row r="6789" spans="1:4">
      <c r="A6789" s="213" t="s">
        <v>13942</v>
      </c>
      <c r="B6789" s="213" t="s">
        <v>29815</v>
      </c>
      <c r="C6789" s="213" t="s">
        <v>44</v>
      </c>
      <c r="D6789" s="214" t="s">
        <v>32493</v>
      </c>
    </row>
    <row r="6790" spans="1:4">
      <c r="A6790" s="213" t="s">
        <v>13943</v>
      </c>
      <c r="B6790" s="213" t="s">
        <v>29817</v>
      </c>
      <c r="C6790" s="213" t="s">
        <v>44</v>
      </c>
      <c r="D6790" s="214" t="s">
        <v>30950</v>
      </c>
    </row>
    <row r="6791" spans="1:4">
      <c r="A6791" s="213" t="s">
        <v>13944</v>
      </c>
      <c r="B6791" s="213" t="s">
        <v>29818</v>
      </c>
      <c r="C6791" s="213" t="s">
        <v>44</v>
      </c>
      <c r="D6791" s="214" t="s">
        <v>31104</v>
      </c>
    </row>
    <row r="6792" spans="1:4">
      <c r="A6792" s="213" t="s">
        <v>13945</v>
      </c>
      <c r="B6792" s="213" t="s">
        <v>29820</v>
      </c>
      <c r="C6792" s="213" t="s">
        <v>44</v>
      </c>
      <c r="D6792" s="214" t="s">
        <v>30134</v>
      </c>
    </row>
    <row r="6793" spans="1:4">
      <c r="A6793" s="213" t="s">
        <v>13946</v>
      </c>
      <c r="B6793" s="213" t="s">
        <v>29821</v>
      </c>
      <c r="C6793" s="213" t="s">
        <v>44</v>
      </c>
      <c r="D6793" s="214" t="s">
        <v>32494</v>
      </c>
    </row>
    <row r="6794" spans="1:4">
      <c r="A6794" s="213" t="s">
        <v>13947</v>
      </c>
      <c r="B6794" s="213" t="s">
        <v>29822</v>
      </c>
      <c r="C6794" s="213" t="s">
        <v>44</v>
      </c>
      <c r="D6794" s="214" t="s">
        <v>32495</v>
      </c>
    </row>
    <row r="6795" spans="1:4">
      <c r="A6795" s="213" t="s">
        <v>13948</v>
      </c>
      <c r="B6795" s="213" t="s">
        <v>29823</v>
      </c>
      <c r="C6795" s="213" t="s">
        <v>44</v>
      </c>
      <c r="D6795" s="214" t="s">
        <v>32496</v>
      </c>
    </row>
    <row r="6796" spans="1:4">
      <c r="A6796" s="213" t="s">
        <v>13949</v>
      </c>
      <c r="B6796" s="213" t="s">
        <v>29824</v>
      </c>
      <c r="C6796" s="213" t="s">
        <v>44</v>
      </c>
      <c r="D6796" s="214" t="s">
        <v>24523</v>
      </c>
    </row>
    <row r="6797" spans="1:4">
      <c r="A6797" s="213" t="s">
        <v>13950</v>
      </c>
      <c r="B6797" s="213" t="s">
        <v>29826</v>
      </c>
      <c r="C6797" s="213" t="s">
        <v>44</v>
      </c>
      <c r="D6797" s="214" t="s">
        <v>29804</v>
      </c>
    </row>
    <row r="6798" spans="1:4">
      <c r="A6798" s="213" t="s">
        <v>13951</v>
      </c>
      <c r="B6798" s="213" t="s">
        <v>29827</v>
      </c>
      <c r="C6798" s="213" t="s">
        <v>44</v>
      </c>
      <c r="D6798" s="214" t="s">
        <v>29205</v>
      </c>
    </row>
    <row r="6799" spans="1:4">
      <c r="A6799" s="213" t="s">
        <v>13952</v>
      </c>
      <c r="B6799" s="213" t="s">
        <v>29828</v>
      </c>
      <c r="C6799" s="213" t="s">
        <v>44</v>
      </c>
      <c r="D6799" s="214" t="s">
        <v>32497</v>
      </c>
    </row>
    <row r="6800" spans="1:4">
      <c r="A6800" s="213" t="s">
        <v>13953</v>
      </c>
      <c r="B6800" s="213" t="s">
        <v>29829</v>
      </c>
      <c r="C6800" s="213" t="s">
        <v>44</v>
      </c>
      <c r="D6800" s="214" t="s">
        <v>30660</v>
      </c>
    </row>
    <row r="6801" spans="1:4">
      <c r="A6801" s="213" t="s">
        <v>13954</v>
      </c>
      <c r="B6801" s="213" t="s">
        <v>29830</v>
      </c>
      <c r="C6801" s="213" t="s">
        <v>44</v>
      </c>
      <c r="D6801" s="214" t="s">
        <v>32498</v>
      </c>
    </row>
    <row r="6802" spans="1:4">
      <c r="A6802" s="213" t="s">
        <v>13955</v>
      </c>
      <c r="B6802" s="213" t="s">
        <v>29831</v>
      </c>
      <c r="C6802" s="213" t="s">
        <v>44</v>
      </c>
      <c r="D6802" s="214" t="s">
        <v>11843</v>
      </c>
    </row>
    <row r="6803" spans="1:4">
      <c r="A6803" s="213" t="s">
        <v>13956</v>
      </c>
      <c r="B6803" s="213" t="s">
        <v>29832</v>
      </c>
      <c r="C6803" s="213" t="s">
        <v>44</v>
      </c>
      <c r="D6803" s="214" t="s">
        <v>32499</v>
      </c>
    </row>
    <row r="6804" spans="1:4">
      <c r="A6804" s="213" t="s">
        <v>13958</v>
      </c>
      <c r="B6804" s="213" t="s">
        <v>29833</v>
      </c>
      <c r="C6804" s="213" t="s">
        <v>44</v>
      </c>
      <c r="D6804" s="214" t="s">
        <v>11803</v>
      </c>
    </row>
    <row r="6805" spans="1:4">
      <c r="A6805" s="213" t="s">
        <v>13960</v>
      </c>
      <c r="B6805" s="213" t="s">
        <v>29834</v>
      </c>
      <c r="C6805" s="213" t="s">
        <v>44</v>
      </c>
      <c r="D6805" s="214" t="s">
        <v>32500</v>
      </c>
    </row>
    <row r="6806" spans="1:4">
      <c r="A6806" s="213" t="s">
        <v>13961</v>
      </c>
      <c r="B6806" s="213" t="s">
        <v>29835</v>
      </c>
      <c r="C6806" s="213" t="s">
        <v>44</v>
      </c>
      <c r="D6806" s="214" t="s">
        <v>29220</v>
      </c>
    </row>
    <row r="6807" spans="1:4">
      <c r="A6807" s="213" t="s">
        <v>13962</v>
      </c>
      <c r="B6807" s="213" t="s">
        <v>29836</v>
      </c>
      <c r="C6807" s="213" t="s">
        <v>44</v>
      </c>
      <c r="D6807" s="214" t="s">
        <v>32501</v>
      </c>
    </row>
    <row r="6808" spans="1:4">
      <c r="A6808" s="213" t="s">
        <v>13963</v>
      </c>
      <c r="B6808" s="213" t="s">
        <v>29838</v>
      </c>
      <c r="C6808" s="213" t="s">
        <v>44</v>
      </c>
      <c r="D6808" s="214" t="s">
        <v>32502</v>
      </c>
    </row>
    <row r="6809" spans="1:4">
      <c r="A6809" s="213" t="s">
        <v>13965</v>
      </c>
      <c r="B6809" s="213" t="s">
        <v>29839</v>
      </c>
      <c r="C6809" s="213" t="s">
        <v>44</v>
      </c>
      <c r="D6809" s="214" t="s">
        <v>32503</v>
      </c>
    </row>
    <row r="6810" spans="1:4">
      <c r="A6810" s="213" t="s">
        <v>13966</v>
      </c>
      <c r="B6810" s="213" t="s">
        <v>29840</v>
      </c>
      <c r="C6810" s="213" t="s">
        <v>44</v>
      </c>
      <c r="D6810" s="214" t="s">
        <v>32504</v>
      </c>
    </row>
    <row r="6811" spans="1:4">
      <c r="A6811" s="213" t="s">
        <v>13967</v>
      </c>
      <c r="B6811" s="213" t="s">
        <v>29841</v>
      </c>
      <c r="C6811" s="213" t="s">
        <v>44</v>
      </c>
      <c r="D6811" s="214" t="s">
        <v>10831</v>
      </c>
    </row>
    <row r="6812" spans="1:4">
      <c r="A6812" s="213" t="s">
        <v>13969</v>
      </c>
      <c r="B6812" s="213" t="s">
        <v>10110</v>
      </c>
      <c r="C6812" s="213" t="s">
        <v>44</v>
      </c>
      <c r="D6812" s="214" t="s">
        <v>32505</v>
      </c>
    </row>
    <row r="6813" spans="1:4">
      <c r="A6813" s="213" t="s">
        <v>13970</v>
      </c>
      <c r="B6813" s="213" t="s">
        <v>10111</v>
      </c>
      <c r="C6813" s="213" t="s">
        <v>44</v>
      </c>
      <c r="D6813" s="214" t="s">
        <v>32506</v>
      </c>
    </row>
    <row r="6814" spans="1:4">
      <c r="A6814" s="213" t="s">
        <v>13971</v>
      </c>
      <c r="B6814" s="213" t="s">
        <v>10112</v>
      </c>
      <c r="C6814" s="213" t="s">
        <v>44</v>
      </c>
      <c r="D6814" s="214" t="s">
        <v>32507</v>
      </c>
    </row>
    <row r="6815" spans="1:4">
      <c r="A6815" s="213" t="s">
        <v>13972</v>
      </c>
      <c r="B6815" s="213" t="s">
        <v>10113</v>
      </c>
      <c r="C6815" s="213" t="s">
        <v>44</v>
      </c>
      <c r="D6815" s="214" t="s">
        <v>32508</v>
      </c>
    </row>
    <row r="6816" spans="1:4">
      <c r="A6816" s="213" t="s">
        <v>13973</v>
      </c>
      <c r="B6816" s="213" t="s">
        <v>10114</v>
      </c>
      <c r="C6816" s="213" t="s">
        <v>55</v>
      </c>
      <c r="D6816" s="214" t="s">
        <v>32509</v>
      </c>
    </row>
    <row r="6817" spans="1:4">
      <c r="A6817" s="213" t="s">
        <v>13975</v>
      </c>
      <c r="B6817" s="213" t="s">
        <v>3510</v>
      </c>
      <c r="C6817" s="213" t="s">
        <v>55</v>
      </c>
      <c r="D6817" s="214" t="s">
        <v>32510</v>
      </c>
    </row>
    <row r="6818" spans="1:4">
      <c r="A6818" s="213" t="s">
        <v>13976</v>
      </c>
      <c r="B6818" s="213" t="s">
        <v>3511</v>
      </c>
      <c r="C6818" s="213" t="s">
        <v>130</v>
      </c>
      <c r="D6818" s="214" t="s">
        <v>32511</v>
      </c>
    </row>
    <row r="6819" spans="1:4">
      <c r="A6819" s="213" t="s">
        <v>13978</v>
      </c>
      <c r="B6819" s="213" t="s">
        <v>3512</v>
      </c>
      <c r="C6819" s="213" t="s">
        <v>130</v>
      </c>
      <c r="D6819" s="214" t="s">
        <v>10237</v>
      </c>
    </row>
    <row r="6820" spans="1:4">
      <c r="A6820" s="213" t="s">
        <v>13979</v>
      </c>
      <c r="B6820" s="213" t="s">
        <v>3513</v>
      </c>
      <c r="C6820" s="213" t="s">
        <v>130</v>
      </c>
      <c r="D6820" s="214" t="s">
        <v>32512</v>
      </c>
    </row>
    <row r="6821" spans="1:4">
      <c r="A6821" s="213" t="s">
        <v>13981</v>
      </c>
      <c r="B6821" s="213" t="s">
        <v>3514</v>
      </c>
      <c r="C6821" s="213" t="s">
        <v>130</v>
      </c>
      <c r="D6821" s="214" t="s">
        <v>10822</v>
      </c>
    </row>
    <row r="6822" spans="1:4">
      <c r="A6822" s="213" t="s">
        <v>13982</v>
      </c>
      <c r="B6822" s="213" t="s">
        <v>3515</v>
      </c>
      <c r="C6822" s="213" t="s">
        <v>130</v>
      </c>
      <c r="D6822" s="214" t="s">
        <v>10651</v>
      </c>
    </row>
    <row r="6823" spans="1:4">
      <c r="A6823" s="213" t="s">
        <v>13983</v>
      </c>
      <c r="B6823" s="213" t="s">
        <v>3516</v>
      </c>
      <c r="C6823" s="213" t="s">
        <v>130</v>
      </c>
      <c r="D6823" s="214" t="s">
        <v>13004</v>
      </c>
    </row>
    <row r="6824" spans="1:4">
      <c r="A6824" s="213" t="s">
        <v>13985</v>
      </c>
      <c r="B6824" s="213" t="s">
        <v>3517</v>
      </c>
      <c r="C6824" s="213" t="s">
        <v>130</v>
      </c>
      <c r="D6824" s="214" t="s">
        <v>18750</v>
      </c>
    </row>
    <row r="6825" spans="1:4">
      <c r="A6825" s="213" t="s">
        <v>13986</v>
      </c>
      <c r="B6825" s="213" t="s">
        <v>3518</v>
      </c>
      <c r="C6825" s="213" t="s">
        <v>130</v>
      </c>
      <c r="D6825" s="214" t="s">
        <v>32513</v>
      </c>
    </row>
    <row r="6826" spans="1:4">
      <c r="A6826" s="213" t="s">
        <v>13987</v>
      </c>
      <c r="B6826" s="213" t="s">
        <v>3519</v>
      </c>
      <c r="C6826" s="213" t="s">
        <v>56</v>
      </c>
      <c r="D6826" s="214" t="s">
        <v>32514</v>
      </c>
    </row>
    <row r="6827" spans="1:4">
      <c r="A6827" s="213" t="s">
        <v>13988</v>
      </c>
      <c r="B6827" s="213" t="s">
        <v>3520</v>
      </c>
      <c r="C6827" s="213" t="s">
        <v>126</v>
      </c>
      <c r="D6827" s="214" t="s">
        <v>32515</v>
      </c>
    </row>
    <row r="6828" spans="1:4">
      <c r="A6828" s="213" t="s">
        <v>13989</v>
      </c>
      <c r="B6828" s="213" t="s">
        <v>3521</v>
      </c>
      <c r="C6828" s="213" t="s">
        <v>126</v>
      </c>
      <c r="D6828" s="214" t="s">
        <v>32516</v>
      </c>
    </row>
    <row r="6829" spans="1:4">
      <c r="A6829" s="213" t="s">
        <v>13990</v>
      </c>
      <c r="B6829" s="213" t="s">
        <v>3522</v>
      </c>
      <c r="C6829" s="213" t="s">
        <v>126</v>
      </c>
      <c r="D6829" s="214" t="s">
        <v>32517</v>
      </c>
    </row>
    <row r="6830" spans="1:4">
      <c r="A6830" s="213" t="s">
        <v>13991</v>
      </c>
      <c r="B6830" s="213" t="s">
        <v>3523</v>
      </c>
      <c r="C6830" s="213" t="s">
        <v>126</v>
      </c>
      <c r="D6830" s="214" t="s">
        <v>32518</v>
      </c>
    </row>
    <row r="6831" spans="1:4">
      <c r="A6831" s="213" t="s">
        <v>13992</v>
      </c>
      <c r="B6831" s="213" t="s">
        <v>3524</v>
      </c>
      <c r="C6831" s="213" t="s">
        <v>126</v>
      </c>
      <c r="D6831" s="214" t="s">
        <v>32519</v>
      </c>
    </row>
    <row r="6832" spans="1:4">
      <c r="A6832" s="213" t="s">
        <v>13993</v>
      </c>
      <c r="B6832" s="213" t="s">
        <v>3525</v>
      </c>
      <c r="C6832" s="213" t="s">
        <v>126</v>
      </c>
      <c r="D6832" s="214" t="s">
        <v>32520</v>
      </c>
    </row>
    <row r="6833" spans="1:4">
      <c r="A6833" s="213" t="s">
        <v>13994</v>
      </c>
      <c r="B6833" s="213" t="s">
        <v>3526</v>
      </c>
      <c r="C6833" s="213" t="s">
        <v>126</v>
      </c>
      <c r="D6833" s="214" t="s">
        <v>32521</v>
      </c>
    </row>
    <row r="6834" spans="1:4">
      <c r="A6834" s="213" t="s">
        <v>13995</v>
      </c>
      <c r="B6834" s="213" t="s">
        <v>3527</v>
      </c>
      <c r="C6834" s="213" t="s">
        <v>126</v>
      </c>
      <c r="D6834" s="214" t="s">
        <v>32522</v>
      </c>
    </row>
    <row r="6835" spans="1:4">
      <c r="A6835" s="213" t="s">
        <v>13996</v>
      </c>
      <c r="B6835" s="213" t="s">
        <v>3528</v>
      </c>
      <c r="C6835" s="213" t="s">
        <v>126</v>
      </c>
      <c r="D6835" s="214" t="s">
        <v>32523</v>
      </c>
    </row>
    <row r="6836" spans="1:4">
      <c r="A6836" s="213" t="s">
        <v>13997</v>
      </c>
      <c r="B6836" s="213" t="s">
        <v>3529</v>
      </c>
      <c r="C6836" s="213" t="s">
        <v>126</v>
      </c>
      <c r="D6836" s="214" t="s">
        <v>32524</v>
      </c>
    </row>
    <row r="6837" spans="1:4">
      <c r="A6837" s="213" t="s">
        <v>13998</v>
      </c>
      <c r="B6837" s="213" t="s">
        <v>3530</v>
      </c>
      <c r="C6837" s="213" t="s">
        <v>126</v>
      </c>
      <c r="D6837" s="214" t="s">
        <v>32525</v>
      </c>
    </row>
    <row r="6838" spans="1:4">
      <c r="A6838" s="213" t="s">
        <v>13999</v>
      </c>
      <c r="B6838" s="213" t="s">
        <v>3531</v>
      </c>
      <c r="C6838" s="213" t="s">
        <v>126</v>
      </c>
      <c r="D6838" s="214" t="s">
        <v>32526</v>
      </c>
    </row>
    <row r="6839" spans="1:4">
      <c r="A6839" s="213" t="s">
        <v>14000</v>
      </c>
      <c r="B6839" s="213" t="s">
        <v>3532</v>
      </c>
      <c r="C6839" s="213" t="s">
        <v>126</v>
      </c>
      <c r="D6839" s="214" t="s">
        <v>32527</v>
      </c>
    </row>
    <row r="6840" spans="1:4">
      <c r="A6840" s="213" t="s">
        <v>14001</v>
      </c>
      <c r="B6840" s="213" t="s">
        <v>3533</v>
      </c>
      <c r="C6840" s="213" t="s">
        <v>126</v>
      </c>
      <c r="D6840" s="214" t="s">
        <v>32528</v>
      </c>
    </row>
    <row r="6841" spans="1:4">
      <c r="A6841" s="213" t="s">
        <v>14002</v>
      </c>
      <c r="B6841" s="213" t="s">
        <v>3534</v>
      </c>
      <c r="C6841" s="213" t="s">
        <v>126</v>
      </c>
      <c r="D6841" s="214" t="s">
        <v>32529</v>
      </c>
    </row>
    <row r="6842" spans="1:4">
      <c r="A6842" s="213" t="s">
        <v>14003</v>
      </c>
      <c r="B6842" s="213" t="s">
        <v>3535</v>
      </c>
      <c r="C6842" s="213" t="s">
        <v>126</v>
      </c>
      <c r="D6842" s="214" t="s">
        <v>32530</v>
      </c>
    </row>
    <row r="6843" spans="1:4">
      <c r="A6843" s="213" t="s">
        <v>14004</v>
      </c>
      <c r="B6843" s="213" t="s">
        <v>3536</v>
      </c>
      <c r="C6843" s="213" t="s">
        <v>126</v>
      </c>
      <c r="D6843" s="214" t="s">
        <v>32531</v>
      </c>
    </row>
    <row r="6844" spans="1:4">
      <c r="A6844" s="213" t="s">
        <v>14005</v>
      </c>
      <c r="B6844" s="213" t="s">
        <v>3537</v>
      </c>
      <c r="C6844" s="213" t="s">
        <v>126</v>
      </c>
      <c r="D6844" s="214" t="s">
        <v>32532</v>
      </c>
    </row>
    <row r="6845" spans="1:4">
      <c r="A6845" s="213" t="s">
        <v>14006</v>
      </c>
      <c r="B6845" s="213" t="s">
        <v>3538</v>
      </c>
      <c r="C6845" s="213" t="s">
        <v>126</v>
      </c>
      <c r="D6845" s="214" t="s">
        <v>32533</v>
      </c>
    </row>
    <row r="6846" spans="1:4">
      <c r="A6846" s="213" t="s">
        <v>14007</v>
      </c>
      <c r="B6846" s="213" t="s">
        <v>3539</v>
      </c>
      <c r="C6846" s="213" t="s">
        <v>126</v>
      </c>
      <c r="D6846" s="214" t="s">
        <v>32534</v>
      </c>
    </row>
    <row r="6847" spans="1:4">
      <c r="A6847" s="213" t="s">
        <v>14008</v>
      </c>
      <c r="B6847" s="213" t="s">
        <v>3540</v>
      </c>
      <c r="C6847" s="213" t="s">
        <v>126</v>
      </c>
      <c r="D6847" s="214" t="s">
        <v>32535</v>
      </c>
    </row>
    <row r="6848" spans="1:4">
      <c r="A6848" s="213" t="s">
        <v>14009</v>
      </c>
      <c r="B6848" s="213" t="s">
        <v>3541</v>
      </c>
      <c r="C6848" s="213" t="s">
        <v>126</v>
      </c>
      <c r="D6848" s="214" t="s">
        <v>32536</v>
      </c>
    </row>
    <row r="6849" spans="1:4">
      <c r="A6849" s="213" t="s">
        <v>14010</v>
      </c>
      <c r="B6849" s="213" t="s">
        <v>3542</v>
      </c>
      <c r="C6849" s="213" t="s">
        <v>126</v>
      </c>
      <c r="D6849" s="214" t="s">
        <v>32537</v>
      </c>
    </row>
    <row r="6850" spans="1:4">
      <c r="A6850" s="213" t="s">
        <v>14011</v>
      </c>
      <c r="B6850" s="213" t="s">
        <v>3543</v>
      </c>
      <c r="C6850" s="213" t="s">
        <v>126</v>
      </c>
      <c r="D6850" s="214" t="s">
        <v>32538</v>
      </c>
    </row>
    <row r="6851" spans="1:4">
      <c r="A6851" s="213" t="s">
        <v>14012</v>
      </c>
      <c r="B6851" s="213" t="s">
        <v>3544</v>
      </c>
      <c r="C6851" s="213" t="s">
        <v>126</v>
      </c>
      <c r="D6851" s="214" t="s">
        <v>32539</v>
      </c>
    </row>
    <row r="6852" spans="1:4">
      <c r="A6852" s="213" t="s">
        <v>14013</v>
      </c>
      <c r="B6852" s="213" t="s">
        <v>3545</v>
      </c>
      <c r="C6852" s="213" t="s">
        <v>126</v>
      </c>
      <c r="D6852" s="214" t="s">
        <v>32540</v>
      </c>
    </row>
    <row r="6853" spans="1:4">
      <c r="A6853" s="213" t="s">
        <v>14014</v>
      </c>
      <c r="B6853" s="213" t="s">
        <v>3546</v>
      </c>
      <c r="C6853" s="213" t="s">
        <v>126</v>
      </c>
      <c r="D6853" s="214" t="s">
        <v>32541</v>
      </c>
    </row>
    <row r="6854" spans="1:4">
      <c r="A6854" s="213" t="s">
        <v>14015</v>
      </c>
      <c r="B6854" s="213" t="s">
        <v>3547</v>
      </c>
      <c r="C6854" s="213" t="s">
        <v>126</v>
      </c>
      <c r="D6854" s="214" t="s">
        <v>32542</v>
      </c>
    </row>
    <row r="6855" spans="1:4">
      <c r="A6855" s="213" t="s">
        <v>14016</v>
      </c>
      <c r="B6855" s="213" t="s">
        <v>3548</v>
      </c>
      <c r="C6855" s="213" t="s">
        <v>126</v>
      </c>
      <c r="D6855" s="214" t="s">
        <v>32543</v>
      </c>
    </row>
    <row r="6856" spans="1:4">
      <c r="A6856" s="213" t="s">
        <v>14017</v>
      </c>
      <c r="B6856" s="213" t="s">
        <v>3549</v>
      </c>
      <c r="C6856" s="213" t="s">
        <v>126</v>
      </c>
      <c r="D6856" s="214" t="s">
        <v>32544</v>
      </c>
    </row>
    <row r="6857" spans="1:4">
      <c r="A6857" s="213" t="s">
        <v>14018</v>
      </c>
      <c r="B6857" s="213" t="s">
        <v>3550</v>
      </c>
      <c r="C6857" s="213" t="s">
        <v>126</v>
      </c>
      <c r="D6857" s="214" t="s">
        <v>32545</v>
      </c>
    </row>
    <row r="6858" spans="1:4">
      <c r="A6858" s="213" t="s">
        <v>14019</v>
      </c>
      <c r="B6858" s="213" t="s">
        <v>3551</v>
      </c>
      <c r="C6858" s="213" t="s">
        <v>126</v>
      </c>
      <c r="D6858" s="214" t="s">
        <v>32546</v>
      </c>
    </row>
    <row r="6859" spans="1:4">
      <c r="A6859" s="213" t="s">
        <v>14020</v>
      </c>
      <c r="B6859" s="213" t="s">
        <v>3552</v>
      </c>
      <c r="C6859" s="213" t="s">
        <v>126</v>
      </c>
      <c r="D6859" s="214" t="s">
        <v>32547</v>
      </c>
    </row>
    <row r="6860" spans="1:4">
      <c r="A6860" s="213" t="s">
        <v>14021</v>
      </c>
      <c r="B6860" s="213" t="s">
        <v>3553</v>
      </c>
      <c r="C6860" s="213" t="s">
        <v>126</v>
      </c>
      <c r="D6860" s="214" t="s">
        <v>32548</v>
      </c>
    </row>
    <row r="6861" spans="1:4">
      <c r="A6861" s="213" t="s">
        <v>14022</v>
      </c>
      <c r="B6861" s="213" t="s">
        <v>3554</v>
      </c>
      <c r="C6861" s="213" t="s">
        <v>126</v>
      </c>
      <c r="D6861" s="214" t="s">
        <v>32549</v>
      </c>
    </row>
    <row r="6862" spans="1:4">
      <c r="A6862" s="213" t="s">
        <v>14023</v>
      </c>
      <c r="B6862" s="213" t="s">
        <v>3555</v>
      </c>
      <c r="C6862" s="213" t="s">
        <v>126</v>
      </c>
      <c r="D6862" s="214" t="s">
        <v>32550</v>
      </c>
    </row>
    <row r="6863" spans="1:4">
      <c r="A6863" s="213" t="s">
        <v>14024</v>
      </c>
      <c r="B6863" s="213" t="s">
        <v>3556</v>
      </c>
      <c r="C6863" s="213" t="s">
        <v>126</v>
      </c>
      <c r="D6863" s="214" t="s">
        <v>32551</v>
      </c>
    </row>
    <row r="6864" spans="1:4">
      <c r="A6864" s="213" t="s">
        <v>14025</v>
      </c>
      <c r="B6864" s="213" t="s">
        <v>3557</v>
      </c>
      <c r="C6864" s="213" t="s">
        <v>126</v>
      </c>
      <c r="D6864" s="214" t="s">
        <v>32551</v>
      </c>
    </row>
    <row r="6865" spans="1:4">
      <c r="A6865" s="213" t="s">
        <v>14026</v>
      </c>
      <c r="B6865" s="213" t="s">
        <v>3558</v>
      </c>
      <c r="C6865" s="213" t="s">
        <v>126</v>
      </c>
      <c r="D6865" s="214" t="s">
        <v>32552</v>
      </c>
    </row>
    <row r="6866" spans="1:4">
      <c r="A6866" s="213" t="s">
        <v>14027</v>
      </c>
      <c r="B6866" s="213" t="s">
        <v>3559</v>
      </c>
      <c r="C6866" s="213" t="s">
        <v>126</v>
      </c>
      <c r="D6866" s="214" t="s">
        <v>32552</v>
      </c>
    </row>
    <row r="6867" spans="1:4">
      <c r="A6867" s="213" t="s">
        <v>14028</v>
      </c>
      <c r="B6867" s="213" t="s">
        <v>3560</v>
      </c>
      <c r="C6867" s="213" t="s">
        <v>126</v>
      </c>
      <c r="D6867" s="214" t="s">
        <v>32553</v>
      </c>
    </row>
    <row r="6868" spans="1:4">
      <c r="A6868" s="213" t="s">
        <v>14029</v>
      </c>
      <c r="B6868" s="213" t="s">
        <v>3561</v>
      </c>
      <c r="C6868" s="213" t="s">
        <v>126</v>
      </c>
      <c r="D6868" s="214" t="s">
        <v>32554</v>
      </c>
    </row>
    <row r="6869" spans="1:4">
      <c r="A6869" s="213" t="s">
        <v>14030</v>
      </c>
      <c r="B6869" s="213" t="s">
        <v>3562</v>
      </c>
      <c r="C6869" s="213" t="s">
        <v>126</v>
      </c>
      <c r="D6869" s="214" t="s">
        <v>32551</v>
      </c>
    </row>
    <row r="6870" spans="1:4">
      <c r="A6870" s="213" t="s">
        <v>14031</v>
      </c>
      <c r="B6870" s="213" t="s">
        <v>3563</v>
      </c>
      <c r="C6870" s="213" t="s">
        <v>126</v>
      </c>
      <c r="D6870" s="214" t="s">
        <v>32555</v>
      </c>
    </row>
    <row r="6871" spans="1:4">
      <c r="A6871" s="213" t="s">
        <v>14032</v>
      </c>
      <c r="B6871" s="213" t="s">
        <v>3564</v>
      </c>
      <c r="C6871" s="213" t="s">
        <v>126</v>
      </c>
      <c r="D6871" s="214" t="s">
        <v>32556</v>
      </c>
    </row>
    <row r="6872" spans="1:4">
      <c r="A6872" s="213" t="s">
        <v>14033</v>
      </c>
      <c r="B6872" s="213" t="s">
        <v>3565</v>
      </c>
      <c r="C6872" s="213" t="s">
        <v>126</v>
      </c>
      <c r="D6872" s="214" t="s">
        <v>32557</v>
      </c>
    </row>
    <row r="6873" spans="1:4">
      <c r="A6873" s="213" t="s">
        <v>14034</v>
      </c>
      <c r="B6873" s="213" t="s">
        <v>3566</v>
      </c>
      <c r="C6873" s="213" t="s">
        <v>126</v>
      </c>
      <c r="D6873" s="214" t="s">
        <v>32558</v>
      </c>
    </row>
    <row r="6874" spans="1:4">
      <c r="A6874" s="213" t="s">
        <v>14035</v>
      </c>
      <c r="B6874" s="213" t="s">
        <v>3567</v>
      </c>
      <c r="C6874" s="213" t="s">
        <v>126</v>
      </c>
      <c r="D6874" s="214" t="s">
        <v>32559</v>
      </c>
    </row>
    <row r="6875" spans="1:4">
      <c r="A6875" s="213" t="s">
        <v>14036</v>
      </c>
      <c r="B6875" s="213" t="s">
        <v>3568</v>
      </c>
      <c r="C6875" s="213" t="s">
        <v>126</v>
      </c>
      <c r="D6875" s="214" t="s">
        <v>32555</v>
      </c>
    </row>
    <row r="6876" spans="1:4">
      <c r="A6876" s="213" t="s">
        <v>14037</v>
      </c>
      <c r="B6876" s="213" t="s">
        <v>3569</v>
      </c>
      <c r="C6876" s="213" t="s">
        <v>126</v>
      </c>
      <c r="D6876" s="214" t="s">
        <v>32560</v>
      </c>
    </row>
    <row r="6877" spans="1:4">
      <c r="A6877" s="213" t="s">
        <v>14038</v>
      </c>
      <c r="B6877" s="213" t="s">
        <v>3570</v>
      </c>
      <c r="C6877" s="213" t="s">
        <v>126</v>
      </c>
      <c r="D6877" s="214" t="s">
        <v>32557</v>
      </c>
    </row>
    <row r="6878" spans="1:4">
      <c r="A6878" s="213" t="s">
        <v>14039</v>
      </c>
      <c r="B6878" s="213" t="s">
        <v>3571</v>
      </c>
      <c r="C6878" s="213" t="s">
        <v>126</v>
      </c>
      <c r="D6878" s="214" t="s">
        <v>32561</v>
      </c>
    </row>
    <row r="6879" spans="1:4">
      <c r="A6879" s="213" t="s">
        <v>14040</v>
      </c>
      <c r="B6879" s="213" t="s">
        <v>3572</v>
      </c>
      <c r="C6879" s="213" t="s">
        <v>126</v>
      </c>
      <c r="D6879" s="214" t="s">
        <v>32562</v>
      </c>
    </row>
    <row r="6880" spans="1:4">
      <c r="A6880" s="213" t="s">
        <v>14041</v>
      </c>
      <c r="B6880" s="213" t="s">
        <v>3573</v>
      </c>
      <c r="C6880" s="213" t="s">
        <v>126</v>
      </c>
      <c r="D6880" s="214" t="s">
        <v>32563</v>
      </c>
    </row>
    <row r="6881" spans="1:4">
      <c r="A6881" s="213" t="s">
        <v>14042</v>
      </c>
      <c r="B6881" s="213" t="s">
        <v>3574</v>
      </c>
      <c r="C6881" s="213" t="s">
        <v>126</v>
      </c>
      <c r="D6881" s="214" t="s">
        <v>32564</v>
      </c>
    </row>
    <row r="6882" spans="1:4">
      <c r="A6882" s="213" t="s">
        <v>14043</v>
      </c>
      <c r="B6882" s="213" t="s">
        <v>3575</v>
      </c>
      <c r="C6882" s="213" t="s">
        <v>126</v>
      </c>
      <c r="D6882" s="214" t="s">
        <v>32565</v>
      </c>
    </row>
    <row r="6883" spans="1:4">
      <c r="A6883" s="213" t="s">
        <v>14044</v>
      </c>
      <c r="B6883" s="213" t="s">
        <v>3576</v>
      </c>
      <c r="C6883" s="213" t="s">
        <v>126</v>
      </c>
      <c r="D6883" s="214" t="s">
        <v>32566</v>
      </c>
    </row>
    <row r="6884" spans="1:4">
      <c r="A6884" s="213" t="s">
        <v>14045</v>
      </c>
      <c r="B6884" s="213" t="s">
        <v>3577</v>
      </c>
      <c r="C6884" s="213" t="s">
        <v>126</v>
      </c>
      <c r="D6884" s="214" t="s">
        <v>32567</v>
      </c>
    </row>
    <row r="6885" spans="1:4">
      <c r="A6885" s="213" t="s">
        <v>14046</v>
      </c>
      <c r="B6885" s="213" t="s">
        <v>3578</v>
      </c>
      <c r="C6885" s="213" t="s">
        <v>126</v>
      </c>
      <c r="D6885" s="214" t="s">
        <v>32568</v>
      </c>
    </row>
    <row r="6886" spans="1:4">
      <c r="A6886" s="213" t="s">
        <v>14047</v>
      </c>
      <c r="B6886" s="213" t="s">
        <v>3579</v>
      </c>
      <c r="C6886" s="213" t="s">
        <v>126</v>
      </c>
      <c r="D6886" s="214" t="s">
        <v>32569</v>
      </c>
    </row>
    <row r="6887" spans="1:4">
      <c r="A6887" s="213" t="s">
        <v>14048</v>
      </c>
      <c r="B6887" s="213" t="s">
        <v>3580</v>
      </c>
      <c r="C6887" s="213" t="s">
        <v>126</v>
      </c>
      <c r="D6887" s="214" t="s">
        <v>32570</v>
      </c>
    </row>
    <row r="6888" spans="1:4">
      <c r="A6888" s="213" t="s">
        <v>14049</v>
      </c>
      <c r="B6888" s="213" t="s">
        <v>3581</v>
      </c>
      <c r="C6888" s="213" t="s">
        <v>126</v>
      </c>
      <c r="D6888" s="214" t="s">
        <v>32571</v>
      </c>
    </row>
    <row r="6889" spans="1:4">
      <c r="A6889" s="213" t="s">
        <v>14050</v>
      </c>
      <c r="B6889" s="213" t="s">
        <v>3582</v>
      </c>
      <c r="C6889" s="213" t="s">
        <v>126</v>
      </c>
      <c r="D6889" s="214" t="s">
        <v>32572</v>
      </c>
    </row>
    <row r="6890" spans="1:4">
      <c r="A6890" s="213" t="s">
        <v>14051</v>
      </c>
      <c r="B6890" s="213" t="s">
        <v>3583</v>
      </c>
      <c r="C6890" s="213" t="s">
        <v>126</v>
      </c>
      <c r="D6890" s="214" t="s">
        <v>32573</v>
      </c>
    </row>
    <row r="6891" spans="1:4">
      <c r="A6891" s="213" t="s">
        <v>14052</v>
      </c>
      <c r="B6891" s="213" t="s">
        <v>3584</v>
      </c>
      <c r="C6891" s="213" t="s">
        <v>126</v>
      </c>
      <c r="D6891" s="214" t="s">
        <v>32574</v>
      </c>
    </row>
    <row r="6892" spans="1:4">
      <c r="A6892" s="213" t="s">
        <v>14053</v>
      </c>
      <c r="B6892" s="213" t="s">
        <v>3585</v>
      </c>
      <c r="C6892" s="213" t="s">
        <v>126</v>
      </c>
      <c r="D6892" s="214" t="s">
        <v>32575</v>
      </c>
    </row>
    <row r="6893" spans="1:4">
      <c r="A6893" s="213" t="s">
        <v>14054</v>
      </c>
      <c r="B6893" s="213" t="s">
        <v>910</v>
      </c>
      <c r="C6893" s="213" t="s">
        <v>55</v>
      </c>
      <c r="D6893" s="214" t="s">
        <v>32576</v>
      </c>
    </row>
    <row r="6894" spans="1:4">
      <c r="A6894" s="213" t="s">
        <v>14055</v>
      </c>
      <c r="B6894" s="213" t="s">
        <v>911</v>
      </c>
      <c r="C6894" s="213" t="s">
        <v>55</v>
      </c>
      <c r="D6894" s="214" t="s">
        <v>32577</v>
      </c>
    </row>
    <row r="6895" spans="1:4">
      <c r="A6895" s="213" t="s">
        <v>14056</v>
      </c>
      <c r="B6895" s="213" t="s">
        <v>912</v>
      </c>
      <c r="C6895" s="213" t="s">
        <v>55</v>
      </c>
      <c r="D6895" s="214" t="s">
        <v>11392</v>
      </c>
    </row>
    <row r="6896" spans="1:4">
      <c r="A6896" s="213" t="s">
        <v>14057</v>
      </c>
      <c r="B6896" s="213" t="s">
        <v>913</v>
      </c>
      <c r="C6896" s="213" t="s">
        <v>55</v>
      </c>
      <c r="D6896" s="214" t="s">
        <v>32578</v>
      </c>
    </row>
    <row r="6897" spans="1:4">
      <c r="A6897" s="213" t="s">
        <v>14058</v>
      </c>
      <c r="B6897" s="213" t="s">
        <v>914</v>
      </c>
      <c r="C6897" s="213" t="s">
        <v>55</v>
      </c>
      <c r="D6897" s="214" t="s">
        <v>32579</v>
      </c>
    </row>
    <row r="6898" spans="1:4">
      <c r="A6898" s="213" t="s">
        <v>14059</v>
      </c>
      <c r="B6898" s="213" t="s">
        <v>915</v>
      </c>
      <c r="C6898" s="213" t="s">
        <v>55</v>
      </c>
      <c r="D6898" s="214" t="s">
        <v>32580</v>
      </c>
    </row>
    <row r="6899" spans="1:4">
      <c r="A6899" s="213" t="s">
        <v>14060</v>
      </c>
      <c r="B6899" s="213" t="s">
        <v>916</v>
      </c>
      <c r="C6899" s="213" t="s">
        <v>55</v>
      </c>
      <c r="D6899" s="214" t="s">
        <v>32581</v>
      </c>
    </row>
    <row r="6900" spans="1:4">
      <c r="A6900" s="213" t="s">
        <v>14061</v>
      </c>
      <c r="B6900" s="213" t="s">
        <v>917</v>
      </c>
      <c r="C6900" s="213" t="s">
        <v>55</v>
      </c>
      <c r="D6900" s="214" t="s">
        <v>29825</v>
      </c>
    </row>
    <row r="6901" spans="1:4">
      <c r="A6901" s="213" t="s">
        <v>14062</v>
      </c>
      <c r="B6901" s="213" t="s">
        <v>918</v>
      </c>
      <c r="C6901" s="213" t="s">
        <v>55</v>
      </c>
      <c r="D6901" s="214" t="s">
        <v>32582</v>
      </c>
    </row>
    <row r="6902" spans="1:4">
      <c r="A6902" s="213" t="s">
        <v>14063</v>
      </c>
      <c r="B6902" s="213" t="s">
        <v>919</v>
      </c>
      <c r="C6902" s="213" t="s">
        <v>55</v>
      </c>
      <c r="D6902" s="214" t="s">
        <v>26149</v>
      </c>
    </row>
    <row r="6903" spans="1:4">
      <c r="A6903" s="213" t="s">
        <v>14064</v>
      </c>
      <c r="B6903" s="213" t="s">
        <v>920</v>
      </c>
      <c r="C6903" s="213" t="s">
        <v>55</v>
      </c>
      <c r="D6903" s="214" t="s">
        <v>32583</v>
      </c>
    </row>
    <row r="6904" spans="1:4">
      <c r="A6904" s="213" t="s">
        <v>14065</v>
      </c>
      <c r="B6904" s="213" t="s">
        <v>921</v>
      </c>
      <c r="C6904" s="213" t="s">
        <v>55</v>
      </c>
      <c r="D6904" s="214" t="s">
        <v>31141</v>
      </c>
    </row>
    <row r="6905" spans="1:4">
      <c r="A6905" s="213" t="s">
        <v>14066</v>
      </c>
      <c r="B6905" s="213" t="s">
        <v>922</v>
      </c>
      <c r="C6905" s="213" t="s">
        <v>55</v>
      </c>
      <c r="D6905" s="214" t="s">
        <v>32584</v>
      </c>
    </row>
    <row r="6906" spans="1:4">
      <c r="A6906" s="213" t="s">
        <v>14067</v>
      </c>
      <c r="B6906" s="213" t="s">
        <v>923</v>
      </c>
      <c r="C6906" s="213" t="s">
        <v>55</v>
      </c>
      <c r="D6906" s="214" t="s">
        <v>32585</v>
      </c>
    </row>
    <row r="6907" spans="1:4">
      <c r="A6907" s="213" t="s">
        <v>14068</v>
      </c>
      <c r="B6907" s="213" t="s">
        <v>924</v>
      </c>
      <c r="C6907" s="213" t="s">
        <v>55</v>
      </c>
      <c r="D6907" s="214" t="s">
        <v>19701</v>
      </c>
    </row>
    <row r="6908" spans="1:4">
      <c r="A6908" s="213" t="s">
        <v>14069</v>
      </c>
      <c r="B6908" s="213" t="s">
        <v>925</v>
      </c>
      <c r="C6908" s="213" t="s">
        <v>55</v>
      </c>
      <c r="D6908" s="214" t="s">
        <v>32586</v>
      </c>
    </row>
    <row r="6909" spans="1:4">
      <c r="A6909" s="213" t="s">
        <v>14070</v>
      </c>
      <c r="B6909" s="213" t="s">
        <v>926</v>
      </c>
      <c r="C6909" s="213" t="s">
        <v>55</v>
      </c>
      <c r="D6909" s="214" t="s">
        <v>26151</v>
      </c>
    </row>
    <row r="6910" spans="1:4">
      <c r="A6910" s="213" t="s">
        <v>14071</v>
      </c>
      <c r="B6910" s="213" t="s">
        <v>927</v>
      </c>
      <c r="C6910" s="213" t="s">
        <v>55</v>
      </c>
      <c r="D6910" s="214" t="s">
        <v>14926</v>
      </c>
    </row>
    <row r="6911" spans="1:4">
      <c r="A6911" s="213" t="s">
        <v>14073</v>
      </c>
      <c r="B6911" s="213" t="s">
        <v>928</v>
      </c>
      <c r="C6911" s="213" t="s">
        <v>55</v>
      </c>
      <c r="D6911" s="214" t="s">
        <v>32587</v>
      </c>
    </row>
    <row r="6912" spans="1:4">
      <c r="A6912" s="213" t="s">
        <v>14074</v>
      </c>
      <c r="B6912" s="213" t="s">
        <v>929</v>
      </c>
      <c r="C6912" s="213" t="s">
        <v>55</v>
      </c>
      <c r="D6912" s="214" t="s">
        <v>32588</v>
      </c>
    </row>
    <row r="6913" spans="1:4">
      <c r="A6913" s="213" t="s">
        <v>14075</v>
      </c>
      <c r="B6913" s="213" t="s">
        <v>930</v>
      </c>
      <c r="C6913" s="213" t="s">
        <v>55</v>
      </c>
      <c r="D6913" s="214" t="s">
        <v>32589</v>
      </c>
    </row>
    <row r="6914" spans="1:4">
      <c r="A6914" s="213" t="s">
        <v>14076</v>
      </c>
      <c r="B6914" s="213" t="s">
        <v>931</v>
      </c>
      <c r="C6914" s="213" t="s">
        <v>55</v>
      </c>
      <c r="D6914" s="214" t="s">
        <v>32590</v>
      </c>
    </row>
    <row r="6915" spans="1:4">
      <c r="A6915" s="213" t="s">
        <v>14077</v>
      </c>
      <c r="B6915" s="213" t="s">
        <v>932</v>
      </c>
      <c r="C6915" s="213" t="s">
        <v>55</v>
      </c>
      <c r="D6915" s="214" t="s">
        <v>32591</v>
      </c>
    </row>
    <row r="6916" spans="1:4">
      <c r="A6916" s="213" t="s">
        <v>14078</v>
      </c>
      <c r="B6916" s="213" t="s">
        <v>933</v>
      </c>
      <c r="C6916" s="213" t="s">
        <v>55</v>
      </c>
      <c r="D6916" s="214" t="s">
        <v>32592</v>
      </c>
    </row>
    <row r="6917" spans="1:4">
      <c r="A6917" s="213" t="s">
        <v>14079</v>
      </c>
      <c r="B6917" s="213" t="s">
        <v>934</v>
      </c>
      <c r="C6917" s="213" t="s">
        <v>55</v>
      </c>
      <c r="D6917" s="214" t="s">
        <v>11459</v>
      </c>
    </row>
    <row r="6918" spans="1:4">
      <c r="A6918" s="213" t="s">
        <v>14081</v>
      </c>
      <c r="B6918" s="213" t="s">
        <v>935</v>
      </c>
      <c r="C6918" s="213" t="s">
        <v>55</v>
      </c>
      <c r="D6918" s="214" t="s">
        <v>10819</v>
      </c>
    </row>
    <row r="6919" spans="1:4">
      <c r="A6919" s="213" t="s">
        <v>14082</v>
      </c>
      <c r="B6919" s="213" t="s">
        <v>936</v>
      </c>
      <c r="C6919" s="213" t="s">
        <v>55</v>
      </c>
      <c r="D6919" s="214" t="s">
        <v>10155</v>
      </c>
    </row>
    <row r="6920" spans="1:4">
      <c r="A6920" s="213" t="s">
        <v>14083</v>
      </c>
      <c r="B6920" s="213" t="s">
        <v>937</v>
      </c>
      <c r="C6920" s="213" t="s">
        <v>55</v>
      </c>
      <c r="D6920" s="214" t="s">
        <v>25249</v>
      </c>
    </row>
    <row r="6921" spans="1:4">
      <c r="A6921" s="213" t="s">
        <v>14085</v>
      </c>
      <c r="B6921" s="213" t="s">
        <v>938</v>
      </c>
      <c r="C6921" s="213" t="s">
        <v>55</v>
      </c>
      <c r="D6921" s="214" t="s">
        <v>10320</v>
      </c>
    </row>
    <row r="6922" spans="1:4">
      <c r="A6922" s="213" t="s">
        <v>14086</v>
      </c>
      <c r="B6922" s="213" t="s">
        <v>939</v>
      </c>
      <c r="C6922" s="213" t="s">
        <v>55</v>
      </c>
      <c r="D6922" s="214" t="s">
        <v>32593</v>
      </c>
    </row>
    <row r="6923" spans="1:4">
      <c r="A6923" s="213" t="s">
        <v>14088</v>
      </c>
      <c r="B6923" s="213" t="s">
        <v>1941</v>
      </c>
      <c r="C6923" s="213" t="s">
        <v>126</v>
      </c>
      <c r="D6923" s="214" t="s">
        <v>32594</v>
      </c>
    </row>
    <row r="6924" spans="1:4">
      <c r="A6924" s="213" t="s">
        <v>14089</v>
      </c>
      <c r="B6924" s="213" t="s">
        <v>1942</v>
      </c>
      <c r="C6924" s="213" t="s">
        <v>126</v>
      </c>
      <c r="D6924" s="214" t="s">
        <v>32595</v>
      </c>
    </row>
    <row r="6925" spans="1:4">
      <c r="A6925" s="213" t="s">
        <v>14090</v>
      </c>
      <c r="B6925" s="213" t="s">
        <v>1943</v>
      </c>
      <c r="C6925" s="213" t="s">
        <v>126</v>
      </c>
      <c r="D6925" s="214" t="s">
        <v>32596</v>
      </c>
    </row>
    <row r="6926" spans="1:4">
      <c r="A6926" s="213" t="s">
        <v>14091</v>
      </c>
      <c r="B6926" s="213" t="s">
        <v>1944</v>
      </c>
      <c r="C6926" s="213" t="s">
        <v>126</v>
      </c>
      <c r="D6926" s="214" t="s">
        <v>32597</v>
      </c>
    </row>
    <row r="6927" spans="1:4">
      <c r="A6927" s="213" t="s">
        <v>14092</v>
      </c>
      <c r="B6927" s="213" t="s">
        <v>1945</v>
      </c>
      <c r="C6927" s="213" t="s">
        <v>126</v>
      </c>
      <c r="D6927" s="214" t="s">
        <v>32598</v>
      </c>
    </row>
    <row r="6928" spans="1:4">
      <c r="A6928" s="213" t="s">
        <v>14093</v>
      </c>
      <c r="B6928" s="213" t="s">
        <v>1946</v>
      </c>
      <c r="C6928" s="213" t="s">
        <v>126</v>
      </c>
      <c r="D6928" s="214" t="s">
        <v>32599</v>
      </c>
    </row>
    <row r="6929" spans="1:4">
      <c r="A6929" s="213" t="s">
        <v>14094</v>
      </c>
      <c r="B6929" s="213" t="s">
        <v>1947</v>
      </c>
      <c r="C6929" s="213" t="s">
        <v>126</v>
      </c>
      <c r="D6929" s="214" t="s">
        <v>32600</v>
      </c>
    </row>
    <row r="6930" spans="1:4">
      <c r="A6930" s="213" t="s">
        <v>14095</v>
      </c>
      <c r="B6930" s="213" t="s">
        <v>1948</v>
      </c>
      <c r="C6930" s="213" t="s">
        <v>126</v>
      </c>
      <c r="D6930" s="214" t="s">
        <v>32601</v>
      </c>
    </row>
    <row r="6931" spans="1:4">
      <c r="A6931" s="213" t="s">
        <v>14096</v>
      </c>
      <c r="B6931" s="213" t="s">
        <v>1949</v>
      </c>
      <c r="C6931" s="213" t="s">
        <v>126</v>
      </c>
      <c r="D6931" s="214" t="s">
        <v>32602</v>
      </c>
    </row>
    <row r="6932" spans="1:4">
      <c r="A6932" s="213" t="s">
        <v>14097</v>
      </c>
      <c r="B6932" s="213" t="s">
        <v>1950</v>
      </c>
      <c r="C6932" s="213" t="s">
        <v>126</v>
      </c>
      <c r="D6932" s="214" t="s">
        <v>32603</v>
      </c>
    </row>
    <row r="6933" spans="1:4">
      <c r="A6933" s="213" t="s">
        <v>14098</v>
      </c>
      <c r="B6933" s="213" t="s">
        <v>1951</v>
      </c>
      <c r="C6933" s="213" t="s">
        <v>126</v>
      </c>
      <c r="D6933" s="214" t="s">
        <v>32604</v>
      </c>
    </row>
    <row r="6934" spans="1:4">
      <c r="A6934" s="213" t="s">
        <v>14099</v>
      </c>
      <c r="B6934" s="213" t="s">
        <v>1952</v>
      </c>
      <c r="C6934" s="213" t="s">
        <v>126</v>
      </c>
      <c r="D6934" s="214" t="s">
        <v>32605</v>
      </c>
    </row>
    <row r="6935" spans="1:4">
      <c r="A6935" s="213" t="s">
        <v>14100</v>
      </c>
      <c r="B6935" s="213" t="s">
        <v>4560</v>
      </c>
      <c r="C6935" s="213" t="s">
        <v>126</v>
      </c>
      <c r="D6935" s="214" t="s">
        <v>32606</v>
      </c>
    </row>
    <row r="6936" spans="1:4">
      <c r="A6936" s="213" t="s">
        <v>14101</v>
      </c>
      <c r="B6936" s="213" t="s">
        <v>1953</v>
      </c>
      <c r="C6936" s="213" t="s">
        <v>126</v>
      </c>
      <c r="D6936" s="214" t="s">
        <v>32607</v>
      </c>
    </row>
    <row r="6937" spans="1:4">
      <c r="A6937" s="213" t="s">
        <v>14102</v>
      </c>
      <c r="B6937" s="213" t="s">
        <v>1954</v>
      </c>
      <c r="C6937" s="213" t="s">
        <v>126</v>
      </c>
      <c r="D6937" s="214" t="s">
        <v>32608</v>
      </c>
    </row>
    <row r="6938" spans="1:4">
      <c r="A6938" s="213" t="s">
        <v>14103</v>
      </c>
      <c r="B6938" s="213" t="s">
        <v>1955</v>
      </c>
      <c r="C6938" s="213" t="s">
        <v>126</v>
      </c>
      <c r="D6938" s="214" t="s">
        <v>32609</v>
      </c>
    </row>
    <row r="6939" spans="1:4">
      <c r="A6939" s="213" t="s">
        <v>14104</v>
      </c>
      <c r="B6939" s="213" t="s">
        <v>1956</v>
      </c>
      <c r="C6939" s="213" t="s">
        <v>126</v>
      </c>
      <c r="D6939" s="214" t="s">
        <v>32610</v>
      </c>
    </row>
    <row r="6940" spans="1:4">
      <c r="A6940" s="213" t="s">
        <v>14105</v>
      </c>
      <c r="B6940" s="213" t="s">
        <v>1957</v>
      </c>
      <c r="C6940" s="213" t="s">
        <v>126</v>
      </c>
      <c r="D6940" s="214" t="s">
        <v>32611</v>
      </c>
    </row>
    <row r="6941" spans="1:4">
      <c r="A6941" s="213" t="s">
        <v>14106</v>
      </c>
      <c r="B6941" s="213" t="s">
        <v>1958</v>
      </c>
      <c r="C6941" s="213" t="s">
        <v>126</v>
      </c>
      <c r="D6941" s="214" t="s">
        <v>32612</v>
      </c>
    </row>
    <row r="6942" spans="1:4">
      <c r="A6942" s="213" t="s">
        <v>14107</v>
      </c>
      <c r="B6942" s="213" t="s">
        <v>1959</v>
      </c>
      <c r="C6942" s="213" t="s">
        <v>126</v>
      </c>
      <c r="D6942" s="214" t="s">
        <v>31086</v>
      </c>
    </row>
    <row r="6943" spans="1:4">
      <c r="A6943" s="213" t="s">
        <v>14108</v>
      </c>
      <c r="B6943" s="213" t="s">
        <v>1960</v>
      </c>
      <c r="C6943" s="213" t="s">
        <v>126</v>
      </c>
      <c r="D6943" s="214" t="s">
        <v>32613</v>
      </c>
    </row>
    <row r="6944" spans="1:4">
      <c r="A6944" s="213" t="s">
        <v>14109</v>
      </c>
      <c r="B6944" s="213" t="s">
        <v>1962</v>
      </c>
      <c r="C6944" s="213" t="s">
        <v>126</v>
      </c>
      <c r="D6944" s="214" t="s">
        <v>32614</v>
      </c>
    </row>
    <row r="6945" spans="1:4">
      <c r="A6945" s="213" t="s">
        <v>14110</v>
      </c>
      <c r="B6945" s="213" t="s">
        <v>1963</v>
      </c>
      <c r="C6945" s="213" t="s">
        <v>126</v>
      </c>
      <c r="D6945" s="214" t="s">
        <v>32615</v>
      </c>
    </row>
    <row r="6946" spans="1:4">
      <c r="A6946" s="213" t="s">
        <v>14111</v>
      </c>
      <c r="B6946" s="213" t="s">
        <v>1964</v>
      </c>
      <c r="C6946" s="213" t="s">
        <v>126</v>
      </c>
      <c r="D6946" s="214" t="s">
        <v>32616</v>
      </c>
    </row>
    <row r="6947" spans="1:4">
      <c r="A6947" s="213" t="s">
        <v>14112</v>
      </c>
      <c r="B6947" s="213" t="s">
        <v>1965</v>
      </c>
      <c r="C6947" s="213" t="s">
        <v>126</v>
      </c>
      <c r="D6947" s="214" t="s">
        <v>32617</v>
      </c>
    </row>
    <row r="6948" spans="1:4">
      <c r="A6948" s="213" t="s">
        <v>14113</v>
      </c>
      <c r="B6948" s="213" t="s">
        <v>1966</v>
      </c>
      <c r="C6948" s="213" t="s">
        <v>126</v>
      </c>
      <c r="D6948" s="214" t="s">
        <v>32618</v>
      </c>
    </row>
    <row r="6949" spans="1:4">
      <c r="A6949" s="213" t="s">
        <v>14114</v>
      </c>
      <c r="B6949" s="213" t="s">
        <v>1967</v>
      </c>
      <c r="C6949" s="213" t="s">
        <v>126</v>
      </c>
      <c r="D6949" s="214" t="s">
        <v>32619</v>
      </c>
    </row>
    <row r="6950" spans="1:4">
      <c r="A6950" s="213" t="s">
        <v>14115</v>
      </c>
      <c r="B6950" s="213" t="s">
        <v>1968</v>
      </c>
      <c r="C6950" s="213" t="s">
        <v>126</v>
      </c>
      <c r="D6950" s="214" t="s">
        <v>32620</v>
      </c>
    </row>
    <row r="6951" spans="1:4">
      <c r="A6951" s="213" t="s">
        <v>14116</v>
      </c>
      <c r="B6951" s="213" t="s">
        <v>1969</v>
      </c>
      <c r="C6951" s="213" t="s">
        <v>126</v>
      </c>
      <c r="D6951" s="214" t="s">
        <v>32621</v>
      </c>
    </row>
    <row r="6952" spans="1:4">
      <c r="A6952" s="213" t="s">
        <v>14117</v>
      </c>
      <c r="B6952" s="213" t="s">
        <v>1970</v>
      </c>
      <c r="C6952" s="213" t="s">
        <v>126</v>
      </c>
      <c r="D6952" s="214" t="s">
        <v>32622</v>
      </c>
    </row>
    <row r="6953" spans="1:4">
      <c r="A6953" s="213" t="s">
        <v>14118</v>
      </c>
      <c r="B6953" s="213" t="s">
        <v>1971</v>
      </c>
      <c r="C6953" s="213" t="s">
        <v>126</v>
      </c>
      <c r="D6953" s="214" t="s">
        <v>32623</v>
      </c>
    </row>
    <row r="6954" spans="1:4">
      <c r="A6954" s="213" t="s">
        <v>14119</v>
      </c>
      <c r="B6954" s="213" t="s">
        <v>1972</v>
      </c>
      <c r="C6954" s="213" t="s">
        <v>126</v>
      </c>
      <c r="D6954" s="214" t="s">
        <v>32624</v>
      </c>
    </row>
    <row r="6955" spans="1:4">
      <c r="A6955" s="213" t="s">
        <v>14120</v>
      </c>
      <c r="B6955" s="213" t="s">
        <v>1973</v>
      </c>
      <c r="C6955" s="213" t="s">
        <v>126</v>
      </c>
      <c r="D6955" s="214" t="s">
        <v>32625</v>
      </c>
    </row>
    <row r="6956" spans="1:4">
      <c r="A6956" s="213" t="s">
        <v>14121</v>
      </c>
      <c r="B6956" s="213" t="s">
        <v>2001</v>
      </c>
      <c r="C6956" s="213" t="s">
        <v>126</v>
      </c>
      <c r="D6956" s="214" t="s">
        <v>32626</v>
      </c>
    </row>
    <row r="6957" spans="1:4">
      <c r="A6957" s="213" t="s">
        <v>14122</v>
      </c>
      <c r="B6957" s="213" t="s">
        <v>2002</v>
      </c>
      <c r="C6957" s="213" t="s">
        <v>126</v>
      </c>
      <c r="D6957" s="214" t="s">
        <v>32627</v>
      </c>
    </row>
    <row r="6958" spans="1:4">
      <c r="A6958" s="213" t="s">
        <v>14123</v>
      </c>
      <c r="B6958" s="213" t="s">
        <v>2003</v>
      </c>
      <c r="C6958" s="213" t="s">
        <v>126</v>
      </c>
      <c r="D6958" s="214" t="s">
        <v>32628</v>
      </c>
    </row>
    <row r="6959" spans="1:4">
      <c r="A6959" s="213" t="s">
        <v>14124</v>
      </c>
      <c r="B6959" s="213" t="s">
        <v>2004</v>
      </c>
      <c r="C6959" s="213" t="s">
        <v>126</v>
      </c>
      <c r="D6959" s="214" t="s">
        <v>32629</v>
      </c>
    </row>
    <row r="6960" spans="1:4">
      <c r="A6960" s="213" t="s">
        <v>14125</v>
      </c>
      <c r="B6960" s="213" t="s">
        <v>2005</v>
      </c>
      <c r="C6960" s="213" t="s">
        <v>126</v>
      </c>
      <c r="D6960" s="214" t="s">
        <v>32630</v>
      </c>
    </row>
    <row r="6961" spans="1:4">
      <c r="A6961" s="213" t="s">
        <v>14126</v>
      </c>
      <c r="B6961" s="213" t="s">
        <v>2006</v>
      </c>
      <c r="C6961" s="213" t="s">
        <v>126</v>
      </c>
      <c r="D6961" s="214" t="s">
        <v>32631</v>
      </c>
    </row>
    <row r="6962" spans="1:4">
      <c r="A6962" s="213" t="s">
        <v>14127</v>
      </c>
      <c r="B6962" s="213" t="s">
        <v>2007</v>
      </c>
      <c r="C6962" s="213" t="s">
        <v>126</v>
      </c>
      <c r="D6962" s="214" t="s">
        <v>32632</v>
      </c>
    </row>
    <row r="6963" spans="1:4">
      <c r="A6963" s="213" t="s">
        <v>14128</v>
      </c>
      <c r="B6963" s="213" t="s">
        <v>2008</v>
      </c>
      <c r="C6963" s="213" t="s">
        <v>126</v>
      </c>
      <c r="D6963" s="214" t="s">
        <v>32633</v>
      </c>
    </row>
    <row r="6964" spans="1:4">
      <c r="A6964" s="213" t="s">
        <v>14129</v>
      </c>
      <c r="B6964" s="213" t="s">
        <v>2061</v>
      </c>
      <c r="C6964" s="213" t="s">
        <v>126</v>
      </c>
      <c r="D6964" s="214" t="s">
        <v>32634</v>
      </c>
    </row>
    <row r="6965" spans="1:4">
      <c r="A6965" s="213" t="s">
        <v>14130</v>
      </c>
      <c r="B6965" s="213" t="s">
        <v>4573</v>
      </c>
      <c r="C6965" s="213" t="s">
        <v>126</v>
      </c>
      <c r="D6965" s="214" t="s">
        <v>32635</v>
      </c>
    </row>
    <row r="6966" spans="1:4">
      <c r="A6966" s="213" t="s">
        <v>14131</v>
      </c>
      <c r="B6966" s="213" t="s">
        <v>2062</v>
      </c>
      <c r="C6966" s="213" t="s">
        <v>126</v>
      </c>
      <c r="D6966" s="214" t="s">
        <v>32636</v>
      </c>
    </row>
    <row r="6967" spans="1:4">
      <c r="A6967" s="213" t="s">
        <v>14132</v>
      </c>
      <c r="B6967" s="213" t="s">
        <v>2063</v>
      </c>
      <c r="C6967" s="213" t="s">
        <v>126</v>
      </c>
      <c r="D6967" s="214" t="s">
        <v>32637</v>
      </c>
    </row>
    <row r="6968" spans="1:4">
      <c r="A6968" s="213" t="s">
        <v>14133</v>
      </c>
      <c r="B6968" s="213" t="s">
        <v>2064</v>
      </c>
      <c r="C6968" s="213" t="s">
        <v>126</v>
      </c>
      <c r="D6968" s="214" t="s">
        <v>32638</v>
      </c>
    </row>
    <row r="6969" spans="1:4">
      <c r="A6969" s="213" t="s">
        <v>14134</v>
      </c>
      <c r="B6969" s="213" t="s">
        <v>2065</v>
      </c>
      <c r="C6969" s="213" t="s">
        <v>126</v>
      </c>
      <c r="D6969" s="214" t="s">
        <v>32639</v>
      </c>
    </row>
    <row r="6970" spans="1:4">
      <c r="A6970" s="213" t="s">
        <v>14135</v>
      </c>
      <c r="B6970" s="213" t="s">
        <v>2066</v>
      </c>
      <c r="C6970" s="213" t="s">
        <v>126</v>
      </c>
      <c r="D6970" s="214" t="s">
        <v>32640</v>
      </c>
    </row>
    <row r="6971" spans="1:4">
      <c r="A6971" s="213" t="s">
        <v>14136</v>
      </c>
      <c r="B6971" s="213" t="s">
        <v>2067</v>
      </c>
      <c r="C6971" s="213" t="s">
        <v>126</v>
      </c>
      <c r="D6971" s="214" t="s">
        <v>32641</v>
      </c>
    </row>
    <row r="6972" spans="1:4">
      <c r="A6972" s="213" t="s">
        <v>14137</v>
      </c>
      <c r="B6972" s="213" t="s">
        <v>2068</v>
      </c>
      <c r="C6972" s="213" t="s">
        <v>126</v>
      </c>
      <c r="D6972" s="214" t="s">
        <v>32642</v>
      </c>
    </row>
    <row r="6973" spans="1:4">
      <c r="A6973" s="213" t="s">
        <v>14138</v>
      </c>
      <c r="B6973" s="213" t="s">
        <v>2069</v>
      </c>
      <c r="C6973" s="213" t="s">
        <v>126</v>
      </c>
      <c r="D6973" s="214" t="s">
        <v>32613</v>
      </c>
    </row>
    <row r="6974" spans="1:4">
      <c r="A6974" s="213" t="s">
        <v>14139</v>
      </c>
      <c r="B6974" s="213" t="s">
        <v>2070</v>
      </c>
      <c r="C6974" s="213" t="s">
        <v>126</v>
      </c>
      <c r="D6974" s="214" t="s">
        <v>23493</v>
      </c>
    </row>
    <row r="6975" spans="1:4">
      <c r="A6975" s="213" t="s">
        <v>14140</v>
      </c>
      <c r="B6975" s="213" t="s">
        <v>2071</v>
      </c>
      <c r="C6975" s="213" t="s">
        <v>126</v>
      </c>
      <c r="D6975" s="214" t="s">
        <v>32643</v>
      </c>
    </row>
    <row r="6976" spans="1:4">
      <c r="A6976" s="213" t="s">
        <v>14141</v>
      </c>
      <c r="B6976" s="213" t="s">
        <v>2072</v>
      </c>
      <c r="C6976" s="213" t="s">
        <v>126</v>
      </c>
      <c r="D6976" s="214" t="s">
        <v>32644</v>
      </c>
    </row>
    <row r="6977" spans="1:4">
      <c r="A6977" s="213" t="s">
        <v>14142</v>
      </c>
      <c r="B6977" s="213" t="s">
        <v>2073</v>
      </c>
      <c r="C6977" s="213" t="s">
        <v>126</v>
      </c>
      <c r="D6977" s="214" t="s">
        <v>32645</v>
      </c>
    </row>
    <row r="6978" spans="1:4">
      <c r="A6978" s="213" t="s">
        <v>14143</v>
      </c>
      <c r="B6978" s="213" t="s">
        <v>2074</v>
      </c>
      <c r="C6978" s="213" t="s">
        <v>126</v>
      </c>
      <c r="D6978" s="214" t="s">
        <v>32646</v>
      </c>
    </row>
    <row r="6979" spans="1:4">
      <c r="A6979" s="213" t="s">
        <v>14144</v>
      </c>
      <c r="B6979" s="213" t="s">
        <v>2075</v>
      </c>
      <c r="C6979" s="213" t="s">
        <v>126</v>
      </c>
      <c r="D6979" s="214" t="s">
        <v>32647</v>
      </c>
    </row>
    <row r="6980" spans="1:4">
      <c r="A6980" s="213" t="s">
        <v>14145</v>
      </c>
      <c r="B6980" s="213" t="s">
        <v>2076</v>
      </c>
      <c r="C6980" s="213" t="s">
        <v>126</v>
      </c>
      <c r="D6980" s="214" t="s">
        <v>32648</v>
      </c>
    </row>
    <row r="6981" spans="1:4">
      <c r="A6981" s="213" t="s">
        <v>14146</v>
      </c>
      <c r="B6981" s="213" t="s">
        <v>2077</v>
      </c>
      <c r="C6981" s="213" t="s">
        <v>126</v>
      </c>
      <c r="D6981" s="214" t="s">
        <v>32649</v>
      </c>
    </row>
    <row r="6982" spans="1:4">
      <c r="A6982" s="213" t="s">
        <v>14147</v>
      </c>
      <c r="B6982" s="213" t="s">
        <v>2078</v>
      </c>
      <c r="C6982" s="213" t="s">
        <v>126</v>
      </c>
      <c r="D6982" s="214" t="s">
        <v>32650</v>
      </c>
    </row>
    <row r="6983" spans="1:4">
      <c r="A6983" s="213" t="s">
        <v>14148</v>
      </c>
      <c r="B6983" s="213" t="s">
        <v>2079</v>
      </c>
      <c r="C6983" s="213" t="s">
        <v>126</v>
      </c>
      <c r="D6983" s="214" t="s">
        <v>32651</v>
      </c>
    </row>
    <row r="6984" spans="1:4">
      <c r="A6984" s="213" t="s">
        <v>14149</v>
      </c>
      <c r="B6984" s="213" t="s">
        <v>2080</v>
      </c>
      <c r="C6984" s="213" t="s">
        <v>126</v>
      </c>
      <c r="D6984" s="214" t="s">
        <v>32652</v>
      </c>
    </row>
    <row r="6985" spans="1:4">
      <c r="A6985" s="213" t="s">
        <v>14150</v>
      </c>
      <c r="B6985" s="213" t="s">
        <v>2081</v>
      </c>
      <c r="C6985" s="213" t="s">
        <v>126</v>
      </c>
      <c r="D6985" s="214" t="s">
        <v>32653</v>
      </c>
    </row>
    <row r="6986" spans="1:4">
      <c r="A6986" s="213" t="s">
        <v>14151</v>
      </c>
      <c r="B6986" s="213" t="s">
        <v>2082</v>
      </c>
      <c r="C6986" s="213" t="s">
        <v>126</v>
      </c>
      <c r="D6986" s="214" t="s">
        <v>32654</v>
      </c>
    </row>
    <row r="6987" spans="1:4">
      <c r="A6987" s="213" t="s">
        <v>14152</v>
      </c>
      <c r="B6987" s="213" t="s">
        <v>2083</v>
      </c>
      <c r="C6987" s="213" t="s">
        <v>126</v>
      </c>
      <c r="D6987" s="214" t="s">
        <v>32655</v>
      </c>
    </row>
    <row r="6988" spans="1:4">
      <c r="A6988" s="213" t="s">
        <v>14153</v>
      </c>
      <c r="B6988" s="213" t="s">
        <v>2084</v>
      </c>
      <c r="C6988" s="213" t="s">
        <v>126</v>
      </c>
      <c r="D6988" s="214" t="s">
        <v>32656</v>
      </c>
    </row>
    <row r="6989" spans="1:4">
      <c r="A6989" s="213" t="s">
        <v>14154</v>
      </c>
      <c r="B6989" s="213" t="s">
        <v>2085</v>
      </c>
      <c r="C6989" s="213" t="s">
        <v>126</v>
      </c>
      <c r="D6989" s="214" t="s">
        <v>32657</v>
      </c>
    </row>
    <row r="6990" spans="1:4">
      <c r="A6990" s="213" t="s">
        <v>14155</v>
      </c>
      <c r="B6990" s="213" t="s">
        <v>2086</v>
      </c>
      <c r="C6990" s="213" t="s">
        <v>126</v>
      </c>
      <c r="D6990" s="214" t="s">
        <v>32658</v>
      </c>
    </row>
    <row r="6991" spans="1:4">
      <c r="A6991" s="213" t="s">
        <v>14156</v>
      </c>
      <c r="B6991" s="213" t="s">
        <v>2087</v>
      </c>
      <c r="C6991" s="213" t="s">
        <v>126</v>
      </c>
      <c r="D6991" s="214" t="s">
        <v>32659</v>
      </c>
    </row>
    <row r="6992" spans="1:4">
      <c r="A6992" s="213" t="s">
        <v>14157</v>
      </c>
      <c r="B6992" s="213" t="s">
        <v>2088</v>
      </c>
      <c r="C6992" s="213" t="s">
        <v>126</v>
      </c>
      <c r="D6992" s="214" t="s">
        <v>32660</v>
      </c>
    </row>
    <row r="6993" spans="1:4">
      <c r="A6993" s="213" t="s">
        <v>14158</v>
      </c>
      <c r="B6993" s="213" t="s">
        <v>2089</v>
      </c>
      <c r="C6993" s="213" t="s">
        <v>126</v>
      </c>
      <c r="D6993" s="214" t="s">
        <v>32661</v>
      </c>
    </row>
    <row r="6994" spans="1:4">
      <c r="A6994" s="213" t="s">
        <v>14159</v>
      </c>
      <c r="B6994" s="213" t="s">
        <v>2090</v>
      </c>
      <c r="C6994" s="213" t="s">
        <v>126</v>
      </c>
      <c r="D6994" s="214" t="s">
        <v>32662</v>
      </c>
    </row>
    <row r="6995" spans="1:4">
      <c r="A6995" s="213" t="s">
        <v>14160</v>
      </c>
      <c r="B6995" s="213" t="s">
        <v>2091</v>
      </c>
      <c r="C6995" s="213" t="s">
        <v>126</v>
      </c>
      <c r="D6995" s="214" t="s">
        <v>32663</v>
      </c>
    </row>
    <row r="6996" spans="1:4">
      <c r="A6996" s="213" t="s">
        <v>14161</v>
      </c>
      <c r="B6996" s="213" t="s">
        <v>2092</v>
      </c>
      <c r="C6996" s="213" t="s">
        <v>126</v>
      </c>
      <c r="D6996" s="214" t="s">
        <v>32664</v>
      </c>
    </row>
    <row r="6997" spans="1:4">
      <c r="A6997" s="213" t="s">
        <v>14162</v>
      </c>
      <c r="B6997" s="213" t="s">
        <v>2093</v>
      </c>
      <c r="C6997" s="213" t="s">
        <v>126</v>
      </c>
      <c r="D6997" s="214" t="s">
        <v>32665</v>
      </c>
    </row>
    <row r="6998" spans="1:4">
      <c r="A6998" s="213" t="s">
        <v>14163</v>
      </c>
      <c r="B6998" s="213" t="s">
        <v>2094</v>
      </c>
      <c r="C6998" s="213" t="s">
        <v>126</v>
      </c>
      <c r="D6998" s="214" t="s">
        <v>32666</v>
      </c>
    </row>
    <row r="6999" spans="1:4">
      <c r="A6999" s="213" t="s">
        <v>14164</v>
      </c>
      <c r="B6999" s="213" t="s">
        <v>2095</v>
      </c>
      <c r="C6999" s="213" t="s">
        <v>126</v>
      </c>
      <c r="D6999" s="214" t="s">
        <v>32667</v>
      </c>
    </row>
    <row r="7000" spans="1:4">
      <c r="A7000" s="213" t="s">
        <v>14165</v>
      </c>
      <c r="B7000" s="213" t="s">
        <v>2096</v>
      </c>
      <c r="C7000" s="213" t="s">
        <v>126</v>
      </c>
      <c r="D7000" s="214" t="s">
        <v>32668</v>
      </c>
    </row>
    <row r="7001" spans="1:4">
      <c r="A7001" s="213" t="s">
        <v>14166</v>
      </c>
      <c r="B7001" s="213" t="s">
        <v>443</v>
      </c>
      <c r="C7001" s="213" t="s">
        <v>44</v>
      </c>
      <c r="D7001" s="214" t="s">
        <v>26372</v>
      </c>
    </row>
    <row r="7002" spans="1:4">
      <c r="A7002" s="213" t="s">
        <v>14167</v>
      </c>
      <c r="B7002" s="213" t="s">
        <v>444</v>
      </c>
      <c r="C7002" s="213" t="s">
        <v>44</v>
      </c>
      <c r="D7002" s="214" t="s">
        <v>13232</v>
      </c>
    </row>
    <row r="7003" spans="1:4">
      <c r="A7003" s="213" t="s">
        <v>14168</v>
      </c>
      <c r="B7003" s="213" t="s">
        <v>454</v>
      </c>
      <c r="C7003" s="213" t="s">
        <v>126</v>
      </c>
      <c r="D7003" s="214" t="s">
        <v>32669</v>
      </c>
    </row>
    <row r="7004" spans="1:4">
      <c r="A7004" s="213" t="s">
        <v>14169</v>
      </c>
      <c r="B7004" s="213" t="s">
        <v>455</v>
      </c>
      <c r="C7004" s="213" t="s">
        <v>126</v>
      </c>
      <c r="D7004" s="214" t="s">
        <v>32670</v>
      </c>
    </row>
    <row r="7005" spans="1:4">
      <c r="A7005" s="213" t="s">
        <v>14170</v>
      </c>
      <c r="B7005" s="213" t="s">
        <v>456</v>
      </c>
      <c r="C7005" s="213" t="s">
        <v>126</v>
      </c>
      <c r="D7005" s="214" t="s">
        <v>32671</v>
      </c>
    </row>
    <row r="7006" spans="1:4">
      <c r="A7006" s="213" t="s">
        <v>14171</v>
      </c>
      <c r="B7006" s="213" t="s">
        <v>457</v>
      </c>
      <c r="C7006" s="213" t="s">
        <v>126</v>
      </c>
      <c r="D7006" s="214" t="s">
        <v>32672</v>
      </c>
    </row>
    <row r="7007" spans="1:4">
      <c r="A7007" s="213" t="s">
        <v>14172</v>
      </c>
      <c r="B7007" s="213" t="s">
        <v>458</v>
      </c>
      <c r="C7007" s="213" t="s">
        <v>126</v>
      </c>
      <c r="D7007" s="214" t="s">
        <v>32673</v>
      </c>
    </row>
    <row r="7008" spans="1:4">
      <c r="A7008" s="213" t="s">
        <v>14173</v>
      </c>
      <c r="B7008" s="213" t="s">
        <v>459</v>
      </c>
      <c r="C7008" s="213" t="s">
        <v>126</v>
      </c>
      <c r="D7008" s="214" t="s">
        <v>32674</v>
      </c>
    </row>
    <row r="7009" spans="1:4">
      <c r="A7009" s="213" t="s">
        <v>14174</v>
      </c>
      <c r="B7009" s="213" t="s">
        <v>460</v>
      </c>
      <c r="C7009" s="213" t="s">
        <v>126</v>
      </c>
      <c r="D7009" s="214" t="s">
        <v>32675</v>
      </c>
    </row>
    <row r="7010" spans="1:4">
      <c r="A7010" s="213" t="s">
        <v>14175</v>
      </c>
      <c r="B7010" s="213" t="s">
        <v>461</v>
      </c>
      <c r="C7010" s="213" t="s">
        <v>126</v>
      </c>
      <c r="D7010" s="214" t="s">
        <v>32676</v>
      </c>
    </row>
    <row r="7011" spans="1:4">
      <c r="A7011" s="213" t="s">
        <v>14176</v>
      </c>
      <c r="B7011" s="213" t="s">
        <v>462</v>
      </c>
      <c r="C7011" s="213" t="s">
        <v>126</v>
      </c>
      <c r="D7011" s="214" t="s">
        <v>32677</v>
      </c>
    </row>
    <row r="7012" spans="1:4">
      <c r="A7012" s="213" t="s">
        <v>14177</v>
      </c>
      <c r="B7012" s="213" t="s">
        <v>463</v>
      </c>
      <c r="C7012" s="213" t="s">
        <v>126</v>
      </c>
      <c r="D7012" s="214" t="s">
        <v>32678</v>
      </c>
    </row>
    <row r="7013" spans="1:4">
      <c r="A7013" s="213" t="s">
        <v>14178</v>
      </c>
      <c r="B7013" s="213" t="s">
        <v>464</v>
      </c>
      <c r="C7013" s="213" t="s">
        <v>126</v>
      </c>
      <c r="D7013" s="214" t="s">
        <v>32679</v>
      </c>
    </row>
    <row r="7014" spans="1:4">
      <c r="A7014" s="213" t="s">
        <v>14179</v>
      </c>
      <c r="B7014" s="213" t="s">
        <v>465</v>
      </c>
      <c r="C7014" s="213" t="s">
        <v>126</v>
      </c>
      <c r="D7014" s="214" t="s">
        <v>32680</v>
      </c>
    </row>
    <row r="7015" spans="1:4">
      <c r="A7015" s="213" t="s">
        <v>14180</v>
      </c>
      <c r="B7015" s="213" t="s">
        <v>466</v>
      </c>
      <c r="C7015" s="213" t="s">
        <v>126</v>
      </c>
      <c r="D7015" s="214" t="s">
        <v>32681</v>
      </c>
    </row>
    <row r="7016" spans="1:4">
      <c r="A7016" s="213" t="s">
        <v>14181</v>
      </c>
      <c r="B7016" s="213" t="s">
        <v>467</v>
      </c>
      <c r="C7016" s="213" t="s">
        <v>126</v>
      </c>
      <c r="D7016" s="214" t="s">
        <v>32682</v>
      </c>
    </row>
    <row r="7017" spans="1:4">
      <c r="A7017" s="213" t="s">
        <v>14182</v>
      </c>
      <c r="B7017" s="213" t="s">
        <v>468</v>
      </c>
      <c r="C7017" s="213" t="s">
        <v>126</v>
      </c>
      <c r="D7017" s="214" t="s">
        <v>32683</v>
      </c>
    </row>
    <row r="7018" spans="1:4">
      <c r="A7018" s="213" t="s">
        <v>14183</v>
      </c>
      <c r="B7018" s="213" t="s">
        <v>469</v>
      </c>
      <c r="C7018" s="213" t="s">
        <v>126</v>
      </c>
      <c r="D7018" s="214" t="s">
        <v>32684</v>
      </c>
    </row>
    <row r="7019" spans="1:4">
      <c r="A7019" s="213" t="s">
        <v>14184</v>
      </c>
      <c r="B7019" s="213" t="s">
        <v>470</v>
      </c>
      <c r="C7019" s="213" t="s">
        <v>126</v>
      </c>
      <c r="D7019" s="214" t="s">
        <v>32685</v>
      </c>
    </row>
    <row r="7020" spans="1:4">
      <c r="A7020" s="213" t="s">
        <v>14185</v>
      </c>
      <c r="B7020" s="213" t="s">
        <v>471</v>
      </c>
      <c r="C7020" s="213" t="s">
        <v>126</v>
      </c>
      <c r="D7020" s="214" t="s">
        <v>32686</v>
      </c>
    </row>
    <row r="7021" spans="1:4">
      <c r="A7021" s="213" t="s">
        <v>14186</v>
      </c>
      <c r="B7021" s="213" t="s">
        <v>472</v>
      </c>
      <c r="C7021" s="213" t="s">
        <v>126</v>
      </c>
      <c r="D7021" s="214" t="s">
        <v>32687</v>
      </c>
    </row>
    <row r="7022" spans="1:4">
      <c r="A7022" s="213" t="s">
        <v>14187</v>
      </c>
      <c r="B7022" s="213" t="s">
        <v>473</v>
      </c>
      <c r="C7022" s="213" t="s">
        <v>126</v>
      </c>
      <c r="D7022" s="214" t="s">
        <v>32688</v>
      </c>
    </row>
    <row r="7023" spans="1:4">
      <c r="A7023" s="213" t="s">
        <v>14188</v>
      </c>
      <c r="B7023" s="213" t="s">
        <v>474</v>
      </c>
      <c r="C7023" s="213" t="s">
        <v>126</v>
      </c>
      <c r="D7023" s="214" t="s">
        <v>24160</v>
      </c>
    </row>
    <row r="7024" spans="1:4">
      <c r="A7024" s="213" t="s">
        <v>14189</v>
      </c>
      <c r="B7024" s="213" t="s">
        <v>475</v>
      </c>
      <c r="C7024" s="213" t="s">
        <v>126</v>
      </c>
      <c r="D7024" s="214" t="s">
        <v>29212</v>
      </c>
    </row>
    <row r="7025" spans="1:4">
      <c r="A7025" s="213" t="s">
        <v>14190</v>
      </c>
      <c r="B7025" s="213" t="s">
        <v>476</v>
      </c>
      <c r="C7025" s="213" t="s">
        <v>126</v>
      </c>
      <c r="D7025" s="214" t="s">
        <v>32689</v>
      </c>
    </row>
    <row r="7026" spans="1:4">
      <c r="A7026" s="213" t="s">
        <v>14191</v>
      </c>
      <c r="B7026" s="213" t="s">
        <v>477</v>
      </c>
      <c r="C7026" s="213" t="s">
        <v>126</v>
      </c>
      <c r="D7026" s="214" t="s">
        <v>32690</v>
      </c>
    </row>
    <row r="7027" spans="1:4">
      <c r="A7027" s="213" t="s">
        <v>14193</v>
      </c>
      <c r="B7027" s="213" t="s">
        <v>478</v>
      </c>
      <c r="C7027" s="213" t="s">
        <v>126</v>
      </c>
      <c r="D7027" s="214" t="s">
        <v>32691</v>
      </c>
    </row>
    <row r="7028" spans="1:4">
      <c r="A7028" s="213" t="s">
        <v>14194</v>
      </c>
      <c r="B7028" s="213" t="s">
        <v>489</v>
      </c>
      <c r="C7028" s="213" t="s">
        <v>126</v>
      </c>
      <c r="D7028" s="214" t="s">
        <v>32692</v>
      </c>
    </row>
    <row r="7029" spans="1:4">
      <c r="A7029" s="213" t="s">
        <v>14195</v>
      </c>
      <c r="B7029" s="213" t="s">
        <v>445</v>
      </c>
      <c r="C7029" s="213" t="s">
        <v>55</v>
      </c>
      <c r="D7029" s="214" t="s">
        <v>32693</v>
      </c>
    </row>
    <row r="7030" spans="1:4">
      <c r="A7030" s="213" t="s">
        <v>14196</v>
      </c>
      <c r="B7030" s="213" t="s">
        <v>446</v>
      </c>
      <c r="C7030" s="213" t="s">
        <v>55</v>
      </c>
      <c r="D7030" s="214" t="s">
        <v>32694</v>
      </c>
    </row>
    <row r="7031" spans="1:4">
      <c r="A7031" s="213" t="s">
        <v>14197</v>
      </c>
      <c r="B7031" s="213" t="s">
        <v>447</v>
      </c>
      <c r="C7031" s="213" t="s">
        <v>55</v>
      </c>
      <c r="D7031" s="214" t="s">
        <v>32695</v>
      </c>
    </row>
    <row r="7032" spans="1:4">
      <c r="A7032" s="213" t="s">
        <v>14198</v>
      </c>
      <c r="B7032" s="213" t="s">
        <v>448</v>
      </c>
      <c r="C7032" s="213" t="s">
        <v>55</v>
      </c>
      <c r="D7032" s="214" t="s">
        <v>32696</v>
      </c>
    </row>
    <row r="7033" spans="1:4">
      <c r="A7033" s="213" t="s">
        <v>14199</v>
      </c>
      <c r="B7033" s="213" t="s">
        <v>449</v>
      </c>
      <c r="C7033" s="213" t="s">
        <v>55</v>
      </c>
      <c r="D7033" s="214" t="s">
        <v>32697</v>
      </c>
    </row>
    <row r="7034" spans="1:4">
      <c r="A7034" s="213" t="s">
        <v>14200</v>
      </c>
      <c r="B7034" s="213" t="s">
        <v>450</v>
      </c>
      <c r="C7034" s="213" t="s">
        <v>55</v>
      </c>
      <c r="D7034" s="214" t="s">
        <v>32698</v>
      </c>
    </row>
    <row r="7035" spans="1:4">
      <c r="A7035" s="213" t="s">
        <v>14201</v>
      </c>
      <c r="B7035" s="213" t="s">
        <v>451</v>
      </c>
      <c r="C7035" s="213" t="s">
        <v>55</v>
      </c>
      <c r="D7035" s="214" t="s">
        <v>32699</v>
      </c>
    </row>
    <row r="7036" spans="1:4">
      <c r="A7036" s="213" t="s">
        <v>14202</v>
      </c>
      <c r="B7036" s="213" t="s">
        <v>452</v>
      </c>
      <c r="C7036" s="213" t="s">
        <v>55</v>
      </c>
      <c r="D7036" s="214" t="s">
        <v>32700</v>
      </c>
    </row>
    <row r="7037" spans="1:4">
      <c r="A7037" s="213" t="s">
        <v>14203</v>
      </c>
      <c r="B7037" s="213" t="s">
        <v>479</v>
      </c>
      <c r="C7037" s="213" t="s">
        <v>55</v>
      </c>
      <c r="D7037" s="214" t="s">
        <v>32701</v>
      </c>
    </row>
    <row r="7038" spans="1:4">
      <c r="A7038" s="213" t="s">
        <v>14204</v>
      </c>
      <c r="B7038" s="213" t="s">
        <v>2666</v>
      </c>
      <c r="C7038" s="213" t="s">
        <v>55</v>
      </c>
      <c r="D7038" s="214" t="s">
        <v>32702</v>
      </c>
    </row>
    <row r="7039" spans="1:4">
      <c r="A7039" s="213" t="s">
        <v>14205</v>
      </c>
      <c r="B7039" s="213" t="s">
        <v>2667</v>
      </c>
      <c r="C7039" s="213" t="s">
        <v>55</v>
      </c>
      <c r="D7039" s="214" t="s">
        <v>32703</v>
      </c>
    </row>
    <row r="7040" spans="1:4">
      <c r="A7040" s="213" t="s">
        <v>14206</v>
      </c>
      <c r="B7040" s="213" t="s">
        <v>2673</v>
      </c>
      <c r="C7040" s="213" t="s">
        <v>44</v>
      </c>
      <c r="D7040" s="214" t="s">
        <v>32704</v>
      </c>
    </row>
    <row r="7041" spans="1:4">
      <c r="A7041" s="213" t="s">
        <v>14207</v>
      </c>
      <c r="B7041" s="213" t="s">
        <v>2674</v>
      </c>
      <c r="C7041" s="213" t="s">
        <v>44</v>
      </c>
      <c r="D7041" s="214" t="s">
        <v>30854</v>
      </c>
    </row>
    <row r="7042" spans="1:4">
      <c r="A7042" s="213" t="s">
        <v>14208</v>
      </c>
      <c r="B7042" s="213" t="s">
        <v>29846</v>
      </c>
      <c r="C7042" s="213" t="s">
        <v>44</v>
      </c>
      <c r="D7042" s="214" t="s">
        <v>32705</v>
      </c>
    </row>
    <row r="7043" spans="1:4">
      <c r="A7043" s="213" t="s">
        <v>14209</v>
      </c>
      <c r="B7043" s="213" t="s">
        <v>9869</v>
      </c>
      <c r="C7043" s="213" t="s">
        <v>44</v>
      </c>
      <c r="D7043" s="214" t="s">
        <v>32706</v>
      </c>
    </row>
    <row r="7044" spans="1:4">
      <c r="A7044" s="213" t="s">
        <v>14210</v>
      </c>
      <c r="B7044" s="213" t="s">
        <v>9870</v>
      </c>
      <c r="C7044" s="213" t="s">
        <v>44</v>
      </c>
      <c r="D7044" s="214" t="s">
        <v>32707</v>
      </c>
    </row>
    <row r="7045" spans="1:4">
      <c r="A7045" s="213" t="s">
        <v>14211</v>
      </c>
      <c r="B7045" s="213" t="s">
        <v>29847</v>
      </c>
      <c r="C7045" s="213" t="s">
        <v>44</v>
      </c>
      <c r="D7045" s="214" t="s">
        <v>32708</v>
      </c>
    </row>
    <row r="7046" spans="1:4">
      <c r="A7046" s="213" t="s">
        <v>14212</v>
      </c>
      <c r="B7046" s="213" t="s">
        <v>29848</v>
      </c>
      <c r="C7046" s="213" t="s">
        <v>44</v>
      </c>
      <c r="D7046" s="214" t="s">
        <v>32709</v>
      </c>
    </row>
    <row r="7047" spans="1:4">
      <c r="A7047" s="213" t="s">
        <v>14213</v>
      </c>
      <c r="B7047" s="213" t="s">
        <v>3360</v>
      </c>
      <c r="C7047" s="213" t="s">
        <v>55</v>
      </c>
      <c r="D7047" s="214" t="s">
        <v>32710</v>
      </c>
    </row>
    <row r="7048" spans="1:4">
      <c r="A7048" s="213" t="s">
        <v>14214</v>
      </c>
      <c r="B7048" s="213" t="s">
        <v>3361</v>
      </c>
      <c r="C7048" s="213" t="s">
        <v>55</v>
      </c>
      <c r="D7048" s="214" t="s">
        <v>32711</v>
      </c>
    </row>
    <row r="7049" spans="1:4">
      <c r="A7049" s="213" t="s">
        <v>14215</v>
      </c>
      <c r="B7049" s="213" t="s">
        <v>1961</v>
      </c>
      <c r="C7049" s="213" t="s">
        <v>126</v>
      </c>
      <c r="D7049" s="214" t="s">
        <v>32712</v>
      </c>
    </row>
    <row r="7050" spans="1:4">
      <c r="A7050" s="213" t="s">
        <v>14216</v>
      </c>
      <c r="B7050" s="213" t="s">
        <v>2097</v>
      </c>
      <c r="C7050" s="213" t="s">
        <v>55</v>
      </c>
      <c r="D7050" s="214" t="s">
        <v>32713</v>
      </c>
    </row>
    <row r="7051" spans="1:4">
      <c r="A7051" s="213" t="s">
        <v>14217</v>
      </c>
      <c r="B7051" s="213" t="s">
        <v>2098</v>
      </c>
      <c r="C7051" s="213" t="s">
        <v>55</v>
      </c>
      <c r="D7051" s="214" t="s">
        <v>32714</v>
      </c>
    </row>
    <row r="7052" spans="1:4">
      <c r="A7052" s="213" t="s">
        <v>14218</v>
      </c>
      <c r="B7052" s="213" t="s">
        <v>2675</v>
      </c>
      <c r="C7052" s="213" t="s">
        <v>126</v>
      </c>
      <c r="D7052" s="214" t="s">
        <v>32715</v>
      </c>
    </row>
    <row r="7053" spans="1:4">
      <c r="A7053" s="213" t="s">
        <v>14219</v>
      </c>
      <c r="B7053" s="213" t="s">
        <v>2676</v>
      </c>
      <c r="C7053" s="213" t="s">
        <v>126</v>
      </c>
      <c r="D7053" s="214" t="s">
        <v>32716</v>
      </c>
    </row>
    <row r="7054" spans="1:4">
      <c r="A7054" s="213" t="s">
        <v>14220</v>
      </c>
      <c r="B7054" s="213" t="s">
        <v>2677</v>
      </c>
      <c r="C7054" s="213" t="s">
        <v>126</v>
      </c>
      <c r="D7054" s="214" t="s">
        <v>32717</v>
      </c>
    </row>
    <row r="7055" spans="1:4">
      <c r="A7055" s="213" t="s">
        <v>14221</v>
      </c>
      <c r="B7055" s="213" t="s">
        <v>480</v>
      </c>
      <c r="C7055" s="213" t="s">
        <v>55</v>
      </c>
      <c r="D7055" s="214" t="s">
        <v>32718</v>
      </c>
    </row>
    <row r="7056" spans="1:4">
      <c r="A7056" s="213" t="s">
        <v>14222</v>
      </c>
      <c r="B7056" s="213" t="s">
        <v>1226</v>
      </c>
      <c r="C7056" s="213" t="s">
        <v>126</v>
      </c>
      <c r="D7056" s="214" t="s">
        <v>32719</v>
      </c>
    </row>
    <row r="7057" spans="1:4">
      <c r="A7057" s="213" t="s">
        <v>14223</v>
      </c>
      <c r="B7057" s="213" t="s">
        <v>1227</v>
      </c>
      <c r="C7057" s="213" t="s">
        <v>126</v>
      </c>
      <c r="D7057" s="214" t="s">
        <v>32720</v>
      </c>
    </row>
    <row r="7058" spans="1:4">
      <c r="A7058" s="213" t="s">
        <v>14224</v>
      </c>
      <c r="B7058" s="213" t="s">
        <v>481</v>
      </c>
      <c r="C7058" s="213" t="s">
        <v>126</v>
      </c>
      <c r="D7058" s="214" t="s">
        <v>30132</v>
      </c>
    </row>
    <row r="7059" spans="1:4">
      <c r="A7059" s="213" t="s">
        <v>14225</v>
      </c>
      <c r="B7059" s="213" t="s">
        <v>482</v>
      </c>
      <c r="C7059" s="213" t="s">
        <v>126</v>
      </c>
      <c r="D7059" s="214" t="s">
        <v>27358</v>
      </c>
    </row>
    <row r="7060" spans="1:4">
      <c r="A7060" s="213" t="s">
        <v>14226</v>
      </c>
      <c r="B7060" s="213" t="s">
        <v>483</v>
      </c>
      <c r="C7060" s="213" t="s">
        <v>126</v>
      </c>
      <c r="D7060" s="214" t="s">
        <v>32721</v>
      </c>
    </row>
    <row r="7061" spans="1:4">
      <c r="A7061" s="213" t="s">
        <v>14227</v>
      </c>
      <c r="B7061" s="213" t="s">
        <v>484</v>
      </c>
      <c r="C7061" s="213" t="s">
        <v>126</v>
      </c>
      <c r="D7061" s="214" t="s">
        <v>32722</v>
      </c>
    </row>
    <row r="7062" spans="1:4">
      <c r="A7062" s="213" t="s">
        <v>14228</v>
      </c>
      <c r="B7062" s="213" t="s">
        <v>485</v>
      </c>
      <c r="C7062" s="213" t="s">
        <v>126</v>
      </c>
      <c r="D7062" s="214" t="s">
        <v>32723</v>
      </c>
    </row>
    <row r="7063" spans="1:4">
      <c r="A7063" s="213" t="s">
        <v>14229</v>
      </c>
      <c r="B7063" s="213" t="s">
        <v>486</v>
      </c>
      <c r="C7063" s="213" t="s">
        <v>126</v>
      </c>
      <c r="D7063" s="214" t="s">
        <v>32724</v>
      </c>
    </row>
    <row r="7064" spans="1:4">
      <c r="A7064" s="213" t="s">
        <v>14230</v>
      </c>
      <c r="B7064" s="213" t="s">
        <v>487</v>
      </c>
      <c r="C7064" s="213" t="s">
        <v>126</v>
      </c>
      <c r="D7064" s="214" t="s">
        <v>32725</v>
      </c>
    </row>
    <row r="7065" spans="1:4">
      <c r="A7065" s="213" t="s">
        <v>14231</v>
      </c>
      <c r="B7065" s="213" t="s">
        <v>488</v>
      </c>
      <c r="C7065" s="213" t="s">
        <v>126</v>
      </c>
      <c r="D7065" s="214" t="s">
        <v>32726</v>
      </c>
    </row>
    <row r="7066" spans="1:4">
      <c r="A7066" s="213" t="s">
        <v>14232</v>
      </c>
      <c r="B7066" s="213" t="s">
        <v>1212</v>
      </c>
      <c r="C7066" s="213" t="s">
        <v>55</v>
      </c>
      <c r="D7066" s="214" t="s">
        <v>32727</v>
      </c>
    </row>
    <row r="7067" spans="1:4">
      <c r="A7067" s="213" t="s">
        <v>14233</v>
      </c>
      <c r="B7067" s="213" t="s">
        <v>1213</v>
      </c>
      <c r="C7067" s="213" t="s">
        <v>55</v>
      </c>
      <c r="D7067" s="214" t="s">
        <v>32728</v>
      </c>
    </row>
    <row r="7068" spans="1:4">
      <c r="A7068" s="213" t="s">
        <v>14234</v>
      </c>
      <c r="B7068" s="213" t="s">
        <v>1214</v>
      </c>
      <c r="C7068" s="213" t="s">
        <v>55</v>
      </c>
      <c r="D7068" s="214" t="s">
        <v>32729</v>
      </c>
    </row>
    <row r="7069" spans="1:4">
      <c r="A7069" s="213" t="s">
        <v>14236</v>
      </c>
      <c r="B7069" s="213" t="s">
        <v>1215</v>
      </c>
      <c r="C7069" s="213" t="s">
        <v>55</v>
      </c>
      <c r="D7069" s="214" t="s">
        <v>32730</v>
      </c>
    </row>
    <row r="7070" spans="1:4">
      <c r="A7070" s="213" t="s">
        <v>14237</v>
      </c>
      <c r="B7070" s="213" t="s">
        <v>1216</v>
      </c>
      <c r="C7070" s="213" t="s">
        <v>55</v>
      </c>
      <c r="D7070" s="214" t="s">
        <v>32731</v>
      </c>
    </row>
    <row r="7071" spans="1:4">
      <c r="A7071" s="213" t="s">
        <v>14238</v>
      </c>
      <c r="B7071" s="213" t="s">
        <v>1217</v>
      </c>
      <c r="C7071" s="213" t="s">
        <v>55</v>
      </c>
      <c r="D7071" s="214" t="s">
        <v>32732</v>
      </c>
    </row>
    <row r="7072" spans="1:4">
      <c r="A7072" s="213" t="s">
        <v>14239</v>
      </c>
      <c r="B7072" s="213" t="s">
        <v>1218</v>
      </c>
      <c r="C7072" s="213" t="s">
        <v>55</v>
      </c>
      <c r="D7072" s="214" t="s">
        <v>32733</v>
      </c>
    </row>
    <row r="7073" spans="1:4">
      <c r="A7073" s="213" t="s">
        <v>14240</v>
      </c>
      <c r="B7073" s="213" t="s">
        <v>1219</v>
      </c>
      <c r="C7073" s="213" t="s">
        <v>55</v>
      </c>
      <c r="D7073" s="214" t="s">
        <v>32734</v>
      </c>
    </row>
    <row r="7074" spans="1:4">
      <c r="A7074" s="213" t="s">
        <v>14241</v>
      </c>
      <c r="B7074" s="213" t="s">
        <v>1220</v>
      </c>
      <c r="C7074" s="213" t="s">
        <v>55</v>
      </c>
      <c r="D7074" s="214" t="s">
        <v>32735</v>
      </c>
    </row>
    <row r="7075" spans="1:4">
      <c r="A7075" s="213" t="s">
        <v>14242</v>
      </c>
      <c r="B7075" s="213" t="s">
        <v>1221</v>
      </c>
      <c r="C7075" s="213" t="s">
        <v>55</v>
      </c>
      <c r="D7075" s="214" t="s">
        <v>32736</v>
      </c>
    </row>
    <row r="7076" spans="1:4">
      <c r="A7076" s="213" t="s">
        <v>14243</v>
      </c>
      <c r="B7076" s="213" t="s">
        <v>9597</v>
      </c>
      <c r="C7076" s="213" t="s">
        <v>55</v>
      </c>
      <c r="D7076" s="214" t="s">
        <v>29860</v>
      </c>
    </row>
    <row r="7077" spans="1:4">
      <c r="A7077" s="213" t="s">
        <v>14244</v>
      </c>
      <c r="B7077" s="213" t="s">
        <v>9598</v>
      </c>
      <c r="C7077" s="213" t="s">
        <v>55</v>
      </c>
      <c r="D7077" s="214" t="s">
        <v>32737</v>
      </c>
    </row>
    <row r="7078" spans="1:4">
      <c r="A7078" s="213" t="s">
        <v>14245</v>
      </c>
      <c r="B7078" s="213" t="s">
        <v>9599</v>
      </c>
      <c r="C7078" s="213" t="s">
        <v>55</v>
      </c>
      <c r="D7078" s="214" t="s">
        <v>32738</v>
      </c>
    </row>
    <row r="7079" spans="1:4">
      <c r="A7079" s="213" t="s">
        <v>14246</v>
      </c>
      <c r="B7079" s="213" t="s">
        <v>9600</v>
      </c>
      <c r="C7079" s="213" t="s">
        <v>55</v>
      </c>
      <c r="D7079" s="214" t="s">
        <v>32739</v>
      </c>
    </row>
    <row r="7080" spans="1:4">
      <c r="A7080" s="213" t="s">
        <v>14247</v>
      </c>
      <c r="B7080" s="213" t="s">
        <v>9601</v>
      </c>
      <c r="C7080" s="213" t="s">
        <v>55</v>
      </c>
      <c r="D7080" s="214" t="s">
        <v>32740</v>
      </c>
    </row>
    <row r="7081" spans="1:4">
      <c r="A7081" s="213" t="s">
        <v>14249</v>
      </c>
      <c r="B7081" s="213" t="s">
        <v>9602</v>
      </c>
      <c r="C7081" s="213" t="s">
        <v>55</v>
      </c>
      <c r="D7081" s="214" t="s">
        <v>32741</v>
      </c>
    </row>
    <row r="7082" spans="1:4">
      <c r="A7082" s="213" t="s">
        <v>14250</v>
      </c>
      <c r="B7082" s="213" t="s">
        <v>9603</v>
      </c>
      <c r="C7082" s="213" t="s">
        <v>55</v>
      </c>
      <c r="D7082" s="214" t="s">
        <v>32742</v>
      </c>
    </row>
    <row r="7083" spans="1:4">
      <c r="A7083" s="213" t="s">
        <v>14251</v>
      </c>
      <c r="B7083" s="213" t="s">
        <v>9604</v>
      </c>
      <c r="C7083" s="213" t="s">
        <v>55</v>
      </c>
      <c r="D7083" s="214" t="s">
        <v>32743</v>
      </c>
    </row>
    <row r="7084" spans="1:4">
      <c r="A7084" s="213" t="s">
        <v>14252</v>
      </c>
      <c r="B7084" s="213" t="s">
        <v>9605</v>
      </c>
      <c r="C7084" s="213" t="s">
        <v>55</v>
      </c>
      <c r="D7084" s="214" t="s">
        <v>32744</v>
      </c>
    </row>
    <row r="7085" spans="1:4">
      <c r="A7085" s="213" t="s">
        <v>14253</v>
      </c>
      <c r="B7085" s="213" t="s">
        <v>9606</v>
      </c>
      <c r="C7085" s="213" t="s">
        <v>55</v>
      </c>
      <c r="D7085" s="214" t="s">
        <v>32745</v>
      </c>
    </row>
    <row r="7086" spans="1:4">
      <c r="A7086" s="213" t="s">
        <v>14254</v>
      </c>
      <c r="B7086" s="213" t="s">
        <v>9607</v>
      </c>
      <c r="C7086" s="213" t="s">
        <v>55</v>
      </c>
      <c r="D7086" s="214" t="s">
        <v>32746</v>
      </c>
    </row>
    <row r="7087" spans="1:4">
      <c r="A7087" s="213" t="s">
        <v>14255</v>
      </c>
      <c r="B7087" s="213" t="s">
        <v>9608</v>
      </c>
      <c r="C7087" s="213" t="s">
        <v>55</v>
      </c>
      <c r="D7087" s="214" t="s">
        <v>32747</v>
      </c>
    </row>
    <row r="7088" spans="1:4">
      <c r="A7088" s="213" t="s">
        <v>14256</v>
      </c>
      <c r="B7088" s="213" t="s">
        <v>9609</v>
      </c>
      <c r="C7088" s="213" t="s">
        <v>55</v>
      </c>
      <c r="D7088" s="214" t="s">
        <v>32748</v>
      </c>
    </row>
    <row r="7089" spans="1:4">
      <c r="A7089" s="213" t="s">
        <v>14257</v>
      </c>
      <c r="B7089" s="213" t="s">
        <v>9610</v>
      </c>
      <c r="C7089" s="213" t="s">
        <v>55</v>
      </c>
      <c r="D7089" s="214" t="s">
        <v>32749</v>
      </c>
    </row>
    <row r="7090" spans="1:4">
      <c r="A7090" s="213" t="s">
        <v>14258</v>
      </c>
      <c r="B7090" s="213" t="s">
        <v>9611</v>
      </c>
      <c r="C7090" s="213" t="s">
        <v>55</v>
      </c>
      <c r="D7090" s="214" t="s">
        <v>32750</v>
      </c>
    </row>
    <row r="7091" spans="1:4">
      <c r="A7091" s="213" t="s">
        <v>14259</v>
      </c>
      <c r="B7091" s="213" t="s">
        <v>9612</v>
      </c>
      <c r="C7091" s="213" t="s">
        <v>55</v>
      </c>
      <c r="D7091" s="214" t="s">
        <v>32751</v>
      </c>
    </row>
    <row r="7092" spans="1:4">
      <c r="A7092" s="213" t="s">
        <v>14260</v>
      </c>
      <c r="B7092" s="213" t="s">
        <v>9613</v>
      </c>
      <c r="C7092" s="213" t="s">
        <v>55</v>
      </c>
      <c r="D7092" s="214" t="s">
        <v>32752</v>
      </c>
    </row>
    <row r="7093" spans="1:4">
      <c r="A7093" s="213" t="s">
        <v>14261</v>
      </c>
      <c r="B7093" s="213" t="s">
        <v>9614</v>
      </c>
      <c r="C7093" s="213" t="s">
        <v>55</v>
      </c>
      <c r="D7093" s="214" t="s">
        <v>32753</v>
      </c>
    </row>
    <row r="7094" spans="1:4">
      <c r="A7094" s="213" t="s">
        <v>14262</v>
      </c>
      <c r="B7094" s="213" t="s">
        <v>1222</v>
      </c>
      <c r="C7094" s="213" t="s">
        <v>126</v>
      </c>
      <c r="D7094" s="214" t="s">
        <v>32754</v>
      </c>
    </row>
    <row r="7095" spans="1:4">
      <c r="A7095" s="213" t="s">
        <v>14263</v>
      </c>
      <c r="B7095" s="213" t="s">
        <v>1223</v>
      </c>
      <c r="C7095" s="213" t="s">
        <v>126</v>
      </c>
      <c r="D7095" s="214" t="s">
        <v>32755</v>
      </c>
    </row>
    <row r="7096" spans="1:4">
      <c r="A7096" s="213" t="s">
        <v>14264</v>
      </c>
      <c r="B7096" s="213" t="s">
        <v>1224</v>
      </c>
      <c r="C7096" s="213" t="s">
        <v>126</v>
      </c>
      <c r="D7096" s="214" t="s">
        <v>32756</v>
      </c>
    </row>
    <row r="7097" spans="1:4">
      <c r="A7097" s="213" t="s">
        <v>14265</v>
      </c>
      <c r="B7097" s="213" t="s">
        <v>1225</v>
      </c>
      <c r="C7097" s="213" t="s">
        <v>126</v>
      </c>
      <c r="D7097" s="214" t="s">
        <v>32757</v>
      </c>
    </row>
    <row r="7098" spans="1:4">
      <c r="A7098" s="213" t="s">
        <v>14266</v>
      </c>
      <c r="B7098" s="213" t="s">
        <v>1228</v>
      </c>
      <c r="C7098" s="213" t="s">
        <v>55</v>
      </c>
      <c r="D7098" s="214" t="s">
        <v>10228</v>
      </c>
    </row>
    <row r="7099" spans="1:4">
      <c r="A7099" s="213" t="s">
        <v>14268</v>
      </c>
      <c r="B7099" s="213" t="s">
        <v>1229</v>
      </c>
      <c r="C7099" s="213" t="s">
        <v>55</v>
      </c>
      <c r="D7099" s="214" t="s">
        <v>10614</v>
      </c>
    </row>
    <row r="7100" spans="1:4">
      <c r="A7100" s="213" t="s">
        <v>14269</v>
      </c>
      <c r="B7100" s="213" t="s">
        <v>1230</v>
      </c>
      <c r="C7100" s="213" t="s">
        <v>55</v>
      </c>
      <c r="D7100" s="214" t="s">
        <v>30015</v>
      </c>
    </row>
    <row r="7101" spans="1:4">
      <c r="A7101" s="213" t="s">
        <v>14270</v>
      </c>
      <c r="B7101" s="213" t="s">
        <v>2668</v>
      </c>
      <c r="C7101" s="213" t="s">
        <v>55</v>
      </c>
      <c r="D7101" s="214" t="s">
        <v>32758</v>
      </c>
    </row>
    <row r="7102" spans="1:4">
      <c r="A7102" s="213" t="s">
        <v>14271</v>
      </c>
      <c r="B7102" s="213" t="s">
        <v>2669</v>
      </c>
      <c r="C7102" s="213" t="s">
        <v>55</v>
      </c>
      <c r="D7102" s="214" t="s">
        <v>32759</v>
      </c>
    </row>
    <row r="7103" spans="1:4">
      <c r="A7103" s="213" t="s">
        <v>14272</v>
      </c>
      <c r="B7103" s="213" t="s">
        <v>2670</v>
      </c>
      <c r="C7103" s="213" t="s">
        <v>55</v>
      </c>
      <c r="D7103" s="214" t="s">
        <v>32760</v>
      </c>
    </row>
    <row r="7104" spans="1:4">
      <c r="A7104" s="213" t="s">
        <v>14273</v>
      </c>
      <c r="B7104" s="213" t="s">
        <v>2671</v>
      </c>
      <c r="C7104" s="213" t="s">
        <v>55</v>
      </c>
      <c r="D7104" s="214" t="s">
        <v>32761</v>
      </c>
    </row>
    <row r="7105" spans="1:5">
      <c r="A7105" s="213" t="s">
        <v>14274</v>
      </c>
      <c r="B7105" s="213" t="s">
        <v>2672</v>
      </c>
      <c r="C7105" s="213" t="s">
        <v>55</v>
      </c>
      <c r="D7105" s="214" t="s">
        <v>32762</v>
      </c>
    </row>
    <row r="7106" spans="1:5">
      <c r="A7106" s="213" t="s">
        <v>14275</v>
      </c>
      <c r="B7106" s="213" t="s">
        <v>4796</v>
      </c>
      <c r="C7106" s="213" t="s">
        <v>44</v>
      </c>
      <c r="D7106" s="214" t="s">
        <v>28382</v>
      </c>
    </row>
    <row r="7107" spans="1:5">
      <c r="A7107" s="213" t="s">
        <v>14276</v>
      </c>
      <c r="B7107" s="213" t="s">
        <v>4797</v>
      </c>
      <c r="C7107" s="213" t="s">
        <v>44</v>
      </c>
      <c r="D7107" s="214" t="s">
        <v>11914</v>
      </c>
    </row>
    <row r="7108" spans="1:5">
      <c r="A7108" s="213" t="s">
        <v>14277</v>
      </c>
      <c r="B7108" s="213" t="s">
        <v>453</v>
      </c>
      <c r="C7108" s="213" t="s">
        <v>55</v>
      </c>
      <c r="D7108" s="214" t="s">
        <v>32763</v>
      </c>
      <c r="E7108">
        <f>18.9/0.3/0.3</f>
        <v>210</v>
      </c>
    </row>
    <row r="7109" spans="1:5">
      <c r="A7109" s="213" t="s">
        <v>14278</v>
      </c>
      <c r="B7109" s="213" t="s">
        <v>14279</v>
      </c>
      <c r="C7109" s="213" t="s">
        <v>56</v>
      </c>
      <c r="D7109" s="214" t="s">
        <v>32764</v>
      </c>
    </row>
    <row r="7110" spans="1:5">
      <c r="A7110" s="213" t="s">
        <v>14280</v>
      </c>
      <c r="B7110" s="213" t="s">
        <v>14281</v>
      </c>
      <c r="C7110" s="213" t="s">
        <v>56</v>
      </c>
      <c r="D7110" s="214" t="s">
        <v>32765</v>
      </c>
    </row>
    <row r="7111" spans="1:5">
      <c r="A7111" s="213" t="s">
        <v>14282</v>
      </c>
      <c r="B7111" s="213" t="s">
        <v>14283</v>
      </c>
      <c r="C7111" s="213" t="s">
        <v>56</v>
      </c>
      <c r="D7111" s="214" t="s">
        <v>32766</v>
      </c>
    </row>
    <row r="7112" spans="1:5">
      <c r="A7112" s="213" t="s">
        <v>14284</v>
      </c>
      <c r="B7112" s="213" t="s">
        <v>14285</v>
      </c>
      <c r="C7112" s="213" t="s">
        <v>56</v>
      </c>
      <c r="D7112" s="214" t="s">
        <v>32767</v>
      </c>
    </row>
    <row r="7113" spans="1:5">
      <c r="A7113" s="213" t="s">
        <v>14286</v>
      </c>
      <c r="B7113" s="213" t="s">
        <v>14287</v>
      </c>
      <c r="C7113" s="213" t="s">
        <v>56</v>
      </c>
      <c r="D7113" s="214" t="s">
        <v>32768</v>
      </c>
    </row>
    <row r="7114" spans="1:5">
      <c r="A7114" s="213" t="s">
        <v>14288</v>
      </c>
      <c r="B7114" s="213" t="s">
        <v>14289</v>
      </c>
      <c r="C7114" s="213" t="s">
        <v>56</v>
      </c>
      <c r="D7114" s="214" t="s">
        <v>32769</v>
      </c>
    </row>
    <row r="7115" spans="1:5">
      <c r="A7115" s="213" t="s">
        <v>14290</v>
      </c>
      <c r="B7115" s="213" t="s">
        <v>14291</v>
      </c>
      <c r="C7115" s="213" t="s">
        <v>56</v>
      </c>
      <c r="D7115" s="214" t="s">
        <v>32770</v>
      </c>
    </row>
    <row r="7116" spans="1:5">
      <c r="A7116" s="213" t="s">
        <v>14292</v>
      </c>
      <c r="B7116" s="213" t="s">
        <v>14293</v>
      </c>
      <c r="C7116" s="213" t="s">
        <v>56</v>
      </c>
      <c r="D7116" s="214" t="s">
        <v>32771</v>
      </c>
    </row>
    <row r="7117" spans="1:5">
      <c r="A7117" s="213" t="s">
        <v>14294</v>
      </c>
      <c r="B7117" s="213" t="s">
        <v>14295</v>
      </c>
      <c r="C7117" s="213" t="s">
        <v>56</v>
      </c>
      <c r="D7117" s="214" t="s">
        <v>32772</v>
      </c>
    </row>
    <row r="7118" spans="1:5">
      <c r="A7118" s="213" t="s">
        <v>14296</v>
      </c>
      <c r="B7118" s="213" t="s">
        <v>14297</v>
      </c>
      <c r="C7118" s="213" t="s">
        <v>56</v>
      </c>
      <c r="D7118" s="214" t="s">
        <v>32773</v>
      </c>
    </row>
    <row r="7119" spans="1:5">
      <c r="A7119" s="213" t="s">
        <v>14298</v>
      </c>
      <c r="B7119" s="213" t="s">
        <v>14299</v>
      </c>
      <c r="C7119" s="213" t="s">
        <v>56</v>
      </c>
      <c r="D7119" s="214" t="s">
        <v>32774</v>
      </c>
    </row>
    <row r="7120" spans="1:5">
      <c r="A7120" s="213" t="s">
        <v>14300</v>
      </c>
      <c r="B7120" s="213" t="s">
        <v>14301</v>
      </c>
      <c r="C7120" s="213" t="s">
        <v>56</v>
      </c>
      <c r="D7120" s="214" t="s">
        <v>32775</v>
      </c>
    </row>
    <row r="7121" spans="1:4">
      <c r="A7121" s="213" t="s">
        <v>14302</v>
      </c>
      <c r="B7121" s="213" t="s">
        <v>14303</v>
      </c>
      <c r="C7121" s="213" t="s">
        <v>56</v>
      </c>
      <c r="D7121" s="214" t="s">
        <v>32776</v>
      </c>
    </row>
    <row r="7122" spans="1:4">
      <c r="A7122" s="213" t="s">
        <v>14304</v>
      </c>
      <c r="B7122" s="213" t="s">
        <v>14305</v>
      </c>
      <c r="C7122" s="213" t="s">
        <v>56</v>
      </c>
      <c r="D7122" s="214" t="s">
        <v>32777</v>
      </c>
    </row>
    <row r="7123" spans="1:4">
      <c r="A7123" s="213" t="s">
        <v>14306</v>
      </c>
      <c r="B7123" s="213" t="s">
        <v>14307</v>
      </c>
      <c r="C7123" s="213" t="s">
        <v>56</v>
      </c>
      <c r="D7123" s="214" t="s">
        <v>32778</v>
      </c>
    </row>
    <row r="7124" spans="1:4">
      <c r="A7124" s="213" t="s">
        <v>14308</v>
      </c>
      <c r="B7124" s="213" t="s">
        <v>14309</v>
      </c>
      <c r="C7124" s="213" t="s">
        <v>56</v>
      </c>
      <c r="D7124" s="214" t="s">
        <v>32779</v>
      </c>
    </row>
    <row r="7125" spans="1:4">
      <c r="A7125" s="213" t="s">
        <v>14310</v>
      </c>
      <c r="B7125" s="213" t="s">
        <v>636</v>
      </c>
      <c r="C7125" s="213" t="s">
        <v>56</v>
      </c>
      <c r="D7125" s="214" t="s">
        <v>32780</v>
      </c>
    </row>
    <row r="7126" spans="1:4">
      <c r="A7126" s="213" t="s">
        <v>14311</v>
      </c>
      <c r="B7126" s="213" t="s">
        <v>14312</v>
      </c>
      <c r="C7126" s="213" t="s">
        <v>56</v>
      </c>
      <c r="D7126" s="214" t="s">
        <v>32781</v>
      </c>
    </row>
    <row r="7127" spans="1:4">
      <c r="A7127" s="213" t="s">
        <v>14313</v>
      </c>
      <c r="B7127" s="213" t="s">
        <v>2860</v>
      </c>
      <c r="C7127" s="213" t="s">
        <v>126</v>
      </c>
      <c r="D7127" s="214" t="s">
        <v>30726</v>
      </c>
    </row>
    <row r="7128" spans="1:4">
      <c r="A7128" s="213" t="s">
        <v>14315</v>
      </c>
      <c r="B7128" s="213" t="s">
        <v>2861</v>
      </c>
      <c r="C7128" s="213" t="s">
        <v>126</v>
      </c>
      <c r="D7128" s="214" t="s">
        <v>32782</v>
      </c>
    </row>
    <row r="7129" spans="1:4">
      <c r="A7129" s="213" t="s">
        <v>14316</v>
      </c>
      <c r="B7129" s="213" t="s">
        <v>2862</v>
      </c>
      <c r="C7129" s="213" t="s">
        <v>126</v>
      </c>
      <c r="D7129" s="214" t="s">
        <v>30307</v>
      </c>
    </row>
    <row r="7130" spans="1:4">
      <c r="A7130" s="213" t="s">
        <v>14317</v>
      </c>
      <c r="B7130" s="213" t="s">
        <v>2863</v>
      </c>
      <c r="C7130" s="213" t="s">
        <v>126</v>
      </c>
      <c r="D7130" s="214" t="s">
        <v>32783</v>
      </c>
    </row>
    <row r="7131" spans="1:4">
      <c r="A7131" s="213" t="s">
        <v>14318</v>
      </c>
      <c r="B7131" s="213" t="s">
        <v>2864</v>
      </c>
      <c r="C7131" s="213" t="s">
        <v>126</v>
      </c>
      <c r="D7131" s="214" t="s">
        <v>32784</v>
      </c>
    </row>
    <row r="7132" spans="1:4">
      <c r="A7132" s="213" t="s">
        <v>14319</v>
      </c>
      <c r="B7132" s="213" t="s">
        <v>2865</v>
      </c>
      <c r="C7132" s="213" t="s">
        <v>126</v>
      </c>
      <c r="D7132" s="214" t="s">
        <v>20485</v>
      </c>
    </row>
    <row r="7133" spans="1:4">
      <c r="A7133" s="213" t="s">
        <v>14321</v>
      </c>
      <c r="B7133" s="213" t="s">
        <v>2866</v>
      </c>
      <c r="C7133" s="213" t="s">
        <v>126</v>
      </c>
      <c r="D7133" s="214" t="s">
        <v>15993</v>
      </c>
    </row>
    <row r="7134" spans="1:4">
      <c r="A7134" s="213" t="s">
        <v>14323</v>
      </c>
      <c r="B7134" s="213" t="s">
        <v>2867</v>
      </c>
      <c r="C7134" s="213" t="s">
        <v>126</v>
      </c>
      <c r="D7134" s="214" t="s">
        <v>32785</v>
      </c>
    </row>
    <row r="7135" spans="1:4">
      <c r="A7135" s="213" t="s">
        <v>14324</v>
      </c>
      <c r="B7135" s="213" t="s">
        <v>14325</v>
      </c>
      <c r="C7135" s="213" t="s">
        <v>44</v>
      </c>
      <c r="D7135" s="214" t="s">
        <v>32786</v>
      </c>
    </row>
    <row r="7136" spans="1:4">
      <c r="A7136" s="213" t="s">
        <v>14326</v>
      </c>
      <c r="B7136" s="213" t="s">
        <v>14327</v>
      </c>
      <c r="C7136" s="213" t="s">
        <v>44</v>
      </c>
      <c r="D7136" s="214" t="s">
        <v>32787</v>
      </c>
    </row>
    <row r="7137" spans="1:4">
      <c r="A7137" s="213" t="s">
        <v>14328</v>
      </c>
      <c r="B7137" s="213" t="s">
        <v>14329</v>
      </c>
      <c r="C7137" s="213" t="s">
        <v>44</v>
      </c>
      <c r="D7137" s="214" t="s">
        <v>32788</v>
      </c>
    </row>
    <row r="7138" spans="1:4">
      <c r="A7138" s="213" t="s">
        <v>14330</v>
      </c>
      <c r="B7138" s="213" t="s">
        <v>14331</v>
      </c>
      <c r="C7138" s="213" t="s">
        <v>44</v>
      </c>
      <c r="D7138" s="214" t="s">
        <v>32789</v>
      </c>
    </row>
    <row r="7139" spans="1:4">
      <c r="A7139" s="213" t="s">
        <v>14332</v>
      </c>
      <c r="B7139" s="213" t="s">
        <v>14333</v>
      </c>
      <c r="C7139" s="213" t="s">
        <v>44</v>
      </c>
      <c r="D7139" s="214" t="s">
        <v>32790</v>
      </c>
    </row>
    <row r="7140" spans="1:4">
      <c r="A7140" s="213" t="s">
        <v>14334</v>
      </c>
      <c r="B7140" s="213" t="s">
        <v>440</v>
      </c>
      <c r="C7140" s="213" t="s">
        <v>44</v>
      </c>
      <c r="D7140" s="214" t="s">
        <v>32791</v>
      </c>
    </row>
    <row r="7141" spans="1:4">
      <c r="A7141" s="213" t="s">
        <v>14335</v>
      </c>
      <c r="B7141" s="213" t="s">
        <v>441</v>
      </c>
      <c r="C7141" s="213" t="s">
        <v>44</v>
      </c>
      <c r="D7141" s="214" t="s">
        <v>32792</v>
      </c>
    </row>
    <row r="7142" spans="1:4">
      <c r="A7142" s="213" t="s">
        <v>14336</v>
      </c>
      <c r="B7142" s="213" t="s">
        <v>442</v>
      </c>
      <c r="C7142" s="213" t="s">
        <v>44</v>
      </c>
      <c r="D7142" s="214" t="s">
        <v>32793</v>
      </c>
    </row>
    <row r="7143" spans="1:4">
      <c r="A7143" s="213" t="s">
        <v>14337</v>
      </c>
      <c r="B7143" s="213" t="s">
        <v>549</v>
      </c>
      <c r="C7143" s="213" t="s">
        <v>130</v>
      </c>
      <c r="D7143" s="214" t="s">
        <v>12994</v>
      </c>
    </row>
    <row r="7144" spans="1:4">
      <c r="A7144" s="213" t="s">
        <v>14338</v>
      </c>
      <c r="B7144" s="213" t="s">
        <v>550</v>
      </c>
      <c r="C7144" s="213" t="s">
        <v>130</v>
      </c>
      <c r="D7144" s="214" t="s">
        <v>17542</v>
      </c>
    </row>
    <row r="7145" spans="1:4">
      <c r="A7145" s="213" t="s">
        <v>14339</v>
      </c>
      <c r="B7145" s="213" t="s">
        <v>551</v>
      </c>
      <c r="C7145" s="213" t="s">
        <v>130</v>
      </c>
      <c r="D7145" s="214" t="s">
        <v>32794</v>
      </c>
    </row>
    <row r="7146" spans="1:4">
      <c r="A7146" s="213" t="s">
        <v>14340</v>
      </c>
      <c r="B7146" s="213" t="s">
        <v>552</v>
      </c>
      <c r="C7146" s="213" t="s">
        <v>130</v>
      </c>
      <c r="D7146" s="214" t="s">
        <v>22626</v>
      </c>
    </row>
    <row r="7147" spans="1:4">
      <c r="A7147" s="213" t="s">
        <v>14341</v>
      </c>
      <c r="B7147" s="213" t="s">
        <v>553</v>
      </c>
      <c r="C7147" s="213" t="s">
        <v>130</v>
      </c>
      <c r="D7147" s="214" t="s">
        <v>29921</v>
      </c>
    </row>
    <row r="7148" spans="1:4">
      <c r="A7148" s="213" t="s">
        <v>14343</v>
      </c>
      <c r="B7148" s="213" t="s">
        <v>14344</v>
      </c>
      <c r="C7148" s="213" t="s">
        <v>44</v>
      </c>
      <c r="D7148" s="214" t="s">
        <v>32795</v>
      </c>
    </row>
    <row r="7149" spans="1:4">
      <c r="A7149" s="213" t="s">
        <v>14346</v>
      </c>
      <c r="B7149" s="213" t="s">
        <v>14347</v>
      </c>
      <c r="C7149" s="213" t="s">
        <v>44</v>
      </c>
      <c r="D7149" s="214" t="s">
        <v>10365</v>
      </c>
    </row>
    <row r="7150" spans="1:4">
      <c r="A7150" s="213" t="s">
        <v>14348</v>
      </c>
      <c r="B7150" s="213" t="s">
        <v>14349</v>
      </c>
      <c r="C7150" s="213" t="s">
        <v>44</v>
      </c>
      <c r="D7150" s="214" t="s">
        <v>32796</v>
      </c>
    </row>
    <row r="7151" spans="1:4">
      <c r="A7151" s="213" t="s">
        <v>14350</v>
      </c>
      <c r="B7151" s="213" t="s">
        <v>14351</v>
      </c>
      <c r="C7151" s="213" t="s">
        <v>44</v>
      </c>
      <c r="D7151" s="214" t="s">
        <v>32797</v>
      </c>
    </row>
    <row r="7152" spans="1:4">
      <c r="A7152" s="213" t="s">
        <v>14352</v>
      </c>
      <c r="B7152" s="213" t="s">
        <v>14353</v>
      </c>
      <c r="C7152" s="213" t="s">
        <v>44</v>
      </c>
      <c r="D7152" s="214" t="s">
        <v>32798</v>
      </c>
    </row>
    <row r="7153" spans="1:4">
      <c r="A7153" s="213" t="s">
        <v>14354</v>
      </c>
      <c r="B7153" s="213" t="s">
        <v>691</v>
      </c>
      <c r="C7153" s="213" t="s">
        <v>44</v>
      </c>
      <c r="D7153" s="214" t="s">
        <v>32799</v>
      </c>
    </row>
    <row r="7154" spans="1:4">
      <c r="A7154" s="213" t="s">
        <v>14356</v>
      </c>
      <c r="B7154" s="213" t="s">
        <v>692</v>
      </c>
      <c r="C7154" s="213" t="s">
        <v>44</v>
      </c>
      <c r="D7154" s="214" t="s">
        <v>32800</v>
      </c>
    </row>
    <row r="7155" spans="1:4">
      <c r="A7155" s="213" t="s">
        <v>14358</v>
      </c>
      <c r="B7155" s="213" t="s">
        <v>693</v>
      </c>
      <c r="C7155" s="213" t="s">
        <v>44</v>
      </c>
      <c r="D7155" s="214" t="s">
        <v>32801</v>
      </c>
    </row>
    <row r="7156" spans="1:4">
      <c r="A7156" s="213" t="s">
        <v>14359</v>
      </c>
      <c r="B7156" s="213" t="s">
        <v>14360</v>
      </c>
      <c r="C7156" s="213" t="s">
        <v>44</v>
      </c>
      <c r="D7156" s="214" t="s">
        <v>32802</v>
      </c>
    </row>
    <row r="7157" spans="1:4">
      <c r="A7157" s="213" t="s">
        <v>14362</v>
      </c>
      <c r="B7157" s="213" t="s">
        <v>1318</v>
      </c>
      <c r="C7157" s="213" t="s">
        <v>126</v>
      </c>
      <c r="D7157" s="214" t="s">
        <v>32803</v>
      </c>
    </row>
    <row r="7158" spans="1:4">
      <c r="A7158" s="213" t="s">
        <v>14363</v>
      </c>
      <c r="B7158" s="213" t="s">
        <v>1319</v>
      </c>
      <c r="C7158" s="213" t="s">
        <v>126</v>
      </c>
      <c r="D7158" s="214" t="s">
        <v>32804</v>
      </c>
    </row>
    <row r="7159" spans="1:4">
      <c r="A7159" s="213" t="s">
        <v>14364</v>
      </c>
      <c r="B7159" s="213" t="s">
        <v>1320</v>
      </c>
      <c r="C7159" s="213" t="s">
        <v>126</v>
      </c>
      <c r="D7159" s="214" t="s">
        <v>32805</v>
      </c>
    </row>
    <row r="7160" spans="1:4">
      <c r="A7160" s="213" t="s">
        <v>14365</v>
      </c>
      <c r="B7160" s="213" t="s">
        <v>29853</v>
      </c>
      <c r="C7160" s="213" t="s">
        <v>55</v>
      </c>
      <c r="D7160" s="214" t="s">
        <v>18577</v>
      </c>
    </row>
    <row r="7161" spans="1:4">
      <c r="A7161" s="213" t="s">
        <v>14366</v>
      </c>
      <c r="B7161" s="213" t="s">
        <v>29854</v>
      </c>
      <c r="C7161" s="213" t="s">
        <v>55</v>
      </c>
      <c r="D7161" s="214" t="s">
        <v>32806</v>
      </c>
    </row>
    <row r="7162" spans="1:4">
      <c r="A7162" s="213" t="s">
        <v>14367</v>
      </c>
      <c r="B7162" s="213" t="s">
        <v>29855</v>
      </c>
      <c r="C7162" s="213" t="s">
        <v>56</v>
      </c>
      <c r="D7162" s="214" t="s">
        <v>32807</v>
      </c>
    </row>
    <row r="7163" spans="1:4">
      <c r="A7163" s="213" t="s">
        <v>14368</v>
      </c>
      <c r="B7163" s="213" t="s">
        <v>29856</v>
      </c>
      <c r="C7163" s="213" t="s">
        <v>55</v>
      </c>
      <c r="D7163" s="214" t="s">
        <v>32808</v>
      </c>
    </row>
    <row r="7164" spans="1:4">
      <c r="A7164" s="213" t="s">
        <v>14369</v>
      </c>
      <c r="B7164" s="213" t="s">
        <v>29857</v>
      </c>
      <c r="C7164" s="213" t="s">
        <v>55</v>
      </c>
      <c r="D7164" s="214" t="s">
        <v>32809</v>
      </c>
    </row>
    <row r="7165" spans="1:4">
      <c r="A7165" s="213" t="s">
        <v>14370</v>
      </c>
      <c r="B7165" s="213" t="s">
        <v>29858</v>
      </c>
      <c r="C7165" s="213" t="s">
        <v>56</v>
      </c>
      <c r="D7165" s="214" t="s">
        <v>32810</v>
      </c>
    </row>
    <row r="7166" spans="1:4">
      <c r="A7166" s="213" t="s">
        <v>14371</v>
      </c>
      <c r="B7166" s="213" t="s">
        <v>29859</v>
      </c>
      <c r="C7166" s="213" t="s">
        <v>56</v>
      </c>
      <c r="D7166" s="214" t="s">
        <v>32811</v>
      </c>
    </row>
    <row r="7167" spans="1:4">
      <c r="A7167" s="213" t="s">
        <v>14372</v>
      </c>
      <c r="B7167" s="213" t="s">
        <v>29861</v>
      </c>
      <c r="C7167" s="213" t="s">
        <v>56</v>
      </c>
      <c r="D7167" s="214" t="s">
        <v>32812</v>
      </c>
    </row>
    <row r="7168" spans="1:4">
      <c r="A7168" s="213" t="s">
        <v>14373</v>
      </c>
      <c r="B7168" s="213" t="s">
        <v>29863</v>
      </c>
      <c r="C7168" s="213" t="s">
        <v>56</v>
      </c>
      <c r="D7168" s="214" t="s">
        <v>32813</v>
      </c>
    </row>
    <row r="7169" spans="1:4">
      <c r="A7169" s="213" t="s">
        <v>14374</v>
      </c>
      <c r="B7169" s="213" t="s">
        <v>29864</v>
      </c>
      <c r="C7169" s="213" t="s">
        <v>56</v>
      </c>
      <c r="D7169" s="214" t="s">
        <v>32814</v>
      </c>
    </row>
    <row r="7170" spans="1:4">
      <c r="A7170" s="213" t="s">
        <v>14375</v>
      </c>
      <c r="B7170" s="213" t="s">
        <v>4817</v>
      </c>
      <c r="C7170" s="213" t="s">
        <v>56</v>
      </c>
      <c r="D7170" s="214" t="s">
        <v>32815</v>
      </c>
    </row>
    <row r="7171" spans="1:4">
      <c r="A7171" s="213" t="s">
        <v>14376</v>
      </c>
      <c r="B7171" s="213" t="s">
        <v>4818</v>
      </c>
      <c r="C7171" s="213" t="s">
        <v>55</v>
      </c>
      <c r="D7171" s="214" t="s">
        <v>11260</v>
      </c>
    </row>
    <row r="7172" spans="1:4">
      <c r="A7172" s="213" t="s">
        <v>14377</v>
      </c>
      <c r="B7172" s="213" t="s">
        <v>4819</v>
      </c>
      <c r="C7172" s="213" t="s">
        <v>55</v>
      </c>
      <c r="D7172" s="214" t="s">
        <v>10784</v>
      </c>
    </row>
    <row r="7173" spans="1:4">
      <c r="A7173" s="213" t="s">
        <v>14378</v>
      </c>
      <c r="B7173" s="213" t="s">
        <v>4820</v>
      </c>
      <c r="C7173" s="213" t="s">
        <v>55</v>
      </c>
      <c r="D7173" s="214" t="s">
        <v>32816</v>
      </c>
    </row>
    <row r="7174" spans="1:4">
      <c r="A7174" s="213" t="s">
        <v>14379</v>
      </c>
      <c r="B7174" s="213" t="s">
        <v>4821</v>
      </c>
      <c r="C7174" s="213" t="s">
        <v>55</v>
      </c>
      <c r="D7174" s="214" t="s">
        <v>11139</v>
      </c>
    </row>
    <row r="7175" spans="1:4">
      <c r="A7175" s="213" t="s">
        <v>14381</v>
      </c>
      <c r="B7175" s="213" t="s">
        <v>4822</v>
      </c>
      <c r="C7175" s="213" t="s">
        <v>130</v>
      </c>
      <c r="D7175" s="214" t="s">
        <v>11460</v>
      </c>
    </row>
    <row r="7176" spans="1:4">
      <c r="A7176" s="213" t="s">
        <v>14383</v>
      </c>
      <c r="B7176" s="213" t="s">
        <v>4823</v>
      </c>
      <c r="C7176" s="213" t="s">
        <v>130</v>
      </c>
      <c r="D7176" s="214" t="s">
        <v>25870</v>
      </c>
    </row>
    <row r="7177" spans="1:4">
      <c r="A7177" s="213" t="s">
        <v>14384</v>
      </c>
      <c r="B7177" s="213" t="s">
        <v>4824</v>
      </c>
      <c r="C7177" s="213" t="s">
        <v>130</v>
      </c>
      <c r="D7177" s="214" t="s">
        <v>10920</v>
      </c>
    </row>
    <row r="7178" spans="1:4">
      <c r="A7178" s="213" t="s">
        <v>14386</v>
      </c>
      <c r="B7178" s="213" t="s">
        <v>4825</v>
      </c>
      <c r="C7178" s="213" t="s">
        <v>130</v>
      </c>
      <c r="D7178" s="214" t="s">
        <v>10498</v>
      </c>
    </row>
    <row r="7179" spans="1:4">
      <c r="A7179" s="213" t="s">
        <v>14387</v>
      </c>
      <c r="B7179" s="213" t="s">
        <v>4826</v>
      </c>
      <c r="C7179" s="213" t="s">
        <v>130</v>
      </c>
      <c r="D7179" s="214" t="s">
        <v>15049</v>
      </c>
    </row>
    <row r="7180" spans="1:4">
      <c r="A7180" s="213" t="s">
        <v>14388</v>
      </c>
      <c r="B7180" s="213" t="s">
        <v>4827</v>
      </c>
      <c r="C7180" s="213" t="s">
        <v>130</v>
      </c>
      <c r="D7180" s="214" t="s">
        <v>14658</v>
      </c>
    </row>
    <row r="7181" spans="1:4">
      <c r="A7181" s="213" t="s">
        <v>14389</v>
      </c>
      <c r="B7181" s="213" t="s">
        <v>3366</v>
      </c>
      <c r="C7181" s="213" t="s">
        <v>56</v>
      </c>
      <c r="D7181" s="214" t="s">
        <v>32817</v>
      </c>
    </row>
    <row r="7182" spans="1:4">
      <c r="A7182" s="213" t="s">
        <v>14390</v>
      </c>
      <c r="B7182" s="213" t="s">
        <v>4828</v>
      </c>
      <c r="C7182" s="213" t="s">
        <v>55</v>
      </c>
      <c r="D7182" s="214" t="s">
        <v>11096</v>
      </c>
    </row>
    <row r="7183" spans="1:4">
      <c r="A7183" s="213" t="s">
        <v>14391</v>
      </c>
      <c r="B7183" s="213" t="s">
        <v>4829</v>
      </c>
      <c r="C7183" s="213" t="s">
        <v>55</v>
      </c>
      <c r="D7183" s="214" t="s">
        <v>32818</v>
      </c>
    </row>
    <row r="7184" spans="1:4">
      <c r="A7184" s="213" t="s">
        <v>14392</v>
      </c>
      <c r="B7184" s="213" t="s">
        <v>4830</v>
      </c>
      <c r="C7184" s="213" t="s">
        <v>55</v>
      </c>
      <c r="D7184" s="214" t="s">
        <v>32819</v>
      </c>
    </row>
    <row r="7185" spans="1:4">
      <c r="A7185" s="213" t="s">
        <v>14393</v>
      </c>
      <c r="B7185" s="213" t="s">
        <v>4831</v>
      </c>
      <c r="C7185" s="213" t="s">
        <v>55</v>
      </c>
      <c r="D7185" s="214" t="s">
        <v>32820</v>
      </c>
    </row>
    <row r="7186" spans="1:4">
      <c r="A7186" s="213" t="s">
        <v>14394</v>
      </c>
      <c r="B7186" s="213" t="s">
        <v>29867</v>
      </c>
      <c r="C7186" s="213" t="s">
        <v>56</v>
      </c>
      <c r="D7186" s="214" t="s">
        <v>32821</v>
      </c>
    </row>
    <row r="7187" spans="1:4">
      <c r="A7187" s="213" t="s">
        <v>14395</v>
      </c>
      <c r="B7187" s="213" t="s">
        <v>29868</v>
      </c>
      <c r="C7187" s="213" t="s">
        <v>56</v>
      </c>
      <c r="D7187" s="214" t="s">
        <v>24636</v>
      </c>
    </row>
    <row r="7188" spans="1:4">
      <c r="A7188" s="213" t="s">
        <v>14396</v>
      </c>
      <c r="B7188" s="213" t="s">
        <v>29870</v>
      </c>
      <c r="C7188" s="213" t="s">
        <v>56</v>
      </c>
      <c r="D7188" s="214" t="s">
        <v>32822</v>
      </c>
    </row>
    <row r="7189" spans="1:4">
      <c r="A7189" s="213" t="s">
        <v>14397</v>
      </c>
      <c r="B7189" s="213" t="s">
        <v>3653</v>
      </c>
      <c r="C7189" s="213" t="s">
        <v>55</v>
      </c>
      <c r="D7189" s="214" t="s">
        <v>32823</v>
      </c>
    </row>
    <row r="7190" spans="1:4">
      <c r="A7190" s="213" t="s">
        <v>14398</v>
      </c>
      <c r="B7190" s="213" t="s">
        <v>3654</v>
      </c>
      <c r="C7190" s="213" t="s">
        <v>55</v>
      </c>
      <c r="D7190" s="214" t="s">
        <v>32824</v>
      </c>
    </row>
    <row r="7191" spans="1:4">
      <c r="A7191" s="213" t="s">
        <v>14399</v>
      </c>
      <c r="B7191" s="213" t="s">
        <v>3655</v>
      </c>
      <c r="C7191" s="213" t="s">
        <v>55</v>
      </c>
      <c r="D7191" s="214" t="s">
        <v>30793</v>
      </c>
    </row>
    <row r="7192" spans="1:4">
      <c r="A7192" s="213" t="s">
        <v>14400</v>
      </c>
      <c r="B7192" s="213" t="s">
        <v>3656</v>
      </c>
      <c r="C7192" s="213" t="s">
        <v>55</v>
      </c>
      <c r="D7192" s="214" t="s">
        <v>32825</v>
      </c>
    </row>
    <row r="7193" spans="1:4">
      <c r="A7193" s="213" t="s">
        <v>14401</v>
      </c>
      <c r="B7193" s="213" t="s">
        <v>3657</v>
      </c>
      <c r="C7193" s="213" t="s">
        <v>55</v>
      </c>
      <c r="D7193" s="214" t="s">
        <v>32826</v>
      </c>
    </row>
    <row r="7194" spans="1:4">
      <c r="A7194" s="213" t="s">
        <v>14402</v>
      </c>
      <c r="B7194" s="213" t="s">
        <v>3658</v>
      </c>
      <c r="C7194" s="213" t="s">
        <v>55</v>
      </c>
      <c r="D7194" s="214" t="s">
        <v>32827</v>
      </c>
    </row>
    <row r="7195" spans="1:4">
      <c r="A7195" s="213" t="s">
        <v>14403</v>
      </c>
      <c r="B7195" s="213" t="s">
        <v>3659</v>
      </c>
      <c r="C7195" s="213" t="s">
        <v>55</v>
      </c>
      <c r="D7195" s="214" t="s">
        <v>32828</v>
      </c>
    </row>
    <row r="7196" spans="1:4">
      <c r="A7196" s="213" t="s">
        <v>14404</v>
      </c>
      <c r="B7196" s="213" t="s">
        <v>3660</v>
      </c>
      <c r="C7196" s="213" t="s">
        <v>55</v>
      </c>
      <c r="D7196" s="214" t="s">
        <v>32829</v>
      </c>
    </row>
    <row r="7197" spans="1:4">
      <c r="A7197" s="213" t="s">
        <v>14405</v>
      </c>
      <c r="B7197" s="213" t="s">
        <v>3661</v>
      </c>
      <c r="C7197" s="213" t="s">
        <v>55</v>
      </c>
      <c r="D7197" s="214" t="s">
        <v>32830</v>
      </c>
    </row>
    <row r="7198" spans="1:4">
      <c r="A7198" s="213" t="s">
        <v>14406</v>
      </c>
      <c r="B7198" s="213" t="s">
        <v>2202</v>
      </c>
      <c r="C7198" s="213" t="s">
        <v>55</v>
      </c>
      <c r="D7198" s="214" t="s">
        <v>32831</v>
      </c>
    </row>
    <row r="7199" spans="1:4">
      <c r="A7199" s="213" t="s">
        <v>14407</v>
      </c>
      <c r="B7199" s="213" t="s">
        <v>2203</v>
      </c>
      <c r="C7199" s="213" t="s">
        <v>55</v>
      </c>
      <c r="D7199" s="214" t="s">
        <v>32832</v>
      </c>
    </row>
    <row r="7200" spans="1:4">
      <c r="A7200" s="213" t="s">
        <v>14408</v>
      </c>
      <c r="B7200" s="213" t="s">
        <v>2204</v>
      </c>
      <c r="C7200" s="213" t="s">
        <v>55</v>
      </c>
      <c r="D7200" s="214" t="s">
        <v>30013</v>
      </c>
    </row>
    <row r="7201" spans="1:4">
      <c r="A7201" s="213" t="s">
        <v>14409</v>
      </c>
      <c r="B7201" s="213" t="s">
        <v>2205</v>
      </c>
      <c r="C7201" s="213" t="s">
        <v>55</v>
      </c>
      <c r="D7201" s="214" t="s">
        <v>32833</v>
      </c>
    </row>
    <row r="7202" spans="1:4">
      <c r="A7202" s="213" t="s">
        <v>14410</v>
      </c>
      <c r="B7202" s="213" t="s">
        <v>2206</v>
      </c>
      <c r="C7202" s="213" t="s">
        <v>55</v>
      </c>
      <c r="D7202" s="214" t="s">
        <v>30133</v>
      </c>
    </row>
    <row r="7203" spans="1:4">
      <c r="A7203" s="213" t="s">
        <v>14411</v>
      </c>
      <c r="B7203" s="213" t="s">
        <v>2207</v>
      </c>
      <c r="C7203" s="213" t="s">
        <v>55</v>
      </c>
      <c r="D7203" s="214" t="s">
        <v>32834</v>
      </c>
    </row>
    <row r="7204" spans="1:4">
      <c r="A7204" s="213" t="s">
        <v>14412</v>
      </c>
      <c r="B7204" s="213" t="s">
        <v>2208</v>
      </c>
      <c r="C7204" s="213" t="s">
        <v>55</v>
      </c>
      <c r="D7204" s="214" t="s">
        <v>32835</v>
      </c>
    </row>
    <row r="7205" spans="1:4">
      <c r="A7205" s="213" t="s">
        <v>14413</v>
      </c>
      <c r="B7205" s="213" t="s">
        <v>2209</v>
      </c>
      <c r="C7205" s="213" t="s">
        <v>55</v>
      </c>
      <c r="D7205" s="214" t="s">
        <v>32836</v>
      </c>
    </row>
    <row r="7206" spans="1:4">
      <c r="A7206" s="213" t="s">
        <v>14414</v>
      </c>
      <c r="B7206" s="213" t="s">
        <v>2210</v>
      </c>
      <c r="C7206" s="213" t="s">
        <v>55</v>
      </c>
      <c r="D7206" s="214" t="s">
        <v>32837</v>
      </c>
    </row>
    <row r="7207" spans="1:4">
      <c r="A7207" s="213" t="s">
        <v>14415</v>
      </c>
      <c r="B7207" s="213" t="s">
        <v>2211</v>
      </c>
      <c r="C7207" s="213" t="s">
        <v>44</v>
      </c>
      <c r="D7207" s="214" t="s">
        <v>32838</v>
      </c>
    </row>
    <row r="7208" spans="1:4">
      <c r="A7208" s="213" t="s">
        <v>14416</v>
      </c>
      <c r="B7208" s="213" t="s">
        <v>2212</v>
      </c>
      <c r="C7208" s="213" t="s">
        <v>44</v>
      </c>
      <c r="D7208" s="214" t="s">
        <v>32839</v>
      </c>
    </row>
    <row r="7209" spans="1:4">
      <c r="A7209" s="213" t="s">
        <v>14418</v>
      </c>
      <c r="B7209" s="213" t="s">
        <v>2267</v>
      </c>
      <c r="C7209" s="213" t="s">
        <v>55</v>
      </c>
      <c r="D7209" s="214" t="s">
        <v>32840</v>
      </c>
    </row>
    <row r="7210" spans="1:4">
      <c r="A7210" s="213" t="s">
        <v>14419</v>
      </c>
      <c r="B7210" s="213" t="s">
        <v>2268</v>
      </c>
      <c r="C7210" s="213" t="s">
        <v>55</v>
      </c>
      <c r="D7210" s="214" t="s">
        <v>32841</v>
      </c>
    </row>
    <row r="7211" spans="1:4">
      <c r="A7211" s="213" t="s">
        <v>14420</v>
      </c>
      <c r="B7211" s="213" t="s">
        <v>2269</v>
      </c>
      <c r="C7211" s="213" t="s">
        <v>55</v>
      </c>
      <c r="D7211" s="214" t="s">
        <v>32842</v>
      </c>
    </row>
    <row r="7212" spans="1:4">
      <c r="A7212" s="213" t="s">
        <v>14421</v>
      </c>
      <c r="B7212" s="213" t="s">
        <v>2270</v>
      </c>
      <c r="C7212" s="213" t="s">
        <v>55</v>
      </c>
      <c r="D7212" s="214" t="s">
        <v>32843</v>
      </c>
    </row>
    <row r="7213" spans="1:4">
      <c r="A7213" s="213" t="s">
        <v>14422</v>
      </c>
      <c r="B7213" s="213" t="s">
        <v>2271</v>
      </c>
      <c r="C7213" s="213" t="s">
        <v>55</v>
      </c>
      <c r="D7213" s="214" t="s">
        <v>32844</v>
      </c>
    </row>
    <row r="7214" spans="1:4">
      <c r="A7214" s="213" t="s">
        <v>14423</v>
      </c>
      <c r="B7214" s="213" t="s">
        <v>2272</v>
      </c>
      <c r="C7214" s="213" t="s">
        <v>55</v>
      </c>
      <c r="D7214" s="214" t="s">
        <v>32845</v>
      </c>
    </row>
    <row r="7215" spans="1:4">
      <c r="A7215" s="213" t="s">
        <v>14424</v>
      </c>
      <c r="B7215" s="213" t="s">
        <v>2273</v>
      </c>
      <c r="C7215" s="213" t="s">
        <v>55</v>
      </c>
      <c r="D7215" s="214" t="s">
        <v>31103</v>
      </c>
    </row>
    <row r="7216" spans="1:4">
      <c r="A7216" s="213" t="s">
        <v>14425</v>
      </c>
      <c r="B7216" s="213" t="s">
        <v>2274</v>
      </c>
      <c r="C7216" s="213" t="s">
        <v>55</v>
      </c>
      <c r="D7216" s="214" t="s">
        <v>23497</v>
      </c>
    </row>
    <row r="7217" spans="1:4">
      <c r="A7217" s="213" t="s">
        <v>14427</v>
      </c>
      <c r="B7217" s="213" t="s">
        <v>2275</v>
      </c>
      <c r="C7217" s="213" t="s">
        <v>55</v>
      </c>
      <c r="D7217" s="214" t="s">
        <v>29516</v>
      </c>
    </row>
    <row r="7218" spans="1:4">
      <c r="A7218" s="213" t="s">
        <v>14428</v>
      </c>
      <c r="B7218" s="213" t="s">
        <v>2276</v>
      </c>
      <c r="C7218" s="213" t="s">
        <v>55</v>
      </c>
      <c r="D7218" s="214" t="s">
        <v>32846</v>
      </c>
    </row>
    <row r="7219" spans="1:4">
      <c r="A7219" s="213" t="s">
        <v>14430</v>
      </c>
      <c r="B7219" s="213" t="s">
        <v>2277</v>
      </c>
      <c r="C7219" s="213" t="s">
        <v>55</v>
      </c>
      <c r="D7219" s="214" t="s">
        <v>14072</v>
      </c>
    </row>
    <row r="7220" spans="1:4">
      <c r="A7220" s="213" t="s">
        <v>14431</v>
      </c>
      <c r="B7220" s="213" t="s">
        <v>2278</v>
      </c>
      <c r="C7220" s="213" t="s">
        <v>55</v>
      </c>
      <c r="D7220" s="214" t="s">
        <v>32847</v>
      </c>
    </row>
    <row r="7221" spans="1:4">
      <c r="A7221" s="213" t="s">
        <v>14432</v>
      </c>
      <c r="B7221" s="213" t="s">
        <v>2279</v>
      </c>
      <c r="C7221" s="213" t="s">
        <v>55</v>
      </c>
      <c r="D7221" s="214" t="s">
        <v>32848</v>
      </c>
    </row>
    <row r="7222" spans="1:4">
      <c r="A7222" s="213" t="s">
        <v>14433</v>
      </c>
      <c r="B7222" s="213" t="s">
        <v>2280</v>
      </c>
      <c r="C7222" s="213" t="s">
        <v>55</v>
      </c>
      <c r="D7222" s="214" t="s">
        <v>32849</v>
      </c>
    </row>
    <row r="7223" spans="1:4">
      <c r="A7223" s="213" t="s">
        <v>14434</v>
      </c>
      <c r="B7223" s="213" t="s">
        <v>2281</v>
      </c>
      <c r="C7223" s="213" t="s">
        <v>55</v>
      </c>
      <c r="D7223" s="214" t="s">
        <v>11579</v>
      </c>
    </row>
    <row r="7224" spans="1:4">
      <c r="A7224" s="213" t="s">
        <v>14435</v>
      </c>
      <c r="B7224" s="213" t="s">
        <v>2282</v>
      </c>
      <c r="C7224" s="213" t="s">
        <v>55</v>
      </c>
      <c r="D7224" s="214" t="s">
        <v>32850</v>
      </c>
    </row>
    <row r="7225" spans="1:4">
      <c r="A7225" s="213" t="s">
        <v>14436</v>
      </c>
      <c r="B7225" s="213" t="s">
        <v>2283</v>
      </c>
      <c r="C7225" s="213" t="s">
        <v>55</v>
      </c>
      <c r="D7225" s="214" t="s">
        <v>32851</v>
      </c>
    </row>
    <row r="7226" spans="1:4">
      <c r="A7226" s="213" t="s">
        <v>14438</v>
      </c>
      <c r="B7226" s="213" t="s">
        <v>2284</v>
      </c>
      <c r="C7226" s="213" t="s">
        <v>55</v>
      </c>
      <c r="D7226" s="214" t="s">
        <v>32852</v>
      </c>
    </row>
    <row r="7227" spans="1:4">
      <c r="A7227" s="213" t="s">
        <v>14439</v>
      </c>
      <c r="B7227" s="213" t="s">
        <v>2285</v>
      </c>
      <c r="C7227" s="213" t="s">
        <v>55</v>
      </c>
      <c r="D7227" s="214" t="s">
        <v>26414</v>
      </c>
    </row>
    <row r="7228" spans="1:4">
      <c r="A7228" s="213" t="s">
        <v>14440</v>
      </c>
      <c r="B7228" s="213" t="s">
        <v>2286</v>
      </c>
      <c r="C7228" s="213" t="s">
        <v>55</v>
      </c>
      <c r="D7228" s="214" t="s">
        <v>32853</v>
      </c>
    </row>
    <row r="7229" spans="1:4">
      <c r="A7229" s="213" t="s">
        <v>14441</v>
      </c>
      <c r="B7229" s="213" t="s">
        <v>2287</v>
      </c>
      <c r="C7229" s="213" t="s">
        <v>55</v>
      </c>
      <c r="D7229" s="214" t="s">
        <v>32854</v>
      </c>
    </row>
    <row r="7230" spans="1:4">
      <c r="A7230" s="213" t="s">
        <v>14442</v>
      </c>
      <c r="B7230" s="213" t="s">
        <v>2288</v>
      </c>
      <c r="C7230" s="213" t="s">
        <v>55</v>
      </c>
      <c r="D7230" s="214" t="s">
        <v>32855</v>
      </c>
    </row>
    <row r="7231" spans="1:4">
      <c r="A7231" s="213" t="s">
        <v>14443</v>
      </c>
      <c r="B7231" s="213" t="s">
        <v>2289</v>
      </c>
      <c r="C7231" s="213" t="s">
        <v>55</v>
      </c>
      <c r="D7231" s="214" t="s">
        <v>32856</v>
      </c>
    </row>
    <row r="7232" spans="1:4">
      <c r="A7232" s="213" t="s">
        <v>14444</v>
      </c>
      <c r="B7232" s="213" t="s">
        <v>2290</v>
      </c>
      <c r="C7232" s="213" t="s">
        <v>55</v>
      </c>
      <c r="D7232" s="214" t="s">
        <v>32857</v>
      </c>
    </row>
    <row r="7233" spans="1:4">
      <c r="A7233" s="213" t="s">
        <v>14445</v>
      </c>
      <c r="B7233" s="213" t="s">
        <v>2291</v>
      </c>
      <c r="C7233" s="213" t="s">
        <v>55</v>
      </c>
      <c r="D7233" s="214" t="s">
        <v>32858</v>
      </c>
    </row>
    <row r="7234" spans="1:4">
      <c r="A7234" s="213" t="s">
        <v>14446</v>
      </c>
      <c r="B7234" s="213" t="s">
        <v>2292</v>
      </c>
      <c r="C7234" s="213" t="s">
        <v>55</v>
      </c>
      <c r="D7234" s="214" t="s">
        <v>32859</v>
      </c>
    </row>
    <row r="7235" spans="1:4">
      <c r="A7235" s="213" t="s">
        <v>14447</v>
      </c>
      <c r="B7235" s="213" t="s">
        <v>2293</v>
      </c>
      <c r="C7235" s="213" t="s">
        <v>55</v>
      </c>
      <c r="D7235" s="214" t="s">
        <v>32860</v>
      </c>
    </row>
    <row r="7236" spans="1:4">
      <c r="A7236" s="213" t="s">
        <v>14448</v>
      </c>
      <c r="B7236" s="213" t="s">
        <v>2294</v>
      </c>
      <c r="C7236" s="213" t="s">
        <v>55</v>
      </c>
      <c r="D7236" s="214" t="s">
        <v>32264</v>
      </c>
    </row>
    <row r="7237" spans="1:4">
      <c r="A7237" s="213" t="s">
        <v>14449</v>
      </c>
      <c r="B7237" s="213" t="s">
        <v>2295</v>
      </c>
      <c r="C7237" s="213" t="s">
        <v>55</v>
      </c>
      <c r="D7237" s="214" t="s">
        <v>32861</v>
      </c>
    </row>
    <row r="7238" spans="1:4">
      <c r="A7238" s="213" t="s">
        <v>14451</v>
      </c>
      <c r="B7238" s="213" t="s">
        <v>2296</v>
      </c>
      <c r="C7238" s="213" t="s">
        <v>55</v>
      </c>
      <c r="D7238" s="214" t="s">
        <v>32862</v>
      </c>
    </row>
    <row r="7239" spans="1:4">
      <c r="A7239" s="213" t="s">
        <v>14452</v>
      </c>
      <c r="B7239" s="213" t="s">
        <v>2297</v>
      </c>
      <c r="C7239" s="213" t="s">
        <v>55</v>
      </c>
      <c r="D7239" s="214" t="s">
        <v>32863</v>
      </c>
    </row>
    <row r="7240" spans="1:4">
      <c r="A7240" s="213" t="s">
        <v>14453</v>
      </c>
      <c r="B7240" s="213" t="s">
        <v>29876</v>
      </c>
      <c r="C7240" s="213" t="s">
        <v>55</v>
      </c>
      <c r="D7240" s="214" t="s">
        <v>32864</v>
      </c>
    </row>
    <row r="7241" spans="1:4">
      <c r="A7241" s="213" t="s">
        <v>14454</v>
      </c>
      <c r="B7241" s="213" t="s">
        <v>2298</v>
      </c>
      <c r="C7241" s="213" t="s">
        <v>55</v>
      </c>
      <c r="D7241" s="214" t="s">
        <v>32865</v>
      </c>
    </row>
    <row r="7242" spans="1:4">
      <c r="A7242" s="213" t="s">
        <v>14455</v>
      </c>
      <c r="B7242" s="213" t="s">
        <v>2299</v>
      </c>
      <c r="C7242" s="213" t="s">
        <v>55</v>
      </c>
      <c r="D7242" s="214" t="s">
        <v>32866</v>
      </c>
    </row>
    <row r="7243" spans="1:4">
      <c r="A7243" s="213" t="s">
        <v>14456</v>
      </c>
      <c r="B7243" s="213" t="s">
        <v>2300</v>
      </c>
      <c r="C7243" s="213" t="s">
        <v>55</v>
      </c>
      <c r="D7243" s="214" t="s">
        <v>32867</v>
      </c>
    </row>
    <row r="7244" spans="1:4">
      <c r="A7244" s="213" t="s">
        <v>14457</v>
      </c>
      <c r="B7244" s="213" t="s">
        <v>2301</v>
      </c>
      <c r="C7244" s="213" t="s">
        <v>55</v>
      </c>
      <c r="D7244" s="214" t="s">
        <v>32868</v>
      </c>
    </row>
    <row r="7245" spans="1:4">
      <c r="A7245" s="213" t="s">
        <v>14458</v>
      </c>
      <c r="B7245" s="213" t="s">
        <v>2302</v>
      </c>
      <c r="C7245" s="213" t="s">
        <v>55</v>
      </c>
      <c r="D7245" s="214" t="s">
        <v>32869</v>
      </c>
    </row>
    <row r="7246" spans="1:4">
      <c r="A7246" s="213" t="s">
        <v>14459</v>
      </c>
      <c r="B7246" s="213" t="s">
        <v>2303</v>
      </c>
      <c r="C7246" s="213" t="s">
        <v>55</v>
      </c>
      <c r="D7246" s="214" t="s">
        <v>32803</v>
      </c>
    </row>
    <row r="7247" spans="1:4">
      <c r="A7247" s="213" t="s">
        <v>14460</v>
      </c>
      <c r="B7247" s="213" t="s">
        <v>2304</v>
      </c>
      <c r="C7247" s="213" t="s">
        <v>55</v>
      </c>
      <c r="D7247" s="214" t="s">
        <v>32870</v>
      </c>
    </row>
    <row r="7248" spans="1:4">
      <c r="A7248" s="213" t="s">
        <v>14461</v>
      </c>
      <c r="B7248" s="213" t="s">
        <v>2305</v>
      </c>
      <c r="C7248" s="213" t="s">
        <v>55</v>
      </c>
      <c r="D7248" s="214" t="s">
        <v>32871</v>
      </c>
    </row>
    <row r="7249" spans="1:4">
      <c r="A7249" s="213" t="s">
        <v>14462</v>
      </c>
      <c r="B7249" s="213" t="s">
        <v>2306</v>
      </c>
      <c r="C7249" s="213" t="s">
        <v>55</v>
      </c>
      <c r="D7249" s="214" t="s">
        <v>29495</v>
      </c>
    </row>
    <row r="7250" spans="1:4">
      <c r="A7250" s="213" t="s">
        <v>14463</v>
      </c>
      <c r="B7250" s="213" t="s">
        <v>2307</v>
      </c>
      <c r="C7250" s="213" t="s">
        <v>55</v>
      </c>
      <c r="D7250" s="214" t="s">
        <v>32872</v>
      </c>
    </row>
    <row r="7251" spans="1:4">
      <c r="A7251" s="213" t="s">
        <v>14464</v>
      </c>
      <c r="B7251" s="213" t="s">
        <v>2308</v>
      </c>
      <c r="C7251" s="213" t="s">
        <v>55</v>
      </c>
      <c r="D7251" s="214" t="s">
        <v>32873</v>
      </c>
    </row>
    <row r="7252" spans="1:4">
      <c r="A7252" s="213" t="s">
        <v>14465</v>
      </c>
      <c r="B7252" s="213" t="s">
        <v>2309</v>
      </c>
      <c r="C7252" s="213" t="s">
        <v>55</v>
      </c>
      <c r="D7252" s="214" t="s">
        <v>32874</v>
      </c>
    </row>
    <row r="7253" spans="1:4">
      <c r="A7253" s="213" t="s">
        <v>14466</v>
      </c>
      <c r="B7253" s="213" t="s">
        <v>2310</v>
      </c>
      <c r="C7253" s="213" t="s">
        <v>55</v>
      </c>
      <c r="D7253" s="214" t="s">
        <v>14472</v>
      </c>
    </row>
    <row r="7254" spans="1:4">
      <c r="A7254" s="213" t="s">
        <v>14467</v>
      </c>
      <c r="B7254" s="213" t="s">
        <v>2311</v>
      </c>
      <c r="C7254" s="213" t="s">
        <v>55</v>
      </c>
      <c r="D7254" s="214" t="s">
        <v>32875</v>
      </c>
    </row>
    <row r="7255" spans="1:4">
      <c r="A7255" s="213" t="s">
        <v>14468</v>
      </c>
      <c r="B7255" s="213" t="s">
        <v>2312</v>
      </c>
      <c r="C7255" s="213" t="s">
        <v>55</v>
      </c>
      <c r="D7255" s="214" t="s">
        <v>32876</v>
      </c>
    </row>
    <row r="7256" spans="1:4">
      <c r="A7256" s="213" t="s">
        <v>14469</v>
      </c>
      <c r="B7256" s="213" t="s">
        <v>2313</v>
      </c>
      <c r="C7256" s="213" t="s">
        <v>55</v>
      </c>
      <c r="D7256" s="214" t="s">
        <v>32877</v>
      </c>
    </row>
    <row r="7257" spans="1:4">
      <c r="A7257" s="213" t="s">
        <v>14470</v>
      </c>
      <c r="B7257" s="213" t="s">
        <v>2314</v>
      </c>
      <c r="C7257" s="213" t="s">
        <v>55</v>
      </c>
      <c r="D7257" s="214" t="s">
        <v>28809</v>
      </c>
    </row>
    <row r="7258" spans="1:4">
      <c r="A7258" s="213" t="s">
        <v>14471</v>
      </c>
      <c r="B7258" s="213" t="s">
        <v>2315</v>
      </c>
      <c r="C7258" s="213" t="s">
        <v>55</v>
      </c>
      <c r="D7258" s="214" t="s">
        <v>32878</v>
      </c>
    </row>
    <row r="7259" spans="1:4">
      <c r="A7259" s="213" t="s">
        <v>14473</v>
      </c>
      <c r="B7259" s="213" t="s">
        <v>2316</v>
      </c>
      <c r="C7259" s="213" t="s">
        <v>55</v>
      </c>
      <c r="D7259" s="214" t="s">
        <v>32879</v>
      </c>
    </row>
    <row r="7260" spans="1:4">
      <c r="A7260" s="213" t="s">
        <v>14474</v>
      </c>
      <c r="B7260" s="213" t="s">
        <v>2317</v>
      </c>
      <c r="C7260" s="213" t="s">
        <v>55</v>
      </c>
      <c r="D7260" s="214" t="s">
        <v>32880</v>
      </c>
    </row>
    <row r="7261" spans="1:4">
      <c r="A7261" s="213" t="s">
        <v>14475</v>
      </c>
      <c r="B7261" s="213" t="s">
        <v>2318</v>
      </c>
      <c r="C7261" s="213" t="s">
        <v>55</v>
      </c>
      <c r="D7261" s="214" t="s">
        <v>32881</v>
      </c>
    </row>
    <row r="7262" spans="1:4">
      <c r="A7262" s="213" t="s">
        <v>14476</v>
      </c>
      <c r="B7262" s="213" t="s">
        <v>2319</v>
      </c>
      <c r="C7262" s="213" t="s">
        <v>55</v>
      </c>
      <c r="D7262" s="214" t="s">
        <v>32882</v>
      </c>
    </row>
    <row r="7263" spans="1:4">
      <c r="A7263" s="213" t="s">
        <v>14477</v>
      </c>
      <c r="B7263" s="213" t="s">
        <v>2320</v>
      </c>
      <c r="C7263" s="213" t="s">
        <v>55</v>
      </c>
      <c r="D7263" s="214" t="s">
        <v>32883</v>
      </c>
    </row>
    <row r="7264" spans="1:4">
      <c r="A7264" s="213" t="s">
        <v>14478</v>
      </c>
      <c r="B7264" s="213" t="s">
        <v>2321</v>
      </c>
      <c r="C7264" s="213" t="s">
        <v>55</v>
      </c>
      <c r="D7264" s="214" t="s">
        <v>32884</v>
      </c>
    </row>
    <row r="7265" spans="1:4">
      <c r="A7265" s="213" t="s">
        <v>14479</v>
      </c>
      <c r="B7265" s="213" t="s">
        <v>2322</v>
      </c>
      <c r="C7265" s="213" t="s">
        <v>55</v>
      </c>
      <c r="D7265" s="214" t="s">
        <v>32885</v>
      </c>
    </row>
    <row r="7266" spans="1:4">
      <c r="A7266" s="213" t="s">
        <v>14480</v>
      </c>
      <c r="B7266" s="213" t="s">
        <v>2323</v>
      </c>
      <c r="C7266" s="213" t="s">
        <v>55</v>
      </c>
      <c r="D7266" s="214" t="s">
        <v>32886</v>
      </c>
    </row>
    <row r="7267" spans="1:4">
      <c r="A7267" s="213" t="s">
        <v>14481</v>
      </c>
      <c r="B7267" s="213" t="s">
        <v>2324</v>
      </c>
      <c r="C7267" s="213" t="s">
        <v>55</v>
      </c>
      <c r="D7267" s="214" t="s">
        <v>32887</v>
      </c>
    </row>
    <row r="7268" spans="1:4">
      <c r="A7268" s="213" t="s">
        <v>14482</v>
      </c>
      <c r="B7268" s="213" t="s">
        <v>2325</v>
      </c>
      <c r="C7268" s="213" t="s">
        <v>55</v>
      </c>
      <c r="D7268" s="214" t="s">
        <v>32888</v>
      </c>
    </row>
    <row r="7269" spans="1:4">
      <c r="A7269" s="213" t="s">
        <v>14483</v>
      </c>
      <c r="B7269" s="213" t="s">
        <v>2326</v>
      </c>
      <c r="C7269" s="213" t="s">
        <v>55</v>
      </c>
      <c r="D7269" s="214" t="s">
        <v>32889</v>
      </c>
    </row>
    <row r="7270" spans="1:4">
      <c r="A7270" s="213" t="s">
        <v>14484</v>
      </c>
      <c r="B7270" s="213" t="s">
        <v>2327</v>
      </c>
      <c r="C7270" s="213" t="s">
        <v>55</v>
      </c>
      <c r="D7270" s="214" t="s">
        <v>32306</v>
      </c>
    </row>
    <row r="7271" spans="1:4">
      <c r="A7271" s="213" t="s">
        <v>14485</v>
      </c>
      <c r="B7271" s="213" t="s">
        <v>2328</v>
      </c>
      <c r="C7271" s="213" t="s">
        <v>55</v>
      </c>
      <c r="D7271" s="214" t="s">
        <v>32890</v>
      </c>
    </row>
    <row r="7272" spans="1:4">
      <c r="A7272" s="213" t="s">
        <v>14486</v>
      </c>
      <c r="B7272" s="213" t="s">
        <v>2329</v>
      </c>
      <c r="C7272" s="213" t="s">
        <v>55</v>
      </c>
      <c r="D7272" s="214" t="s">
        <v>32891</v>
      </c>
    </row>
    <row r="7273" spans="1:4">
      <c r="A7273" s="213" t="s">
        <v>14487</v>
      </c>
      <c r="B7273" s="213" t="s">
        <v>2330</v>
      </c>
      <c r="C7273" s="213" t="s">
        <v>55</v>
      </c>
      <c r="D7273" s="214" t="s">
        <v>32892</v>
      </c>
    </row>
    <row r="7274" spans="1:4">
      <c r="A7274" s="213" t="s">
        <v>14488</v>
      </c>
      <c r="B7274" s="213" t="s">
        <v>2331</v>
      </c>
      <c r="C7274" s="213" t="s">
        <v>55</v>
      </c>
      <c r="D7274" s="214" t="s">
        <v>32116</v>
      </c>
    </row>
    <row r="7275" spans="1:4">
      <c r="A7275" s="213" t="s">
        <v>14489</v>
      </c>
      <c r="B7275" s="213" t="s">
        <v>2332</v>
      </c>
      <c r="C7275" s="213" t="s">
        <v>55</v>
      </c>
      <c r="D7275" s="214" t="s">
        <v>32893</v>
      </c>
    </row>
    <row r="7276" spans="1:4">
      <c r="A7276" s="213" t="s">
        <v>14490</v>
      </c>
      <c r="B7276" s="213" t="s">
        <v>2333</v>
      </c>
      <c r="C7276" s="213" t="s">
        <v>55</v>
      </c>
      <c r="D7276" s="214" t="s">
        <v>16042</v>
      </c>
    </row>
    <row r="7277" spans="1:4">
      <c r="A7277" s="213" t="s">
        <v>14491</v>
      </c>
      <c r="B7277" s="213" t="s">
        <v>2334</v>
      </c>
      <c r="C7277" s="213" t="s">
        <v>55</v>
      </c>
      <c r="D7277" s="214" t="s">
        <v>15554</v>
      </c>
    </row>
    <row r="7278" spans="1:4">
      <c r="A7278" s="213" t="s">
        <v>14492</v>
      </c>
      <c r="B7278" s="213" t="s">
        <v>2335</v>
      </c>
      <c r="C7278" s="213" t="s">
        <v>55</v>
      </c>
      <c r="D7278" s="214" t="s">
        <v>29654</v>
      </c>
    </row>
    <row r="7279" spans="1:4">
      <c r="A7279" s="213" t="s">
        <v>14493</v>
      </c>
      <c r="B7279" s="213" t="s">
        <v>2336</v>
      </c>
      <c r="C7279" s="213" t="s">
        <v>55</v>
      </c>
      <c r="D7279" s="214" t="s">
        <v>10798</v>
      </c>
    </row>
    <row r="7280" spans="1:4">
      <c r="A7280" s="213" t="s">
        <v>14495</v>
      </c>
      <c r="B7280" s="213" t="s">
        <v>2337</v>
      </c>
      <c r="C7280" s="213" t="s">
        <v>55</v>
      </c>
      <c r="D7280" s="214" t="s">
        <v>32894</v>
      </c>
    </row>
    <row r="7281" spans="1:4">
      <c r="A7281" s="213" t="s">
        <v>14496</v>
      </c>
      <c r="B7281" s="213" t="s">
        <v>2338</v>
      </c>
      <c r="C7281" s="213" t="s">
        <v>55</v>
      </c>
      <c r="D7281" s="214" t="s">
        <v>11060</v>
      </c>
    </row>
    <row r="7282" spans="1:4">
      <c r="A7282" s="213" t="s">
        <v>14497</v>
      </c>
      <c r="B7282" s="213" t="s">
        <v>2339</v>
      </c>
      <c r="C7282" s="213" t="s">
        <v>55</v>
      </c>
      <c r="D7282" s="214" t="s">
        <v>22851</v>
      </c>
    </row>
    <row r="7283" spans="1:4">
      <c r="A7283" s="213" t="s">
        <v>14498</v>
      </c>
      <c r="B7283" s="213" t="s">
        <v>2340</v>
      </c>
      <c r="C7283" s="213" t="s">
        <v>55</v>
      </c>
      <c r="D7283" s="214" t="s">
        <v>32895</v>
      </c>
    </row>
    <row r="7284" spans="1:4">
      <c r="A7284" s="213" t="s">
        <v>14500</v>
      </c>
      <c r="B7284" s="213" t="s">
        <v>4634</v>
      </c>
      <c r="C7284" s="213" t="s">
        <v>55</v>
      </c>
      <c r="D7284" s="214" t="s">
        <v>30475</v>
      </c>
    </row>
    <row r="7285" spans="1:4">
      <c r="A7285" s="213" t="s">
        <v>14501</v>
      </c>
      <c r="B7285" s="213" t="s">
        <v>2341</v>
      </c>
      <c r="C7285" s="213" t="s">
        <v>55</v>
      </c>
      <c r="D7285" s="214" t="s">
        <v>31850</v>
      </c>
    </row>
    <row r="7286" spans="1:4">
      <c r="A7286" s="213" t="s">
        <v>14502</v>
      </c>
      <c r="B7286" s="213" t="s">
        <v>2342</v>
      </c>
      <c r="C7286" s="213" t="s">
        <v>55</v>
      </c>
      <c r="D7286" s="214" t="s">
        <v>32896</v>
      </c>
    </row>
    <row r="7287" spans="1:4">
      <c r="A7287" s="213" t="s">
        <v>14503</v>
      </c>
      <c r="B7287" s="213" t="s">
        <v>2343</v>
      </c>
      <c r="C7287" s="213" t="s">
        <v>55</v>
      </c>
      <c r="D7287" s="214" t="s">
        <v>32897</v>
      </c>
    </row>
    <row r="7288" spans="1:4">
      <c r="A7288" s="213" t="s">
        <v>14505</v>
      </c>
      <c r="B7288" s="213" t="s">
        <v>2344</v>
      </c>
      <c r="C7288" s="213" t="s">
        <v>55</v>
      </c>
      <c r="D7288" s="214" t="s">
        <v>30486</v>
      </c>
    </row>
    <row r="7289" spans="1:4">
      <c r="A7289" s="213" t="s">
        <v>14506</v>
      </c>
      <c r="B7289" s="213" t="s">
        <v>2345</v>
      </c>
      <c r="C7289" s="213" t="s">
        <v>55</v>
      </c>
      <c r="D7289" s="214" t="s">
        <v>32898</v>
      </c>
    </row>
    <row r="7290" spans="1:4">
      <c r="A7290" s="213" t="s">
        <v>14507</v>
      </c>
      <c r="B7290" s="213" t="s">
        <v>2346</v>
      </c>
      <c r="C7290" s="213" t="s">
        <v>55</v>
      </c>
      <c r="D7290" s="214" t="s">
        <v>32899</v>
      </c>
    </row>
    <row r="7291" spans="1:4">
      <c r="A7291" s="213" t="s">
        <v>14508</v>
      </c>
      <c r="B7291" s="213" t="s">
        <v>2347</v>
      </c>
      <c r="C7291" s="213" t="s">
        <v>55</v>
      </c>
      <c r="D7291" s="214" t="s">
        <v>10598</v>
      </c>
    </row>
    <row r="7292" spans="1:4">
      <c r="A7292" s="213" t="s">
        <v>14509</v>
      </c>
      <c r="B7292" s="213" t="s">
        <v>29883</v>
      </c>
      <c r="C7292" s="213" t="s">
        <v>55</v>
      </c>
      <c r="D7292" s="214" t="s">
        <v>32900</v>
      </c>
    </row>
    <row r="7293" spans="1:4">
      <c r="A7293" s="213" t="s">
        <v>14510</v>
      </c>
      <c r="B7293" s="213" t="s">
        <v>29885</v>
      </c>
      <c r="C7293" s="213" t="s">
        <v>55</v>
      </c>
      <c r="D7293" s="214" t="s">
        <v>32901</v>
      </c>
    </row>
    <row r="7294" spans="1:4">
      <c r="A7294" s="213" t="s">
        <v>14511</v>
      </c>
      <c r="B7294" s="213" t="s">
        <v>29886</v>
      </c>
      <c r="C7294" s="213" t="s">
        <v>55</v>
      </c>
      <c r="D7294" s="214" t="s">
        <v>32902</v>
      </c>
    </row>
    <row r="7295" spans="1:4">
      <c r="A7295" s="213" t="s">
        <v>14512</v>
      </c>
      <c r="B7295" s="213" t="s">
        <v>29887</v>
      </c>
      <c r="C7295" s="213" t="s">
        <v>55</v>
      </c>
      <c r="D7295" s="214" t="s">
        <v>32903</v>
      </c>
    </row>
    <row r="7296" spans="1:4">
      <c r="A7296" s="213" t="s">
        <v>14513</v>
      </c>
      <c r="B7296" s="213" t="s">
        <v>29888</v>
      </c>
      <c r="C7296" s="213" t="s">
        <v>55</v>
      </c>
      <c r="D7296" s="214" t="s">
        <v>30846</v>
      </c>
    </row>
    <row r="7297" spans="1:4">
      <c r="A7297" s="213" t="s">
        <v>14514</v>
      </c>
      <c r="B7297" s="213" t="s">
        <v>29889</v>
      </c>
      <c r="C7297" s="213" t="s">
        <v>55</v>
      </c>
      <c r="D7297" s="214" t="s">
        <v>32904</v>
      </c>
    </row>
    <row r="7298" spans="1:4">
      <c r="A7298" s="213" t="s">
        <v>14515</v>
      </c>
      <c r="B7298" s="213" t="s">
        <v>29890</v>
      </c>
      <c r="C7298" s="213" t="s">
        <v>55</v>
      </c>
      <c r="D7298" s="214" t="s">
        <v>32905</v>
      </c>
    </row>
    <row r="7299" spans="1:4">
      <c r="A7299" s="213" t="s">
        <v>14516</v>
      </c>
      <c r="B7299" s="213" t="s">
        <v>29892</v>
      </c>
      <c r="C7299" s="213" t="s">
        <v>55</v>
      </c>
      <c r="D7299" s="214" t="s">
        <v>29880</v>
      </c>
    </row>
    <row r="7300" spans="1:4">
      <c r="A7300" s="213" t="s">
        <v>14517</v>
      </c>
      <c r="B7300" s="213" t="s">
        <v>29893</v>
      </c>
      <c r="C7300" s="213" t="s">
        <v>55</v>
      </c>
      <c r="D7300" s="214" t="s">
        <v>32906</v>
      </c>
    </row>
    <row r="7301" spans="1:4">
      <c r="A7301" s="213" t="s">
        <v>14518</v>
      </c>
      <c r="B7301" s="213" t="s">
        <v>29894</v>
      </c>
      <c r="C7301" s="213" t="s">
        <v>55</v>
      </c>
      <c r="D7301" s="214" t="s">
        <v>32907</v>
      </c>
    </row>
    <row r="7302" spans="1:4">
      <c r="A7302" s="213" t="s">
        <v>14519</v>
      </c>
      <c r="B7302" s="213" t="s">
        <v>29895</v>
      </c>
      <c r="C7302" s="213" t="s">
        <v>55</v>
      </c>
      <c r="D7302" s="214" t="s">
        <v>32908</v>
      </c>
    </row>
    <row r="7303" spans="1:4">
      <c r="A7303" s="213" t="s">
        <v>14520</v>
      </c>
      <c r="B7303" s="213" t="s">
        <v>29896</v>
      </c>
      <c r="C7303" s="213" t="s">
        <v>55</v>
      </c>
      <c r="D7303" s="214" t="s">
        <v>32909</v>
      </c>
    </row>
    <row r="7304" spans="1:4">
      <c r="A7304" s="213" t="s">
        <v>14521</v>
      </c>
      <c r="B7304" s="213" t="s">
        <v>29897</v>
      </c>
      <c r="C7304" s="213" t="s">
        <v>55</v>
      </c>
      <c r="D7304" s="214" t="s">
        <v>32910</v>
      </c>
    </row>
    <row r="7305" spans="1:4">
      <c r="A7305" s="213" t="s">
        <v>14523</v>
      </c>
      <c r="B7305" s="213" t="s">
        <v>29898</v>
      </c>
      <c r="C7305" s="213" t="s">
        <v>55</v>
      </c>
      <c r="D7305" s="214" t="s">
        <v>29114</v>
      </c>
    </row>
    <row r="7306" spans="1:4">
      <c r="A7306" s="213" t="s">
        <v>14524</v>
      </c>
      <c r="B7306" s="213" t="s">
        <v>29899</v>
      </c>
      <c r="C7306" s="213" t="s">
        <v>55</v>
      </c>
      <c r="D7306" s="214" t="s">
        <v>32911</v>
      </c>
    </row>
    <row r="7307" spans="1:4">
      <c r="A7307" s="213" t="s">
        <v>14525</v>
      </c>
      <c r="B7307" s="213" t="s">
        <v>29900</v>
      </c>
      <c r="C7307" s="213" t="s">
        <v>55</v>
      </c>
      <c r="D7307" s="214" t="s">
        <v>32912</v>
      </c>
    </row>
    <row r="7308" spans="1:4">
      <c r="A7308" s="213" t="s">
        <v>14526</v>
      </c>
      <c r="B7308" s="213" t="s">
        <v>29901</v>
      </c>
      <c r="C7308" s="213" t="s">
        <v>130</v>
      </c>
      <c r="D7308" s="214" t="s">
        <v>24763</v>
      </c>
    </row>
    <row r="7309" spans="1:4">
      <c r="A7309" s="213" t="s">
        <v>14528</v>
      </c>
      <c r="B7309" s="213" t="s">
        <v>991</v>
      </c>
      <c r="C7309" s="213" t="s">
        <v>44</v>
      </c>
      <c r="D7309" s="214" t="s">
        <v>30138</v>
      </c>
    </row>
    <row r="7310" spans="1:4">
      <c r="A7310" s="213" t="s">
        <v>14530</v>
      </c>
      <c r="B7310" s="213" t="s">
        <v>992</v>
      </c>
      <c r="C7310" s="213" t="s">
        <v>56</v>
      </c>
      <c r="D7310" s="214" t="s">
        <v>32913</v>
      </c>
    </row>
    <row r="7311" spans="1:4">
      <c r="A7311" s="213" t="s">
        <v>14532</v>
      </c>
      <c r="B7311" s="213" t="s">
        <v>993</v>
      </c>
      <c r="C7311" s="213" t="s">
        <v>56</v>
      </c>
      <c r="D7311" s="214" t="s">
        <v>32914</v>
      </c>
    </row>
    <row r="7312" spans="1:4">
      <c r="A7312" s="213" t="s">
        <v>14533</v>
      </c>
      <c r="B7312" s="213" t="s">
        <v>1107</v>
      </c>
      <c r="C7312" s="213" t="s">
        <v>55</v>
      </c>
      <c r="D7312" s="214" t="s">
        <v>30014</v>
      </c>
    </row>
    <row r="7313" spans="1:4">
      <c r="A7313" s="213" t="s">
        <v>14534</v>
      </c>
      <c r="B7313" s="213" t="s">
        <v>1108</v>
      </c>
      <c r="C7313" s="213" t="s">
        <v>55</v>
      </c>
      <c r="D7313" s="214" t="s">
        <v>32915</v>
      </c>
    </row>
    <row r="7314" spans="1:4">
      <c r="A7314" s="213" t="s">
        <v>14535</v>
      </c>
      <c r="B7314" s="213" t="s">
        <v>1109</v>
      </c>
      <c r="C7314" s="213" t="s">
        <v>55</v>
      </c>
      <c r="D7314" s="214" t="s">
        <v>32916</v>
      </c>
    </row>
    <row r="7315" spans="1:4">
      <c r="A7315" s="213" t="s">
        <v>14536</v>
      </c>
      <c r="B7315" s="213" t="s">
        <v>1110</v>
      </c>
      <c r="C7315" s="213" t="s">
        <v>55</v>
      </c>
      <c r="D7315" s="214" t="s">
        <v>32917</v>
      </c>
    </row>
    <row r="7316" spans="1:4">
      <c r="A7316" s="213" t="s">
        <v>14537</v>
      </c>
      <c r="B7316" s="213" t="s">
        <v>1111</v>
      </c>
      <c r="C7316" s="213" t="s">
        <v>55</v>
      </c>
      <c r="D7316" s="214" t="s">
        <v>32918</v>
      </c>
    </row>
    <row r="7317" spans="1:4">
      <c r="A7317" s="213" t="s">
        <v>14538</v>
      </c>
      <c r="B7317" s="213" t="s">
        <v>1112</v>
      </c>
      <c r="C7317" s="213" t="s">
        <v>55</v>
      </c>
      <c r="D7317" s="214" t="s">
        <v>32919</v>
      </c>
    </row>
    <row r="7318" spans="1:4">
      <c r="A7318" s="213" t="s">
        <v>14539</v>
      </c>
      <c r="B7318" s="213" t="s">
        <v>1114</v>
      </c>
      <c r="C7318" s="213" t="s">
        <v>55</v>
      </c>
      <c r="D7318" s="214" t="s">
        <v>32920</v>
      </c>
    </row>
    <row r="7319" spans="1:4">
      <c r="A7319" s="213" t="s">
        <v>14540</v>
      </c>
      <c r="B7319" s="213" t="s">
        <v>1115</v>
      </c>
      <c r="C7319" s="213" t="s">
        <v>55</v>
      </c>
      <c r="D7319" s="214" t="s">
        <v>32921</v>
      </c>
    </row>
    <row r="7320" spans="1:4">
      <c r="A7320" s="213" t="s">
        <v>14541</v>
      </c>
      <c r="B7320" s="213" t="s">
        <v>1116</v>
      </c>
      <c r="C7320" s="213" t="s">
        <v>55</v>
      </c>
      <c r="D7320" s="214" t="s">
        <v>10706</v>
      </c>
    </row>
    <row r="7321" spans="1:4">
      <c r="A7321" s="213" t="s">
        <v>14542</v>
      </c>
      <c r="B7321" s="213" t="s">
        <v>1117</v>
      </c>
      <c r="C7321" s="213" t="s">
        <v>55</v>
      </c>
      <c r="D7321" s="214" t="s">
        <v>32922</v>
      </c>
    </row>
    <row r="7322" spans="1:4">
      <c r="A7322" s="213" t="s">
        <v>14543</v>
      </c>
      <c r="B7322" s="213" t="s">
        <v>1118</v>
      </c>
      <c r="C7322" s="213" t="s">
        <v>55</v>
      </c>
      <c r="D7322" s="214" t="s">
        <v>32923</v>
      </c>
    </row>
    <row r="7323" spans="1:4">
      <c r="A7323" s="213" t="s">
        <v>14544</v>
      </c>
      <c r="B7323" s="213" t="s">
        <v>1119</v>
      </c>
      <c r="C7323" s="213" t="s">
        <v>55</v>
      </c>
      <c r="D7323" s="214" t="s">
        <v>24078</v>
      </c>
    </row>
    <row r="7324" spans="1:4">
      <c r="A7324" s="213" t="s">
        <v>14545</v>
      </c>
      <c r="B7324" s="213" t="s">
        <v>1120</v>
      </c>
      <c r="C7324" s="213" t="s">
        <v>55</v>
      </c>
      <c r="D7324" s="214" t="s">
        <v>32924</v>
      </c>
    </row>
    <row r="7325" spans="1:4">
      <c r="A7325" s="213" t="s">
        <v>14546</v>
      </c>
      <c r="B7325" s="213" t="s">
        <v>1121</v>
      </c>
      <c r="C7325" s="213" t="s">
        <v>55</v>
      </c>
      <c r="D7325" s="214" t="s">
        <v>32925</v>
      </c>
    </row>
    <row r="7326" spans="1:4">
      <c r="A7326" s="213" t="s">
        <v>14547</v>
      </c>
      <c r="B7326" s="213" t="s">
        <v>1122</v>
      </c>
      <c r="C7326" s="213" t="s">
        <v>55</v>
      </c>
      <c r="D7326" s="214" t="s">
        <v>32926</v>
      </c>
    </row>
    <row r="7327" spans="1:4">
      <c r="A7327" s="213" t="s">
        <v>14548</v>
      </c>
      <c r="B7327" s="213" t="s">
        <v>1123</v>
      </c>
      <c r="C7327" s="213" t="s">
        <v>55</v>
      </c>
      <c r="D7327" s="214" t="s">
        <v>32927</v>
      </c>
    </row>
    <row r="7328" spans="1:4">
      <c r="A7328" s="213" t="s">
        <v>14549</v>
      </c>
      <c r="B7328" s="213" t="s">
        <v>1124</v>
      </c>
      <c r="C7328" s="213" t="s">
        <v>55</v>
      </c>
      <c r="D7328" s="214" t="s">
        <v>32928</v>
      </c>
    </row>
    <row r="7329" spans="1:4">
      <c r="A7329" s="213" t="s">
        <v>14550</v>
      </c>
      <c r="B7329" s="213" t="s">
        <v>1125</v>
      </c>
      <c r="C7329" s="213" t="s">
        <v>55</v>
      </c>
      <c r="D7329" s="214" t="s">
        <v>32929</v>
      </c>
    </row>
    <row r="7330" spans="1:4">
      <c r="A7330" s="213" t="s">
        <v>14551</v>
      </c>
      <c r="B7330" s="213" t="s">
        <v>1126</v>
      </c>
      <c r="C7330" s="213" t="s">
        <v>55</v>
      </c>
      <c r="D7330" s="214" t="s">
        <v>32930</v>
      </c>
    </row>
    <row r="7331" spans="1:4">
      <c r="A7331" s="213" t="s">
        <v>14552</v>
      </c>
      <c r="B7331" s="213" t="s">
        <v>1127</v>
      </c>
      <c r="C7331" s="213" t="s">
        <v>55</v>
      </c>
      <c r="D7331" s="214" t="s">
        <v>32931</v>
      </c>
    </row>
    <row r="7332" spans="1:4">
      <c r="A7332" s="213" t="s">
        <v>14553</v>
      </c>
      <c r="B7332" s="213" t="s">
        <v>1128</v>
      </c>
      <c r="C7332" s="213" t="s">
        <v>55</v>
      </c>
      <c r="D7332" s="214" t="s">
        <v>32932</v>
      </c>
    </row>
    <row r="7333" spans="1:4">
      <c r="A7333" s="213" t="s">
        <v>14554</v>
      </c>
      <c r="B7333" s="213" t="s">
        <v>1129</v>
      </c>
      <c r="C7333" s="213" t="s">
        <v>55</v>
      </c>
      <c r="D7333" s="214" t="s">
        <v>32933</v>
      </c>
    </row>
    <row r="7334" spans="1:4">
      <c r="A7334" s="213" t="s">
        <v>14555</v>
      </c>
      <c r="B7334" s="213" t="s">
        <v>1130</v>
      </c>
      <c r="C7334" s="213" t="s">
        <v>55</v>
      </c>
      <c r="D7334" s="214" t="s">
        <v>32934</v>
      </c>
    </row>
    <row r="7335" spans="1:4">
      <c r="A7335" s="213" t="s">
        <v>14556</v>
      </c>
      <c r="B7335" s="213" t="s">
        <v>1131</v>
      </c>
      <c r="C7335" s="213" t="s">
        <v>55</v>
      </c>
      <c r="D7335" s="214" t="s">
        <v>32935</v>
      </c>
    </row>
    <row r="7336" spans="1:4">
      <c r="A7336" s="213" t="s">
        <v>14557</v>
      </c>
      <c r="B7336" s="213" t="s">
        <v>1132</v>
      </c>
      <c r="C7336" s="213" t="s">
        <v>55</v>
      </c>
      <c r="D7336" s="214" t="s">
        <v>32936</v>
      </c>
    </row>
    <row r="7337" spans="1:4">
      <c r="A7337" s="213" t="s">
        <v>14558</v>
      </c>
      <c r="B7337" s="213" t="s">
        <v>1133</v>
      </c>
      <c r="C7337" s="213" t="s">
        <v>55</v>
      </c>
      <c r="D7337" s="214" t="s">
        <v>32937</v>
      </c>
    </row>
    <row r="7338" spans="1:4">
      <c r="A7338" s="213" t="s">
        <v>14559</v>
      </c>
      <c r="B7338" s="213" t="s">
        <v>1134</v>
      </c>
      <c r="C7338" s="213" t="s">
        <v>55</v>
      </c>
      <c r="D7338" s="214" t="s">
        <v>32938</v>
      </c>
    </row>
    <row r="7339" spans="1:4">
      <c r="A7339" s="213" t="s">
        <v>14560</v>
      </c>
      <c r="B7339" s="213" t="s">
        <v>1135</v>
      </c>
      <c r="C7339" s="213" t="s">
        <v>55</v>
      </c>
      <c r="D7339" s="214" t="s">
        <v>32939</v>
      </c>
    </row>
    <row r="7340" spans="1:4">
      <c r="A7340" s="213" t="s">
        <v>14561</v>
      </c>
      <c r="B7340" s="213" t="s">
        <v>1136</v>
      </c>
      <c r="C7340" s="213" t="s">
        <v>55</v>
      </c>
      <c r="D7340" s="214" t="s">
        <v>32940</v>
      </c>
    </row>
    <row r="7341" spans="1:4">
      <c r="A7341" s="213" t="s">
        <v>14562</v>
      </c>
      <c r="B7341" s="213" t="s">
        <v>1137</v>
      </c>
      <c r="C7341" s="213" t="s">
        <v>55</v>
      </c>
      <c r="D7341" s="214" t="s">
        <v>29692</v>
      </c>
    </row>
    <row r="7342" spans="1:4">
      <c r="A7342" s="213" t="s">
        <v>14563</v>
      </c>
      <c r="B7342" s="213" t="s">
        <v>1138</v>
      </c>
      <c r="C7342" s="213" t="s">
        <v>55</v>
      </c>
      <c r="D7342" s="214" t="s">
        <v>30296</v>
      </c>
    </row>
    <row r="7343" spans="1:4">
      <c r="A7343" s="213" t="s">
        <v>14564</v>
      </c>
      <c r="B7343" s="213" t="s">
        <v>1139</v>
      </c>
      <c r="C7343" s="213" t="s">
        <v>55</v>
      </c>
      <c r="D7343" s="214" t="s">
        <v>30093</v>
      </c>
    </row>
    <row r="7344" spans="1:4">
      <c r="A7344" s="213" t="s">
        <v>14565</v>
      </c>
      <c r="B7344" s="213" t="s">
        <v>1140</v>
      </c>
      <c r="C7344" s="213" t="s">
        <v>55</v>
      </c>
      <c r="D7344" s="214" t="s">
        <v>32941</v>
      </c>
    </row>
    <row r="7345" spans="1:4">
      <c r="A7345" s="213" t="s">
        <v>14566</v>
      </c>
      <c r="B7345" s="213" t="s">
        <v>1141</v>
      </c>
      <c r="C7345" s="213" t="s">
        <v>55</v>
      </c>
      <c r="D7345" s="214" t="s">
        <v>32942</v>
      </c>
    </row>
    <row r="7346" spans="1:4">
      <c r="A7346" s="213" t="s">
        <v>14567</v>
      </c>
      <c r="B7346" s="213" t="s">
        <v>1142</v>
      </c>
      <c r="C7346" s="213" t="s">
        <v>55</v>
      </c>
      <c r="D7346" s="214" t="s">
        <v>30723</v>
      </c>
    </row>
    <row r="7347" spans="1:4">
      <c r="A7347" s="213" t="s">
        <v>14568</v>
      </c>
      <c r="B7347" s="213" t="s">
        <v>1143</v>
      </c>
      <c r="C7347" s="213" t="s">
        <v>55</v>
      </c>
      <c r="D7347" s="214" t="s">
        <v>32943</v>
      </c>
    </row>
    <row r="7348" spans="1:4">
      <c r="A7348" s="213" t="s">
        <v>14569</v>
      </c>
      <c r="B7348" s="213" t="s">
        <v>1144</v>
      </c>
      <c r="C7348" s="213" t="s">
        <v>55</v>
      </c>
      <c r="D7348" s="214" t="s">
        <v>32944</v>
      </c>
    </row>
    <row r="7349" spans="1:4">
      <c r="A7349" s="213" t="s">
        <v>14570</v>
      </c>
      <c r="B7349" s="213" t="s">
        <v>1145</v>
      </c>
      <c r="C7349" s="213" t="s">
        <v>55</v>
      </c>
      <c r="D7349" s="214" t="s">
        <v>32945</v>
      </c>
    </row>
    <row r="7350" spans="1:4">
      <c r="A7350" s="213" t="s">
        <v>14571</v>
      </c>
      <c r="B7350" s="213" t="s">
        <v>1146</v>
      </c>
      <c r="C7350" s="213" t="s">
        <v>55</v>
      </c>
      <c r="D7350" s="214" t="s">
        <v>32946</v>
      </c>
    </row>
    <row r="7351" spans="1:4">
      <c r="A7351" s="213" t="s">
        <v>14573</v>
      </c>
      <c r="B7351" s="213" t="s">
        <v>1147</v>
      </c>
      <c r="C7351" s="213" t="s">
        <v>55</v>
      </c>
      <c r="D7351" s="214" t="s">
        <v>32947</v>
      </c>
    </row>
    <row r="7352" spans="1:4">
      <c r="A7352" s="213" t="s">
        <v>14574</v>
      </c>
      <c r="B7352" s="213" t="s">
        <v>1148</v>
      </c>
      <c r="C7352" s="213" t="s">
        <v>55</v>
      </c>
      <c r="D7352" s="214" t="s">
        <v>32948</v>
      </c>
    </row>
    <row r="7353" spans="1:4">
      <c r="A7353" s="213" t="s">
        <v>14575</v>
      </c>
      <c r="B7353" s="213" t="s">
        <v>1149</v>
      </c>
      <c r="C7353" s="213" t="s">
        <v>55</v>
      </c>
      <c r="D7353" s="214" t="s">
        <v>32949</v>
      </c>
    </row>
    <row r="7354" spans="1:4">
      <c r="A7354" s="213" t="s">
        <v>14576</v>
      </c>
      <c r="B7354" s="213" t="s">
        <v>1150</v>
      </c>
      <c r="C7354" s="213" t="s">
        <v>55</v>
      </c>
      <c r="D7354" s="214" t="s">
        <v>32950</v>
      </c>
    </row>
    <row r="7355" spans="1:4">
      <c r="A7355" s="213" t="s">
        <v>14577</v>
      </c>
      <c r="B7355" s="213" t="s">
        <v>1151</v>
      </c>
      <c r="C7355" s="213" t="s">
        <v>55</v>
      </c>
      <c r="D7355" s="214" t="s">
        <v>32951</v>
      </c>
    </row>
    <row r="7356" spans="1:4">
      <c r="A7356" s="213" t="s">
        <v>14578</v>
      </c>
      <c r="B7356" s="213" t="s">
        <v>1152</v>
      </c>
      <c r="C7356" s="213" t="s">
        <v>55</v>
      </c>
      <c r="D7356" s="214" t="s">
        <v>32952</v>
      </c>
    </row>
    <row r="7357" spans="1:4">
      <c r="A7357" s="213" t="s">
        <v>14579</v>
      </c>
      <c r="B7357" s="213" t="s">
        <v>1153</v>
      </c>
      <c r="C7357" s="213" t="s">
        <v>55</v>
      </c>
      <c r="D7357" s="214" t="s">
        <v>32953</v>
      </c>
    </row>
    <row r="7358" spans="1:4">
      <c r="A7358" s="213" t="s">
        <v>14580</v>
      </c>
      <c r="B7358" s="213" t="s">
        <v>1154</v>
      </c>
      <c r="C7358" s="213" t="s">
        <v>55</v>
      </c>
      <c r="D7358" s="214" t="s">
        <v>32954</v>
      </c>
    </row>
    <row r="7359" spans="1:4">
      <c r="A7359" s="213" t="s">
        <v>14581</v>
      </c>
      <c r="B7359" s="213" t="s">
        <v>1155</v>
      </c>
      <c r="C7359" s="213" t="s">
        <v>55</v>
      </c>
      <c r="D7359" s="214" t="s">
        <v>32955</v>
      </c>
    </row>
    <row r="7360" spans="1:4">
      <c r="A7360" s="213" t="s">
        <v>14582</v>
      </c>
      <c r="B7360" s="213" t="s">
        <v>1156</v>
      </c>
      <c r="C7360" s="213" t="s">
        <v>55</v>
      </c>
      <c r="D7360" s="214" t="s">
        <v>32956</v>
      </c>
    </row>
    <row r="7361" spans="1:4">
      <c r="A7361" s="213" t="s">
        <v>14583</v>
      </c>
      <c r="B7361" s="213" t="s">
        <v>1157</v>
      </c>
      <c r="C7361" s="213" t="s">
        <v>55</v>
      </c>
      <c r="D7361" s="214" t="s">
        <v>32957</v>
      </c>
    </row>
    <row r="7362" spans="1:4">
      <c r="A7362" s="213" t="s">
        <v>14584</v>
      </c>
      <c r="B7362" s="213" t="s">
        <v>1158</v>
      </c>
      <c r="C7362" s="213" t="s">
        <v>55</v>
      </c>
      <c r="D7362" s="214" t="s">
        <v>32958</v>
      </c>
    </row>
    <row r="7363" spans="1:4">
      <c r="A7363" s="213" t="s">
        <v>14585</v>
      </c>
      <c r="B7363" s="213" t="s">
        <v>1159</v>
      </c>
      <c r="C7363" s="213" t="s">
        <v>55</v>
      </c>
      <c r="D7363" s="214" t="s">
        <v>32959</v>
      </c>
    </row>
    <row r="7364" spans="1:4">
      <c r="A7364" s="213" t="s">
        <v>14586</v>
      </c>
      <c r="B7364" s="213" t="s">
        <v>1160</v>
      </c>
      <c r="C7364" s="213" t="s">
        <v>55</v>
      </c>
      <c r="D7364" s="214" t="s">
        <v>26402</v>
      </c>
    </row>
    <row r="7365" spans="1:4">
      <c r="A7365" s="213" t="s">
        <v>14587</v>
      </c>
      <c r="B7365" s="213" t="s">
        <v>1161</v>
      </c>
      <c r="C7365" s="213" t="s">
        <v>55</v>
      </c>
      <c r="D7365" s="214" t="s">
        <v>32960</v>
      </c>
    </row>
    <row r="7366" spans="1:4">
      <c r="A7366" s="213" t="s">
        <v>14588</v>
      </c>
      <c r="B7366" s="213" t="s">
        <v>1162</v>
      </c>
      <c r="C7366" s="213" t="s">
        <v>55</v>
      </c>
      <c r="D7366" s="214" t="s">
        <v>32961</v>
      </c>
    </row>
    <row r="7367" spans="1:4">
      <c r="A7367" s="213" t="s">
        <v>14589</v>
      </c>
      <c r="B7367" s="213" t="s">
        <v>1163</v>
      </c>
      <c r="C7367" s="213" t="s">
        <v>55</v>
      </c>
      <c r="D7367" s="214" t="s">
        <v>32962</v>
      </c>
    </row>
    <row r="7368" spans="1:4">
      <c r="A7368" s="213" t="s">
        <v>14590</v>
      </c>
      <c r="B7368" s="213" t="s">
        <v>1164</v>
      </c>
      <c r="C7368" s="213" t="s">
        <v>55</v>
      </c>
      <c r="D7368" s="214" t="s">
        <v>32963</v>
      </c>
    </row>
    <row r="7369" spans="1:4">
      <c r="A7369" s="213" t="s">
        <v>14591</v>
      </c>
      <c r="B7369" s="213" t="s">
        <v>1165</v>
      </c>
      <c r="C7369" s="213" t="s">
        <v>55</v>
      </c>
      <c r="D7369" s="214" t="s">
        <v>29671</v>
      </c>
    </row>
    <row r="7370" spans="1:4">
      <c r="A7370" s="213" t="s">
        <v>14592</v>
      </c>
      <c r="B7370" s="213" t="s">
        <v>1166</v>
      </c>
      <c r="C7370" s="213" t="s">
        <v>55</v>
      </c>
      <c r="D7370" s="214" t="s">
        <v>32964</v>
      </c>
    </row>
    <row r="7371" spans="1:4">
      <c r="A7371" s="213" t="s">
        <v>14594</v>
      </c>
      <c r="B7371" s="213" t="s">
        <v>1167</v>
      </c>
      <c r="C7371" s="213" t="s">
        <v>55</v>
      </c>
      <c r="D7371" s="214" t="s">
        <v>32965</v>
      </c>
    </row>
    <row r="7372" spans="1:4">
      <c r="A7372" s="213" t="s">
        <v>14595</v>
      </c>
      <c r="B7372" s="213" t="s">
        <v>1168</v>
      </c>
      <c r="C7372" s="213" t="s">
        <v>55</v>
      </c>
      <c r="D7372" s="214" t="s">
        <v>32966</v>
      </c>
    </row>
    <row r="7373" spans="1:4">
      <c r="A7373" s="213" t="s">
        <v>14596</v>
      </c>
      <c r="B7373" s="213" t="s">
        <v>1169</v>
      </c>
      <c r="C7373" s="213" t="s">
        <v>55</v>
      </c>
      <c r="D7373" s="214" t="s">
        <v>32967</v>
      </c>
    </row>
    <row r="7374" spans="1:4">
      <c r="A7374" s="213" t="s">
        <v>14597</v>
      </c>
      <c r="B7374" s="213" t="s">
        <v>1170</v>
      </c>
      <c r="C7374" s="213" t="s">
        <v>55</v>
      </c>
      <c r="D7374" s="214" t="s">
        <v>32968</v>
      </c>
    </row>
    <row r="7375" spans="1:4">
      <c r="A7375" s="213" t="s">
        <v>14598</v>
      </c>
      <c r="B7375" s="213" t="s">
        <v>1171</v>
      </c>
      <c r="C7375" s="213" t="s">
        <v>55</v>
      </c>
      <c r="D7375" s="214" t="s">
        <v>31967</v>
      </c>
    </row>
    <row r="7376" spans="1:4">
      <c r="A7376" s="213" t="s">
        <v>14599</v>
      </c>
      <c r="B7376" s="213" t="s">
        <v>1172</v>
      </c>
      <c r="C7376" s="213" t="s">
        <v>55</v>
      </c>
      <c r="D7376" s="214" t="s">
        <v>32969</v>
      </c>
    </row>
    <row r="7377" spans="1:4">
      <c r="A7377" s="213" t="s">
        <v>14600</v>
      </c>
      <c r="B7377" s="213" t="s">
        <v>1173</v>
      </c>
      <c r="C7377" s="213" t="s">
        <v>55</v>
      </c>
      <c r="D7377" s="214" t="s">
        <v>32970</v>
      </c>
    </row>
    <row r="7378" spans="1:4">
      <c r="A7378" s="213" t="s">
        <v>14601</v>
      </c>
      <c r="B7378" s="213" t="s">
        <v>1174</v>
      </c>
      <c r="C7378" s="213" t="s">
        <v>55</v>
      </c>
      <c r="D7378" s="214" t="s">
        <v>32971</v>
      </c>
    </row>
    <row r="7379" spans="1:4">
      <c r="A7379" s="213" t="s">
        <v>14602</v>
      </c>
      <c r="B7379" s="213" t="s">
        <v>1175</v>
      </c>
      <c r="C7379" s="213" t="s">
        <v>55</v>
      </c>
      <c r="D7379" s="214" t="s">
        <v>32972</v>
      </c>
    </row>
    <row r="7380" spans="1:4">
      <c r="A7380" s="213" t="s">
        <v>14603</v>
      </c>
      <c r="B7380" s="213" t="s">
        <v>1176</v>
      </c>
      <c r="C7380" s="213" t="s">
        <v>55</v>
      </c>
      <c r="D7380" s="214" t="s">
        <v>32973</v>
      </c>
    </row>
    <row r="7381" spans="1:4">
      <c r="A7381" s="213" t="s">
        <v>14604</v>
      </c>
      <c r="B7381" s="213" t="s">
        <v>1177</v>
      </c>
      <c r="C7381" s="213" t="s">
        <v>55</v>
      </c>
      <c r="D7381" s="214" t="s">
        <v>32974</v>
      </c>
    </row>
    <row r="7382" spans="1:4">
      <c r="A7382" s="213" t="s">
        <v>14605</v>
      </c>
      <c r="B7382" s="213" t="s">
        <v>1178</v>
      </c>
      <c r="C7382" s="213" t="s">
        <v>55</v>
      </c>
      <c r="D7382" s="214" t="s">
        <v>32975</v>
      </c>
    </row>
    <row r="7383" spans="1:4">
      <c r="A7383" s="213" t="s">
        <v>14606</v>
      </c>
      <c r="B7383" s="213" t="s">
        <v>1179</v>
      </c>
      <c r="C7383" s="213" t="s">
        <v>55</v>
      </c>
      <c r="D7383" s="214" t="s">
        <v>32976</v>
      </c>
    </row>
    <row r="7384" spans="1:4">
      <c r="A7384" s="213" t="s">
        <v>14607</v>
      </c>
      <c r="B7384" s="213" t="s">
        <v>1180</v>
      </c>
      <c r="C7384" s="213" t="s">
        <v>55</v>
      </c>
      <c r="D7384" s="214" t="s">
        <v>32977</v>
      </c>
    </row>
    <row r="7385" spans="1:4">
      <c r="A7385" s="213" t="s">
        <v>14608</v>
      </c>
      <c r="B7385" s="213" t="s">
        <v>1181</v>
      </c>
      <c r="C7385" s="213" t="s">
        <v>55</v>
      </c>
      <c r="D7385" s="214" t="s">
        <v>32978</v>
      </c>
    </row>
    <row r="7386" spans="1:4">
      <c r="A7386" s="213" t="s">
        <v>14609</v>
      </c>
      <c r="B7386" s="213" t="s">
        <v>14610</v>
      </c>
      <c r="C7386" s="213" t="s">
        <v>56</v>
      </c>
      <c r="D7386" s="214" t="s">
        <v>32979</v>
      </c>
    </row>
    <row r="7387" spans="1:4">
      <c r="A7387" s="213" t="s">
        <v>14611</v>
      </c>
      <c r="B7387" s="213" t="s">
        <v>14612</v>
      </c>
      <c r="C7387" s="213" t="s">
        <v>56</v>
      </c>
      <c r="D7387" s="214" t="s">
        <v>32980</v>
      </c>
    </row>
    <row r="7388" spans="1:4">
      <c r="A7388" s="213" t="s">
        <v>14613</v>
      </c>
      <c r="B7388" s="213" t="s">
        <v>14614</v>
      </c>
      <c r="C7388" s="213" t="s">
        <v>56</v>
      </c>
      <c r="D7388" s="214" t="s">
        <v>32981</v>
      </c>
    </row>
    <row r="7389" spans="1:4">
      <c r="A7389" s="213" t="s">
        <v>14615</v>
      </c>
      <c r="B7389" s="213" t="s">
        <v>14616</v>
      </c>
      <c r="C7389" s="213" t="s">
        <v>56</v>
      </c>
      <c r="D7389" s="214" t="s">
        <v>32982</v>
      </c>
    </row>
    <row r="7390" spans="1:4">
      <c r="A7390" s="213" t="s">
        <v>14617</v>
      </c>
      <c r="B7390" s="213" t="s">
        <v>14618</v>
      </c>
      <c r="C7390" s="213" t="s">
        <v>56</v>
      </c>
      <c r="D7390" s="214" t="s">
        <v>32983</v>
      </c>
    </row>
    <row r="7391" spans="1:4">
      <c r="A7391" s="213" t="s">
        <v>14619</v>
      </c>
      <c r="B7391" s="213" t="s">
        <v>14620</v>
      </c>
      <c r="C7391" s="213" t="s">
        <v>56</v>
      </c>
      <c r="D7391" s="214" t="s">
        <v>32984</v>
      </c>
    </row>
    <row r="7392" spans="1:4">
      <c r="A7392" s="213" t="s">
        <v>14621</v>
      </c>
      <c r="B7392" s="213" t="s">
        <v>14622</v>
      </c>
      <c r="C7392" s="213" t="s">
        <v>56</v>
      </c>
      <c r="D7392" s="214" t="s">
        <v>32985</v>
      </c>
    </row>
    <row r="7393" spans="1:4">
      <c r="A7393" s="213" t="s">
        <v>14623</v>
      </c>
      <c r="B7393" s="213" t="s">
        <v>14624</v>
      </c>
      <c r="C7393" s="213" t="s">
        <v>56</v>
      </c>
      <c r="D7393" s="214" t="s">
        <v>32986</v>
      </c>
    </row>
    <row r="7394" spans="1:4">
      <c r="A7394" s="213" t="s">
        <v>14625</v>
      </c>
      <c r="B7394" s="213" t="s">
        <v>1183</v>
      </c>
      <c r="C7394" s="213" t="s">
        <v>55</v>
      </c>
      <c r="D7394" s="214" t="s">
        <v>32987</v>
      </c>
    </row>
    <row r="7395" spans="1:4">
      <c r="A7395" s="213" t="s">
        <v>14626</v>
      </c>
      <c r="B7395" s="213" t="s">
        <v>1184</v>
      </c>
      <c r="C7395" s="213" t="s">
        <v>55</v>
      </c>
      <c r="D7395" s="214" t="s">
        <v>32988</v>
      </c>
    </row>
    <row r="7396" spans="1:4">
      <c r="A7396" s="213" t="s">
        <v>14627</v>
      </c>
      <c r="B7396" s="213" t="s">
        <v>29903</v>
      </c>
      <c r="C7396" s="213" t="s">
        <v>55</v>
      </c>
      <c r="D7396" s="214" t="s">
        <v>32989</v>
      </c>
    </row>
    <row r="7397" spans="1:4">
      <c r="A7397" s="213" t="s">
        <v>14628</v>
      </c>
      <c r="B7397" s="213" t="s">
        <v>1185</v>
      </c>
      <c r="C7397" s="213" t="s">
        <v>55</v>
      </c>
      <c r="D7397" s="214" t="s">
        <v>32990</v>
      </c>
    </row>
    <row r="7398" spans="1:4">
      <c r="A7398" s="213" t="s">
        <v>14629</v>
      </c>
      <c r="B7398" s="213" t="s">
        <v>1186</v>
      </c>
      <c r="C7398" s="213" t="s">
        <v>55</v>
      </c>
      <c r="D7398" s="214" t="s">
        <v>32991</v>
      </c>
    </row>
    <row r="7399" spans="1:4">
      <c r="A7399" s="213" t="s">
        <v>14630</v>
      </c>
      <c r="B7399" s="213" t="s">
        <v>29905</v>
      </c>
      <c r="C7399" s="213" t="s">
        <v>55</v>
      </c>
      <c r="D7399" s="214" t="s">
        <v>32992</v>
      </c>
    </row>
    <row r="7400" spans="1:4">
      <c r="A7400" s="213" t="s">
        <v>14631</v>
      </c>
      <c r="B7400" s="213" t="s">
        <v>3872</v>
      </c>
      <c r="C7400" s="213" t="s">
        <v>55</v>
      </c>
      <c r="D7400" s="214" t="s">
        <v>32993</v>
      </c>
    </row>
    <row r="7401" spans="1:4">
      <c r="A7401" s="213" t="s">
        <v>14632</v>
      </c>
      <c r="B7401" s="213" t="s">
        <v>3873</v>
      </c>
      <c r="C7401" s="213" t="s">
        <v>55</v>
      </c>
      <c r="D7401" s="214" t="s">
        <v>32994</v>
      </c>
    </row>
    <row r="7402" spans="1:4">
      <c r="A7402" s="213" t="s">
        <v>14633</v>
      </c>
      <c r="B7402" s="213" t="s">
        <v>3874</v>
      </c>
      <c r="C7402" s="213" t="s">
        <v>55</v>
      </c>
      <c r="D7402" s="214" t="s">
        <v>32995</v>
      </c>
    </row>
    <row r="7403" spans="1:4">
      <c r="A7403" s="213" t="s">
        <v>14634</v>
      </c>
      <c r="B7403" s="213" t="s">
        <v>3875</v>
      </c>
      <c r="C7403" s="213" t="s">
        <v>55</v>
      </c>
      <c r="D7403" s="214" t="s">
        <v>32996</v>
      </c>
    </row>
    <row r="7404" spans="1:4">
      <c r="A7404" s="213" t="s">
        <v>29907</v>
      </c>
      <c r="B7404" s="213" t="s">
        <v>29908</v>
      </c>
      <c r="C7404" s="213" t="s">
        <v>55</v>
      </c>
      <c r="D7404" s="214" t="s">
        <v>32997</v>
      </c>
    </row>
    <row r="7405" spans="1:4">
      <c r="A7405" s="213" t="s">
        <v>29909</v>
      </c>
      <c r="B7405" s="213" t="s">
        <v>29910</v>
      </c>
      <c r="C7405" s="213" t="s">
        <v>55</v>
      </c>
      <c r="D7405" s="214" t="s">
        <v>32842</v>
      </c>
    </row>
    <row r="7406" spans="1:4">
      <c r="A7406" s="213" t="s">
        <v>29911</v>
      </c>
      <c r="B7406" s="213" t="s">
        <v>29912</v>
      </c>
      <c r="C7406" s="213" t="s">
        <v>55</v>
      </c>
      <c r="D7406" s="214" t="s">
        <v>32998</v>
      </c>
    </row>
    <row r="7407" spans="1:4">
      <c r="A7407" s="213" t="s">
        <v>29913</v>
      </c>
      <c r="B7407" s="213" t="s">
        <v>29914</v>
      </c>
      <c r="C7407" s="213" t="s">
        <v>55</v>
      </c>
      <c r="D7407" s="214" t="s">
        <v>31934</v>
      </c>
    </row>
    <row r="7408" spans="1:4">
      <c r="A7408" s="213" t="s">
        <v>29915</v>
      </c>
      <c r="B7408" s="213" t="s">
        <v>29916</v>
      </c>
      <c r="C7408" s="213" t="s">
        <v>55</v>
      </c>
      <c r="D7408" s="214" t="s">
        <v>32999</v>
      </c>
    </row>
    <row r="7409" spans="1:4">
      <c r="A7409" s="213" t="s">
        <v>29917</v>
      </c>
      <c r="B7409" s="213" t="s">
        <v>29918</v>
      </c>
      <c r="C7409" s="213" t="s">
        <v>55</v>
      </c>
      <c r="D7409" s="214" t="s">
        <v>32239</v>
      </c>
    </row>
    <row r="7410" spans="1:4">
      <c r="A7410" s="213" t="s">
        <v>29919</v>
      </c>
      <c r="B7410" s="213" t="s">
        <v>29920</v>
      </c>
      <c r="C7410" s="213" t="s">
        <v>55</v>
      </c>
      <c r="D7410" s="214" t="s">
        <v>33000</v>
      </c>
    </row>
    <row r="7411" spans="1:4">
      <c r="A7411" s="213" t="s">
        <v>14635</v>
      </c>
      <c r="B7411" s="213" t="s">
        <v>4526</v>
      </c>
      <c r="C7411" s="213" t="s">
        <v>130</v>
      </c>
      <c r="D7411" s="214" t="s">
        <v>29925</v>
      </c>
    </row>
    <row r="7412" spans="1:4">
      <c r="A7412" s="213" t="s">
        <v>14636</v>
      </c>
      <c r="B7412" s="213" t="s">
        <v>4527</v>
      </c>
      <c r="C7412" s="213" t="s">
        <v>130</v>
      </c>
      <c r="D7412" s="214" t="s">
        <v>16451</v>
      </c>
    </row>
    <row r="7413" spans="1:4">
      <c r="A7413" s="213" t="s">
        <v>14638</v>
      </c>
      <c r="B7413" s="213" t="s">
        <v>4528</v>
      </c>
      <c r="C7413" s="213" t="s">
        <v>130</v>
      </c>
      <c r="D7413" s="214" t="s">
        <v>11313</v>
      </c>
    </row>
    <row r="7414" spans="1:4">
      <c r="A7414" s="213" t="s">
        <v>14639</v>
      </c>
      <c r="B7414" s="213" t="s">
        <v>4529</v>
      </c>
      <c r="C7414" s="213" t="s">
        <v>130</v>
      </c>
      <c r="D7414" s="214" t="s">
        <v>28882</v>
      </c>
    </row>
    <row r="7415" spans="1:4">
      <c r="A7415" s="213" t="s">
        <v>14640</v>
      </c>
      <c r="B7415" s="213" t="s">
        <v>4530</v>
      </c>
      <c r="C7415" s="213" t="s">
        <v>130</v>
      </c>
      <c r="D7415" s="214" t="s">
        <v>33001</v>
      </c>
    </row>
    <row r="7416" spans="1:4">
      <c r="A7416" s="213" t="s">
        <v>14642</v>
      </c>
      <c r="B7416" s="213" t="s">
        <v>2134</v>
      </c>
      <c r="C7416" s="213" t="s">
        <v>130</v>
      </c>
      <c r="D7416" s="214" t="s">
        <v>11329</v>
      </c>
    </row>
    <row r="7417" spans="1:4">
      <c r="A7417" s="213" t="s">
        <v>14643</v>
      </c>
      <c r="B7417" s="213" t="s">
        <v>2135</v>
      </c>
      <c r="C7417" s="213" t="s">
        <v>130</v>
      </c>
      <c r="D7417" s="214" t="s">
        <v>16505</v>
      </c>
    </row>
    <row r="7418" spans="1:4">
      <c r="A7418" s="213" t="s">
        <v>14644</v>
      </c>
      <c r="B7418" s="213" t="s">
        <v>2136</v>
      </c>
      <c r="C7418" s="213" t="s">
        <v>130</v>
      </c>
      <c r="D7418" s="214" t="s">
        <v>33002</v>
      </c>
    </row>
    <row r="7419" spans="1:4">
      <c r="A7419" s="213" t="s">
        <v>14646</v>
      </c>
      <c r="B7419" s="213" t="s">
        <v>2137</v>
      </c>
      <c r="C7419" s="213" t="s">
        <v>130</v>
      </c>
      <c r="D7419" s="214" t="s">
        <v>11339</v>
      </c>
    </row>
    <row r="7420" spans="1:4">
      <c r="A7420" s="213" t="s">
        <v>14648</v>
      </c>
      <c r="B7420" s="213" t="s">
        <v>2138</v>
      </c>
      <c r="C7420" s="213" t="s">
        <v>130</v>
      </c>
      <c r="D7420" s="214" t="s">
        <v>24600</v>
      </c>
    </row>
    <row r="7421" spans="1:4">
      <c r="A7421" s="213" t="s">
        <v>14650</v>
      </c>
      <c r="B7421" s="213" t="s">
        <v>2139</v>
      </c>
      <c r="C7421" s="213" t="s">
        <v>130</v>
      </c>
      <c r="D7421" s="214" t="s">
        <v>10760</v>
      </c>
    </row>
    <row r="7422" spans="1:4">
      <c r="A7422" s="213" t="s">
        <v>14651</v>
      </c>
      <c r="B7422" s="213" t="s">
        <v>2140</v>
      </c>
      <c r="C7422" s="213" t="s">
        <v>130</v>
      </c>
      <c r="D7422" s="214" t="s">
        <v>14724</v>
      </c>
    </row>
    <row r="7423" spans="1:4">
      <c r="A7423" s="213" t="s">
        <v>14652</v>
      </c>
      <c r="B7423" s="213" t="s">
        <v>2141</v>
      </c>
      <c r="C7423" s="213" t="s">
        <v>130</v>
      </c>
      <c r="D7423" s="214" t="s">
        <v>29851</v>
      </c>
    </row>
    <row r="7424" spans="1:4">
      <c r="A7424" s="213" t="s">
        <v>14654</v>
      </c>
      <c r="B7424" s="213" t="s">
        <v>2142</v>
      </c>
      <c r="C7424" s="213" t="s">
        <v>130</v>
      </c>
      <c r="D7424" s="214" t="s">
        <v>33003</v>
      </c>
    </row>
    <row r="7425" spans="1:4">
      <c r="A7425" s="213" t="s">
        <v>14655</v>
      </c>
      <c r="B7425" s="213" t="s">
        <v>2143</v>
      </c>
      <c r="C7425" s="213" t="s">
        <v>130</v>
      </c>
      <c r="D7425" s="214" t="s">
        <v>10540</v>
      </c>
    </row>
    <row r="7426" spans="1:4">
      <c r="A7426" s="213" t="s">
        <v>14656</v>
      </c>
      <c r="B7426" s="213" t="s">
        <v>2144</v>
      </c>
      <c r="C7426" s="213" t="s">
        <v>130</v>
      </c>
      <c r="D7426" s="214" t="s">
        <v>33004</v>
      </c>
    </row>
    <row r="7427" spans="1:4">
      <c r="A7427" s="213" t="s">
        <v>14657</v>
      </c>
      <c r="B7427" s="213" t="s">
        <v>4635</v>
      </c>
      <c r="C7427" s="213" t="s">
        <v>130</v>
      </c>
      <c r="D7427" s="214" t="s">
        <v>13977</v>
      </c>
    </row>
    <row r="7428" spans="1:4">
      <c r="A7428" s="213" t="s">
        <v>14659</v>
      </c>
      <c r="B7428" s="213" t="s">
        <v>4636</v>
      </c>
      <c r="C7428" s="213" t="s">
        <v>130</v>
      </c>
      <c r="D7428" s="214" t="s">
        <v>10456</v>
      </c>
    </row>
    <row r="7429" spans="1:4">
      <c r="A7429" s="213" t="s">
        <v>14660</v>
      </c>
      <c r="B7429" s="213" t="s">
        <v>4637</v>
      </c>
      <c r="C7429" s="213" t="s">
        <v>130</v>
      </c>
      <c r="D7429" s="214" t="s">
        <v>10851</v>
      </c>
    </row>
    <row r="7430" spans="1:4">
      <c r="A7430" s="213" t="s">
        <v>14662</v>
      </c>
      <c r="B7430" s="213" t="s">
        <v>4638</v>
      </c>
      <c r="C7430" s="213" t="s">
        <v>130</v>
      </c>
      <c r="D7430" s="214" t="s">
        <v>33005</v>
      </c>
    </row>
    <row r="7431" spans="1:4">
      <c r="A7431" s="213" t="s">
        <v>14663</v>
      </c>
      <c r="B7431" s="213" t="s">
        <v>4639</v>
      </c>
      <c r="C7431" s="213" t="s">
        <v>130</v>
      </c>
      <c r="D7431" s="214" t="s">
        <v>18673</v>
      </c>
    </row>
    <row r="7432" spans="1:4">
      <c r="A7432" s="213" t="s">
        <v>14664</v>
      </c>
      <c r="B7432" s="213" t="s">
        <v>4640</v>
      </c>
      <c r="C7432" s="213" t="s">
        <v>130</v>
      </c>
      <c r="D7432" s="214" t="s">
        <v>11042</v>
      </c>
    </row>
    <row r="7433" spans="1:4">
      <c r="A7433" s="213" t="s">
        <v>14665</v>
      </c>
      <c r="B7433" s="213" t="s">
        <v>4641</v>
      </c>
      <c r="C7433" s="213" t="s">
        <v>130</v>
      </c>
      <c r="D7433" s="214" t="s">
        <v>11112</v>
      </c>
    </row>
    <row r="7434" spans="1:4">
      <c r="A7434" s="213" t="s">
        <v>14666</v>
      </c>
      <c r="B7434" s="213" t="s">
        <v>4642</v>
      </c>
      <c r="C7434" s="213" t="s">
        <v>130</v>
      </c>
      <c r="D7434" s="214" t="s">
        <v>11590</v>
      </c>
    </row>
    <row r="7435" spans="1:4">
      <c r="A7435" s="213" t="s">
        <v>14667</v>
      </c>
      <c r="B7435" s="213" t="s">
        <v>4643</v>
      </c>
      <c r="C7435" s="213" t="s">
        <v>130</v>
      </c>
      <c r="D7435" s="214" t="s">
        <v>29452</v>
      </c>
    </row>
    <row r="7436" spans="1:4">
      <c r="A7436" s="213" t="s">
        <v>14668</v>
      </c>
      <c r="B7436" s="213" t="s">
        <v>4644</v>
      </c>
      <c r="C7436" s="213" t="s">
        <v>130</v>
      </c>
      <c r="D7436" s="214" t="s">
        <v>10567</v>
      </c>
    </row>
    <row r="7437" spans="1:4">
      <c r="A7437" s="213" t="s">
        <v>14669</v>
      </c>
      <c r="B7437" s="213" t="s">
        <v>4645</v>
      </c>
      <c r="C7437" s="213" t="s">
        <v>130</v>
      </c>
      <c r="D7437" s="214" t="s">
        <v>15890</v>
      </c>
    </row>
    <row r="7438" spans="1:4">
      <c r="A7438" s="213" t="s">
        <v>14670</v>
      </c>
      <c r="B7438" s="213" t="s">
        <v>4646</v>
      </c>
      <c r="C7438" s="213" t="s">
        <v>130</v>
      </c>
      <c r="D7438" s="214" t="s">
        <v>11043</v>
      </c>
    </row>
    <row r="7439" spans="1:4">
      <c r="A7439" s="213" t="s">
        <v>14671</v>
      </c>
      <c r="B7439" s="213" t="s">
        <v>4647</v>
      </c>
      <c r="C7439" s="213" t="s">
        <v>130</v>
      </c>
      <c r="D7439" s="214" t="s">
        <v>11666</v>
      </c>
    </row>
    <row r="7440" spans="1:4">
      <c r="A7440" s="213" t="s">
        <v>14673</v>
      </c>
      <c r="B7440" s="213" t="s">
        <v>4648</v>
      </c>
      <c r="C7440" s="213" t="s">
        <v>130</v>
      </c>
      <c r="D7440" s="214" t="s">
        <v>22697</v>
      </c>
    </row>
    <row r="7441" spans="1:4">
      <c r="A7441" s="213" t="s">
        <v>14674</v>
      </c>
      <c r="B7441" s="213" t="s">
        <v>4649</v>
      </c>
      <c r="C7441" s="213" t="s">
        <v>130</v>
      </c>
      <c r="D7441" s="214" t="s">
        <v>22170</v>
      </c>
    </row>
    <row r="7442" spans="1:4">
      <c r="A7442" s="213" t="s">
        <v>14675</v>
      </c>
      <c r="B7442" s="213" t="s">
        <v>4650</v>
      </c>
      <c r="C7442" s="213" t="s">
        <v>130</v>
      </c>
      <c r="D7442" s="214" t="s">
        <v>12313</v>
      </c>
    </row>
    <row r="7443" spans="1:4">
      <c r="A7443" s="213" t="s">
        <v>14676</v>
      </c>
      <c r="B7443" s="213" t="s">
        <v>4651</v>
      </c>
      <c r="C7443" s="213" t="s">
        <v>130</v>
      </c>
      <c r="D7443" s="214" t="s">
        <v>16320</v>
      </c>
    </row>
    <row r="7444" spans="1:4">
      <c r="A7444" s="213" t="s">
        <v>14678</v>
      </c>
      <c r="B7444" s="213" t="s">
        <v>4652</v>
      </c>
      <c r="C7444" s="213" t="s">
        <v>130</v>
      </c>
      <c r="D7444" s="214" t="s">
        <v>10335</v>
      </c>
    </row>
    <row r="7445" spans="1:4">
      <c r="A7445" s="213" t="s">
        <v>14679</v>
      </c>
      <c r="B7445" s="213" t="s">
        <v>4653</v>
      </c>
      <c r="C7445" s="213" t="s">
        <v>130</v>
      </c>
      <c r="D7445" s="214" t="s">
        <v>12313</v>
      </c>
    </row>
    <row r="7446" spans="1:4">
      <c r="A7446" s="213" t="s">
        <v>14681</v>
      </c>
      <c r="B7446" s="213" t="s">
        <v>4654</v>
      </c>
      <c r="C7446" s="213" t="s">
        <v>130</v>
      </c>
      <c r="D7446" s="214" t="s">
        <v>17183</v>
      </c>
    </row>
    <row r="7447" spans="1:4">
      <c r="A7447" s="213" t="s">
        <v>14682</v>
      </c>
      <c r="B7447" s="213" t="s">
        <v>4655</v>
      </c>
      <c r="C7447" s="213" t="s">
        <v>130</v>
      </c>
      <c r="D7447" s="214" t="s">
        <v>11053</v>
      </c>
    </row>
    <row r="7448" spans="1:4">
      <c r="A7448" s="213" t="s">
        <v>14683</v>
      </c>
      <c r="B7448" s="213" t="s">
        <v>4656</v>
      </c>
      <c r="C7448" s="213" t="s">
        <v>130</v>
      </c>
      <c r="D7448" s="214" t="s">
        <v>10531</v>
      </c>
    </row>
    <row r="7449" spans="1:4">
      <c r="A7449" s="213" t="s">
        <v>14684</v>
      </c>
      <c r="B7449" s="213" t="s">
        <v>4657</v>
      </c>
      <c r="C7449" s="213" t="s">
        <v>130</v>
      </c>
      <c r="D7449" s="214" t="s">
        <v>10631</v>
      </c>
    </row>
    <row r="7450" spans="1:4">
      <c r="A7450" s="213" t="s">
        <v>14685</v>
      </c>
      <c r="B7450" s="213" t="s">
        <v>4658</v>
      </c>
      <c r="C7450" s="213" t="s">
        <v>130</v>
      </c>
      <c r="D7450" s="214" t="s">
        <v>23851</v>
      </c>
    </row>
    <row r="7451" spans="1:4">
      <c r="A7451" s="213" t="s">
        <v>14686</v>
      </c>
      <c r="B7451" s="213" t="s">
        <v>4659</v>
      </c>
      <c r="C7451" s="213" t="s">
        <v>130</v>
      </c>
      <c r="D7451" s="214" t="s">
        <v>16320</v>
      </c>
    </row>
    <row r="7452" spans="1:4">
      <c r="A7452" s="213" t="s">
        <v>14688</v>
      </c>
      <c r="B7452" s="213" t="s">
        <v>4660</v>
      </c>
      <c r="C7452" s="213" t="s">
        <v>130</v>
      </c>
      <c r="D7452" s="214" t="s">
        <v>10792</v>
      </c>
    </row>
    <row r="7453" spans="1:4">
      <c r="A7453" s="213" t="s">
        <v>14689</v>
      </c>
      <c r="B7453" s="213" t="s">
        <v>4661</v>
      </c>
      <c r="C7453" s="213" t="s">
        <v>130</v>
      </c>
      <c r="D7453" s="214" t="s">
        <v>12436</v>
      </c>
    </row>
    <row r="7454" spans="1:4">
      <c r="A7454" s="213" t="s">
        <v>14690</v>
      </c>
      <c r="B7454" s="213" t="s">
        <v>4662</v>
      </c>
      <c r="C7454" s="213" t="s">
        <v>130</v>
      </c>
      <c r="D7454" s="214" t="s">
        <v>12308</v>
      </c>
    </row>
    <row r="7455" spans="1:4">
      <c r="A7455" s="213" t="s">
        <v>14691</v>
      </c>
      <c r="B7455" s="213" t="s">
        <v>4663</v>
      </c>
      <c r="C7455" s="213" t="s">
        <v>130</v>
      </c>
      <c r="D7455" s="214" t="s">
        <v>11281</v>
      </c>
    </row>
    <row r="7456" spans="1:4">
      <c r="A7456" s="213" t="s">
        <v>14693</v>
      </c>
      <c r="B7456" s="213" t="s">
        <v>4664</v>
      </c>
      <c r="C7456" s="213" t="s">
        <v>130</v>
      </c>
      <c r="D7456" s="214" t="s">
        <v>28678</v>
      </c>
    </row>
    <row r="7457" spans="1:4">
      <c r="A7457" s="213" t="s">
        <v>14694</v>
      </c>
      <c r="B7457" s="213" t="s">
        <v>4665</v>
      </c>
      <c r="C7457" s="213" t="s">
        <v>130</v>
      </c>
      <c r="D7457" s="214" t="s">
        <v>10443</v>
      </c>
    </row>
    <row r="7458" spans="1:4">
      <c r="A7458" s="213" t="s">
        <v>14695</v>
      </c>
      <c r="B7458" s="213" t="s">
        <v>4666</v>
      </c>
      <c r="C7458" s="213" t="s">
        <v>130</v>
      </c>
      <c r="D7458" s="214" t="s">
        <v>15214</v>
      </c>
    </row>
    <row r="7459" spans="1:4">
      <c r="A7459" s="213" t="s">
        <v>14696</v>
      </c>
      <c r="B7459" s="213" t="s">
        <v>4667</v>
      </c>
      <c r="C7459" s="213" t="s">
        <v>130</v>
      </c>
      <c r="D7459" s="214" t="s">
        <v>22723</v>
      </c>
    </row>
    <row r="7460" spans="1:4">
      <c r="A7460" s="213" t="s">
        <v>14697</v>
      </c>
      <c r="B7460" s="213" t="s">
        <v>4668</v>
      </c>
      <c r="C7460" s="213" t="s">
        <v>130</v>
      </c>
      <c r="D7460" s="214" t="s">
        <v>28479</v>
      </c>
    </row>
    <row r="7461" spans="1:4">
      <c r="A7461" s="213" t="s">
        <v>14698</v>
      </c>
      <c r="B7461" s="213" t="s">
        <v>4669</v>
      </c>
      <c r="C7461" s="213" t="s">
        <v>130</v>
      </c>
      <c r="D7461" s="214" t="s">
        <v>14699</v>
      </c>
    </row>
    <row r="7462" spans="1:4">
      <c r="A7462" s="213" t="s">
        <v>14700</v>
      </c>
      <c r="B7462" s="213" t="s">
        <v>4670</v>
      </c>
      <c r="C7462" s="213" t="s">
        <v>130</v>
      </c>
      <c r="D7462" s="214" t="s">
        <v>10426</v>
      </c>
    </row>
    <row r="7463" spans="1:4">
      <c r="A7463" s="213" t="s">
        <v>14702</v>
      </c>
      <c r="B7463" s="213" t="s">
        <v>4671</v>
      </c>
      <c r="C7463" s="213" t="s">
        <v>130</v>
      </c>
      <c r="D7463" s="214" t="s">
        <v>28380</v>
      </c>
    </row>
    <row r="7464" spans="1:4">
      <c r="A7464" s="213" t="s">
        <v>14703</v>
      </c>
      <c r="B7464" s="213" t="s">
        <v>4672</v>
      </c>
      <c r="C7464" s="213" t="s">
        <v>130</v>
      </c>
      <c r="D7464" s="214" t="s">
        <v>16345</v>
      </c>
    </row>
    <row r="7465" spans="1:4">
      <c r="A7465" s="213" t="s">
        <v>14704</v>
      </c>
      <c r="B7465" s="213" t="s">
        <v>4673</v>
      </c>
      <c r="C7465" s="213" t="s">
        <v>130</v>
      </c>
      <c r="D7465" s="214" t="s">
        <v>33006</v>
      </c>
    </row>
    <row r="7466" spans="1:4">
      <c r="A7466" s="213" t="s">
        <v>14705</v>
      </c>
      <c r="B7466" s="213" t="s">
        <v>4674</v>
      </c>
      <c r="C7466" s="213" t="s">
        <v>130</v>
      </c>
      <c r="D7466" s="214" t="s">
        <v>11539</v>
      </c>
    </row>
    <row r="7467" spans="1:4">
      <c r="A7467" s="213" t="s">
        <v>14707</v>
      </c>
      <c r="B7467" s="213" t="s">
        <v>4675</v>
      </c>
      <c r="C7467" s="213" t="s">
        <v>130</v>
      </c>
      <c r="D7467" s="214" t="s">
        <v>33007</v>
      </c>
    </row>
    <row r="7468" spans="1:4">
      <c r="A7468" s="213" t="s">
        <v>14708</v>
      </c>
      <c r="B7468" s="213" t="s">
        <v>4676</v>
      </c>
      <c r="C7468" s="213" t="s">
        <v>130</v>
      </c>
      <c r="D7468" s="214" t="s">
        <v>10285</v>
      </c>
    </row>
    <row r="7469" spans="1:4">
      <c r="A7469" s="213" t="s">
        <v>14709</v>
      </c>
      <c r="B7469" s="213" t="s">
        <v>4677</v>
      </c>
      <c r="C7469" s="213" t="s">
        <v>130</v>
      </c>
      <c r="D7469" s="214" t="s">
        <v>16408</v>
      </c>
    </row>
    <row r="7470" spans="1:4">
      <c r="A7470" s="213" t="s">
        <v>14710</v>
      </c>
      <c r="B7470" s="213" t="s">
        <v>4678</v>
      </c>
      <c r="C7470" s="213" t="s">
        <v>130</v>
      </c>
      <c r="D7470" s="214" t="s">
        <v>12313</v>
      </c>
    </row>
    <row r="7471" spans="1:4">
      <c r="A7471" s="213" t="s">
        <v>14711</v>
      </c>
      <c r="B7471" s="213" t="s">
        <v>4679</v>
      </c>
      <c r="C7471" s="213" t="s">
        <v>130</v>
      </c>
      <c r="D7471" s="214" t="s">
        <v>11286</v>
      </c>
    </row>
    <row r="7472" spans="1:4">
      <c r="A7472" s="213" t="s">
        <v>14712</v>
      </c>
      <c r="B7472" s="213" t="s">
        <v>4680</v>
      </c>
      <c r="C7472" s="213" t="s">
        <v>130</v>
      </c>
      <c r="D7472" s="214" t="s">
        <v>17639</v>
      </c>
    </row>
    <row r="7473" spans="1:4">
      <c r="A7473" s="213" t="s">
        <v>14714</v>
      </c>
      <c r="B7473" s="213" t="s">
        <v>4681</v>
      </c>
      <c r="C7473" s="213" t="s">
        <v>130</v>
      </c>
      <c r="D7473" s="214" t="s">
        <v>22656</v>
      </c>
    </row>
    <row r="7474" spans="1:4">
      <c r="A7474" s="213" t="s">
        <v>14716</v>
      </c>
      <c r="B7474" s="213" t="s">
        <v>4814</v>
      </c>
      <c r="C7474" s="213" t="s">
        <v>130</v>
      </c>
      <c r="D7474" s="214" t="s">
        <v>19143</v>
      </c>
    </row>
    <row r="7475" spans="1:4">
      <c r="A7475" s="213" t="s">
        <v>14717</v>
      </c>
      <c r="B7475" s="213" t="s">
        <v>9736</v>
      </c>
      <c r="C7475" s="213" t="s">
        <v>130</v>
      </c>
      <c r="D7475" s="214" t="s">
        <v>10154</v>
      </c>
    </row>
    <row r="7476" spans="1:4">
      <c r="A7476" s="213" t="s">
        <v>14719</v>
      </c>
      <c r="B7476" s="213" t="s">
        <v>9737</v>
      </c>
      <c r="C7476" s="213" t="s">
        <v>130</v>
      </c>
      <c r="D7476" s="214" t="s">
        <v>33008</v>
      </c>
    </row>
    <row r="7477" spans="1:4">
      <c r="A7477" s="213" t="s">
        <v>14721</v>
      </c>
      <c r="B7477" s="213" t="s">
        <v>9738</v>
      </c>
      <c r="C7477" s="213" t="s">
        <v>130</v>
      </c>
      <c r="D7477" s="214" t="s">
        <v>11429</v>
      </c>
    </row>
    <row r="7478" spans="1:4">
      <c r="A7478" s="213" t="s">
        <v>14723</v>
      </c>
      <c r="B7478" s="213" t="s">
        <v>9739</v>
      </c>
      <c r="C7478" s="213" t="s">
        <v>130</v>
      </c>
      <c r="D7478" s="214" t="s">
        <v>10931</v>
      </c>
    </row>
    <row r="7479" spans="1:4">
      <c r="A7479" s="213" t="s">
        <v>14725</v>
      </c>
      <c r="B7479" s="213" t="s">
        <v>9740</v>
      </c>
      <c r="C7479" s="213" t="s">
        <v>130</v>
      </c>
      <c r="D7479" s="214" t="s">
        <v>10324</v>
      </c>
    </row>
    <row r="7480" spans="1:4">
      <c r="A7480" s="213" t="s">
        <v>14726</v>
      </c>
      <c r="B7480" s="213" t="s">
        <v>9741</v>
      </c>
      <c r="C7480" s="213" t="s">
        <v>130</v>
      </c>
      <c r="D7480" s="214" t="s">
        <v>27283</v>
      </c>
    </row>
    <row r="7481" spans="1:4">
      <c r="A7481" s="213" t="s">
        <v>14727</v>
      </c>
      <c r="B7481" s="213" t="s">
        <v>14728</v>
      </c>
      <c r="C7481" s="213" t="s">
        <v>130</v>
      </c>
      <c r="D7481" s="214" t="s">
        <v>15654</v>
      </c>
    </row>
    <row r="7482" spans="1:4">
      <c r="A7482" s="213" t="s">
        <v>14729</v>
      </c>
      <c r="B7482" s="213" t="s">
        <v>9742</v>
      </c>
      <c r="C7482" s="213" t="s">
        <v>130</v>
      </c>
      <c r="D7482" s="214" t="s">
        <v>11198</v>
      </c>
    </row>
    <row r="7483" spans="1:4">
      <c r="A7483" s="213" t="s">
        <v>14730</v>
      </c>
      <c r="B7483" s="213" t="s">
        <v>9743</v>
      </c>
      <c r="C7483" s="213" t="s">
        <v>130</v>
      </c>
      <c r="D7483" s="214" t="s">
        <v>15239</v>
      </c>
    </row>
    <row r="7484" spans="1:4">
      <c r="A7484" s="213" t="s">
        <v>14732</v>
      </c>
      <c r="B7484" s="213" t="s">
        <v>9744</v>
      </c>
      <c r="C7484" s="213" t="s">
        <v>130</v>
      </c>
      <c r="D7484" s="214" t="s">
        <v>11198</v>
      </c>
    </row>
    <row r="7485" spans="1:4">
      <c r="A7485" s="213" t="s">
        <v>14733</v>
      </c>
      <c r="B7485" s="213" t="s">
        <v>9745</v>
      </c>
      <c r="C7485" s="213" t="s">
        <v>130</v>
      </c>
      <c r="D7485" s="214" t="s">
        <v>15239</v>
      </c>
    </row>
    <row r="7486" spans="1:4">
      <c r="A7486" s="213" t="s">
        <v>14734</v>
      </c>
      <c r="B7486" s="213" t="s">
        <v>2911</v>
      </c>
      <c r="C7486" s="213" t="s">
        <v>130</v>
      </c>
      <c r="D7486" s="214" t="s">
        <v>33009</v>
      </c>
    </row>
    <row r="7487" spans="1:4">
      <c r="A7487" s="213" t="s">
        <v>14735</v>
      </c>
      <c r="B7487" s="213" t="s">
        <v>2912</v>
      </c>
      <c r="C7487" s="213" t="s">
        <v>130</v>
      </c>
      <c r="D7487" s="214" t="s">
        <v>30833</v>
      </c>
    </row>
    <row r="7488" spans="1:4">
      <c r="A7488" s="213" t="s">
        <v>14736</v>
      </c>
      <c r="B7488" s="213" t="s">
        <v>2913</v>
      </c>
      <c r="C7488" s="213" t="s">
        <v>130</v>
      </c>
      <c r="D7488" s="214" t="s">
        <v>26614</v>
      </c>
    </row>
    <row r="7489" spans="1:4">
      <c r="A7489" s="213" t="s">
        <v>14738</v>
      </c>
      <c r="B7489" s="213" t="s">
        <v>2914</v>
      </c>
      <c r="C7489" s="213" t="s">
        <v>130</v>
      </c>
      <c r="D7489" s="214" t="s">
        <v>10555</v>
      </c>
    </row>
    <row r="7490" spans="1:4">
      <c r="A7490" s="213" t="s">
        <v>14739</v>
      </c>
      <c r="B7490" s="213" t="s">
        <v>2915</v>
      </c>
      <c r="C7490" s="213" t="s">
        <v>130</v>
      </c>
      <c r="D7490" s="214" t="s">
        <v>17077</v>
      </c>
    </row>
    <row r="7491" spans="1:4">
      <c r="A7491" s="213" t="s">
        <v>14740</v>
      </c>
      <c r="B7491" s="213" t="s">
        <v>2916</v>
      </c>
      <c r="C7491" s="213" t="s">
        <v>130</v>
      </c>
      <c r="D7491" s="214" t="s">
        <v>26359</v>
      </c>
    </row>
    <row r="7492" spans="1:4">
      <c r="A7492" s="213" t="s">
        <v>14741</v>
      </c>
      <c r="B7492" s="213" t="s">
        <v>29922</v>
      </c>
      <c r="C7492" s="213" t="s">
        <v>130</v>
      </c>
      <c r="D7492" s="214" t="s">
        <v>33010</v>
      </c>
    </row>
    <row r="7493" spans="1:4">
      <c r="A7493" s="213" t="s">
        <v>14742</v>
      </c>
      <c r="B7493" s="213" t="s">
        <v>29923</v>
      </c>
      <c r="C7493" s="213" t="s">
        <v>130</v>
      </c>
      <c r="D7493" s="214" t="s">
        <v>32839</v>
      </c>
    </row>
    <row r="7494" spans="1:4">
      <c r="A7494" s="213" t="s">
        <v>14743</v>
      </c>
      <c r="B7494" s="213" t="s">
        <v>29924</v>
      </c>
      <c r="C7494" s="213" t="s">
        <v>130</v>
      </c>
      <c r="D7494" s="214" t="s">
        <v>33011</v>
      </c>
    </row>
    <row r="7495" spans="1:4">
      <c r="A7495" s="213" t="s">
        <v>14746</v>
      </c>
      <c r="B7495" s="213" t="s">
        <v>158</v>
      </c>
      <c r="C7495" s="213" t="s">
        <v>130</v>
      </c>
      <c r="D7495" s="214" t="s">
        <v>22744</v>
      </c>
    </row>
    <row r="7496" spans="1:4">
      <c r="A7496" s="213" t="s">
        <v>14747</v>
      </c>
      <c r="B7496" s="213" t="s">
        <v>159</v>
      </c>
      <c r="C7496" s="213" t="s">
        <v>130</v>
      </c>
      <c r="D7496" s="214" t="s">
        <v>17544</v>
      </c>
    </row>
    <row r="7497" spans="1:4">
      <c r="A7497" s="213" t="s">
        <v>14748</v>
      </c>
      <c r="B7497" s="213" t="s">
        <v>160</v>
      </c>
      <c r="C7497" s="213" t="s">
        <v>130</v>
      </c>
      <c r="D7497" s="214" t="s">
        <v>11048</v>
      </c>
    </row>
    <row r="7498" spans="1:4">
      <c r="A7498" s="213" t="s">
        <v>14749</v>
      </c>
      <c r="B7498" s="213" t="s">
        <v>161</v>
      </c>
      <c r="C7498" s="213" t="s">
        <v>130</v>
      </c>
      <c r="D7498" s="214" t="s">
        <v>12445</v>
      </c>
    </row>
    <row r="7499" spans="1:4">
      <c r="A7499" s="213" t="s">
        <v>14750</v>
      </c>
      <c r="B7499" s="213" t="s">
        <v>3596</v>
      </c>
      <c r="C7499" s="213" t="s">
        <v>130</v>
      </c>
      <c r="D7499" s="214" t="s">
        <v>33012</v>
      </c>
    </row>
    <row r="7500" spans="1:4">
      <c r="A7500" s="213" t="s">
        <v>14751</v>
      </c>
      <c r="B7500" s="213" t="s">
        <v>3597</v>
      </c>
      <c r="C7500" s="213" t="s">
        <v>130</v>
      </c>
      <c r="D7500" s="214" t="s">
        <v>31808</v>
      </c>
    </row>
    <row r="7501" spans="1:4">
      <c r="A7501" s="213" t="s">
        <v>14752</v>
      </c>
      <c r="B7501" s="213" t="s">
        <v>3598</v>
      </c>
      <c r="C7501" s="213" t="s">
        <v>130</v>
      </c>
      <c r="D7501" s="214" t="s">
        <v>10337</v>
      </c>
    </row>
    <row r="7502" spans="1:4">
      <c r="A7502" s="213" t="s">
        <v>14754</v>
      </c>
      <c r="B7502" s="213" t="s">
        <v>3599</v>
      </c>
      <c r="C7502" s="213" t="s">
        <v>130</v>
      </c>
      <c r="D7502" s="214" t="s">
        <v>11350</v>
      </c>
    </row>
    <row r="7503" spans="1:4">
      <c r="A7503" s="213" t="s">
        <v>14755</v>
      </c>
      <c r="B7503" s="213" t="s">
        <v>3662</v>
      </c>
      <c r="C7503" s="213" t="s">
        <v>130</v>
      </c>
      <c r="D7503" s="214" t="s">
        <v>12826</v>
      </c>
    </row>
    <row r="7504" spans="1:4">
      <c r="A7504" s="213" t="s">
        <v>14756</v>
      </c>
      <c r="B7504" s="213" t="s">
        <v>4094</v>
      </c>
      <c r="C7504" s="213" t="s">
        <v>130</v>
      </c>
      <c r="D7504" s="214" t="s">
        <v>11403</v>
      </c>
    </row>
    <row r="7505" spans="1:4">
      <c r="A7505" s="213" t="s">
        <v>14758</v>
      </c>
      <c r="B7505" s="213" t="s">
        <v>4095</v>
      </c>
      <c r="C7505" s="213" t="s">
        <v>130</v>
      </c>
      <c r="D7505" s="214" t="s">
        <v>11403</v>
      </c>
    </row>
    <row r="7506" spans="1:4">
      <c r="A7506" s="213" t="s">
        <v>14759</v>
      </c>
      <c r="B7506" s="213" t="s">
        <v>4096</v>
      </c>
      <c r="C7506" s="213" t="s">
        <v>130</v>
      </c>
      <c r="D7506" s="214" t="s">
        <v>10321</v>
      </c>
    </row>
    <row r="7507" spans="1:4">
      <c r="A7507" s="213" t="s">
        <v>14760</v>
      </c>
      <c r="B7507" s="213" t="s">
        <v>4097</v>
      </c>
      <c r="C7507" s="213" t="s">
        <v>130</v>
      </c>
      <c r="D7507" s="214" t="s">
        <v>11391</v>
      </c>
    </row>
    <row r="7508" spans="1:4">
      <c r="A7508" s="213" t="s">
        <v>14761</v>
      </c>
      <c r="B7508" s="213" t="s">
        <v>4098</v>
      </c>
      <c r="C7508" s="213" t="s">
        <v>130</v>
      </c>
      <c r="D7508" s="214" t="s">
        <v>10975</v>
      </c>
    </row>
    <row r="7509" spans="1:4">
      <c r="A7509" s="213" t="s">
        <v>14763</v>
      </c>
      <c r="B7509" s="213" t="s">
        <v>4099</v>
      </c>
      <c r="C7509" s="213" t="s">
        <v>130</v>
      </c>
      <c r="D7509" s="214" t="s">
        <v>17244</v>
      </c>
    </row>
    <row r="7510" spans="1:4">
      <c r="A7510" s="213" t="s">
        <v>14764</v>
      </c>
      <c r="B7510" s="213" t="s">
        <v>4100</v>
      </c>
      <c r="C7510" s="213" t="s">
        <v>130</v>
      </c>
      <c r="D7510" s="214" t="s">
        <v>11077</v>
      </c>
    </row>
    <row r="7511" spans="1:4">
      <c r="A7511" s="213" t="s">
        <v>14766</v>
      </c>
      <c r="B7511" s="213" t="s">
        <v>4101</v>
      </c>
      <c r="C7511" s="213" t="s">
        <v>130</v>
      </c>
      <c r="D7511" s="214" t="s">
        <v>30823</v>
      </c>
    </row>
    <row r="7512" spans="1:4">
      <c r="A7512" s="213" t="s">
        <v>29927</v>
      </c>
      <c r="B7512" s="213" t="s">
        <v>29928</v>
      </c>
      <c r="C7512" s="213" t="s">
        <v>130</v>
      </c>
      <c r="D7512" s="214" t="s">
        <v>11896</v>
      </c>
    </row>
    <row r="7513" spans="1:4">
      <c r="A7513" s="213" t="s">
        <v>29929</v>
      </c>
      <c r="B7513" s="213" t="s">
        <v>29930</v>
      </c>
      <c r="C7513" s="213" t="s">
        <v>130</v>
      </c>
      <c r="D7513" s="214" t="s">
        <v>10968</v>
      </c>
    </row>
    <row r="7514" spans="1:4">
      <c r="A7514" s="213" t="s">
        <v>29931</v>
      </c>
      <c r="B7514" s="213" t="s">
        <v>29932</v>
      </c>
      <c r="C7514" s="213" t="s">
        <v>130</v>
      </c>
      <c r="D7514" s="214" t="s">
        <v>13123</v>
      </c>
    </row>
    <row r="7515" spans="1:4">
      <c r="A7515" s="213" t="s">
        <v>29933</v>
      </c>
      <c r="B7515" s="213" t="s">
        <v>29934</v>
      </c>
      <c r="C7515" s="213" t="s">
        <v>130</v>
      </c>
      <c r="D7515" s="214" t="s">
        <v>33013</v>
      </c>
    </row>
    <row r="7516" spans="1:4">
      <c r="A7516" s="213" t="s">
        <v>29935</v>
      </c>
      <c r="B7516" s="213" t="s">
        <v>29936</v>
      </c>
      <c r="C7516" s="213" t="s">
        <v>130</v>
      </c>
      <c r="D7516" s="214" t="s">
        <v>10412</v>
      </c>
    </row>
    <row r="7517" spans="1:4">
      <c r="A7517" s="213" t="s">
        <v>29937</v>
      </c>
      <c r="B7517" s="213" t="s">
        <v>29938</v>
      </c>
      <c r="C7517" s="213" t="s">
        <v>130</v>
      </c>
      <c r="D7517" s="214" t="s">
        <v>33014</v>
      </c>
    </row>
    <row r="7518" spans="1:4">
      <c r="A7518" s="213" t="s">
        <v>29939</v>
      </c>
      <c r="B7518" s="213" t="s">
        <v>29940</v>
      </c>
      <c r="C7518" s="213" t="s">
        <v>130</v>
      </c>
      <c r="D7518" s="214" t="s">
        <v>10335</v>
      </c>
    </row>
    <row r="7519" spans="1:4">
      <c r="A7519" s="213" t="s">
        <v>14767</v>
      </c>
      <c r="B7519" s="213" t="s">
        <v>4523</v>
      </c>
      <c r="C7519" s="213" t="s">
        <v>56</v>
      </c>
      <c r="D7519" s="214" t="s">
        <v>33015</v>
      </c>
    </row>
    <row r="7520" spans="1:4">
      <c r="A7520" s="213" t="s">
        <v>14768</v>
      </c>
      <c r="B7520" s="213" t="s">
        <v>4524</v>
      </c>
      <c r="C7520" s="213" t="s">
        <v>56</v>
      </c>
      <c r="D7520" s="214" t="s">
        <v>33016</v>
      </c>
    </row>
    <row r="7521" spans="1:4">
      <c r="A7521" s="213" t="s">
        <v>14769</v>
      </c>
      <c r="B7521" s="213" t="s">
        <v>4525</v>
      </c>
      <c r="C7521" s="213" t="s">
        <v>56</v>
      </c>
      <c r="D7521" s="214" t="s">
        <v>33017</v>
      </c>
    </row>
    <row r="7522" spans="1:4">
      <c r="A7522" s="213" t="s">
        <v>14770</v>
      </c>
      <c r="B7522" s="213" t="s">
        <v>4549</v>
      </c>
      <c r="C7522" s="213" t="s">
        <v>56</v>
      </c>
      <c r="D7522" s="214" t="s">
        <v>33018</v>
      </c>
    </row>
    <row r="7523" spans="1:4">
      <c r="A7523" s="213" t="s">
        <v>14771</v>
      </c>
      <c r="B7523" s="213" t="s">
        <v>4550</v>
      </c>
      <c r="C7523" s="213" t="s">
        <v>56</v>
      </c>
      <c r="D7523" s="214" t="s">
        <v>33019</v>
      </c>
    </row>
    <row r="7524" spans="1:4">
      <c r="A7524" s="213" t="s">
        <v>14772</v>
      </c>
      <c r="B7524" s="213" t="s">
        <v>4551</v>
      </c>
      <c r="C7524" s="213" t="s">
        <v>56</v>
      </c>
      <c r="D7524" s="214" t="s">
        <v>33020</v>
      </c>
    </row>
    <row r="7525" spans="1:4">
      <c r="A7525" s="213" t="s">
        <v>14773</v>
      </c>
      <c r="B7525" s="213" t="s">
        <v>4552</v>
      </c>
      <c r="C7525" s="213" t="s">
        <v>56</v>
      </c>
      <c r="D7525" s="214" t="s">
        <v>33021</v>
      </c>
    </row>
    <row r="7526" spans="1:4">
      <c r="A7526" s="213" t="s">
        <v>14774</v>
      </c>
      <c r="B7526" s="213" t="s">
        <v>4553</v>
      </c>
      <c r="C7526" s="213" t="s">
        <v>56</v>
      </c>
      <c r="D7526" s="214" t="s">
        <v>33022</v>
      </c>
    </row>
    <row r="7527" spans="1:4">
      <c r="A7527" s="213" t="s">
        <v>14775</v>
      </c>
      <c r="B7527" s="213" t="s">
        <v>4554</v>
      </c>
      <c r="C7527" s="213" t="s">
        <v>56</v>
      </c>
      <c r="D7527" s="214" t="s">
        <v>33023</v>
      </c>
    </row>
    <row r="7528" spans="1:4">
      <c r="A7528" s="213" t="s">
        <v>14776</v>
      </c>
      <c r="B7528" s="213" t="s">
        <v>4555</v>
      </c>
      <c r="C7528" s="213" t="s">
        <v>56</v>
      </c>
      <c r="D7528" s="214" t="s">
        <v>33024</v>
      </c>
    </row>
    <row r="7529" spans="1:4">
      <c r="A7529" s="213" t="s">
        <v>14777</v>
      </c>
      <c r="B7529" s="213" t="s">
        <v>4556</v>
      </c>
      <c r="C7529" s="213" t="s">
        <v>56</v>
      </c>
      <c r="D7529" s="214" t="s">
        <v>33025</v>
      </c>
    </row>
    <row r="7530" spans="1:4">
      <c r="A7530" s="213" t="s">
        <v>14778</v>
      </c>
      <c r="B7530" s="213" t="s">
        <v>2690</v>
      </c>
      <c r="C7530" s="213" t="s">
        <v>56</v>
      </c>
      <c r="D7530" s="214" t="s">
        <v>33026</v>
      </c>
    </row>
    <row r="7531" spans="1:4">
      <c r="A7531" s="213" t="s">
        <v>14779</v>
      </c>
      <c r="B7531" s="213" t="s">
        <v>2691</v>
      </c>
      <c r="C7531" s="213" t="s">
        <v>56</v>
      </c>
      <c r="D7531" s="214" t="s">
        <v>33027</v>
      </c>
    </row>
    <row r="7532" spans="1:4">
      <c r="A7532" s="213" t="s">
        <v>14780</v>
      </c>
      <c r="B7532" s="213" t="s">
        <v>2692</v>
      </c>
      <c r="C7532" s="213" t="s">
        <v>56</v>
      </c>
      <c r="D7532" s="214" t="s">
        <v>33028</v>
      </c>
    </row>
    <row r="7533" spans="1:4">
      <c r="A7533" s="213" t="s">
        <v>14781</v>
      </c>
      <c r="B7533" s="213" t="s">
        <v>2693</v>
      </c>
      <c r="C7533" s="213" t="s">
        <v>56</v>
      </c>
      <c r="D7533" s="214" t="s">
        <v>33029</v>
      </c>
    </row>
    <row r="7534" spans="1:4">
      <c r="A7534" s="213" t="s">
        <v>14782</v>
      </c>
      <c r="B7534" s="213" t="s">
        <v>2694</v>
      </c>
      <c r="C7534" s="213" t="s">
        <v>56</v>
      </c>
      <c r="D7534" s="214" t="s">
        <v>33030</v>
      </c>
    </row>
    <row r="7535" spans="1:4">
      <c r="A7535" s="213" t="s">
        <v>14783</v>
      </c>
      <c r="B7535" s="213" t="s">
        <v>2695</v>
      </c>
      <c r="C7535" s="213" t="s">
        <v>56</v>
      </c>
      <c r="D7535" s="214" t="s">
        <v>33031</v>
      </c>
    </row>
    <row r="7536" spans="1:4">
      <c r="A7536" s="213" t="s">
        <v>14784</v>
      </c>
      <c r="B7536" s="213" t="s">
        <v>2696</v>
      </c>
      <c r="C7536" s="213" t="s">
        <v>56</v>
      </c>
      <c r="D7536" s="214" t="s">
        <v>33032</v>
      </c>
    </row>
    <row r="7537" spans="1:4">
      <c r="A7537" s="213" t="s">
        <v>14785</v>
      </c>
      <c r="B7537" s="213" t="s">
        <v>2697</v>
      </c>
      <c r="C7537" s="213" t="s">
        <v>56</v>
      </c>
      <c r="D7537" s="214" t="s">
        <v>33033</v>
      </c>
    </row>
    <row r="7538" spans="1:4">
      <c r="A7538" s="213" t="s">
        <v>14786</v>
      </c>
      <c r="B7538" s="213" t="s">
        <v>2698</v>
      </c>
      <c r="C7538" s="213" t="s">
        <v>56</v>
      </c>
      <c r="D7538" s="214" t="s">
        <v>33034</v>
      </c>
    </row>
    <row r="7539" spans="1:4">
      <c r="A7539" s="213" t="s">
        <v>14787</v>
      </c>
      <c r="B7539" s="213" t="s">
        <v>2699</v>
      </c>
      <c r="C7539" s="213" t="s">
        <v>56</v>
      </c>
      <c r="D7539" s="214" t="s">
        <v>33035</v>
      </c>
    </row>
    <row r="7540" spans="1:4">
      <c r="A7540" s="213" t="s">
        <v>14788</v>
      </c>
      <c r="B7540" s="213" t="s">
        <v>2700</v>
      </c>
      <c r="C7540" s="213" t="s">
        <v>56</v>
      </c>
      <c r="D7540" s="214" t="s">
        <v>33036</v>
      </c>
    </row>
    <row r="7541" spans="1:4">
      <c r="A7541" s="213" t="s">
        <v>14789</v>
      </c>
      <c r="B7541" s="213" t="s">
        <v>2701</v>
      </c>
      <c r="C7541" s="213" t="s">
        <v>56</v>
      </c>
      <c r="D7541" s="214" t="s">
        <v>33037</v>
      </c>
    </row>
    <row r="7542" spans="1:4">
      <c r="A7542" s="213" t="s">
        <v>14790</v>
      </c>
      <c r="B7542" s="213" t="s">
        <v>2702</v>
      </c>
      <c r="C7542" s="213" t="s">
        <v>56</v>
      </c>
      <c r="D7542" s="214" t="s">
        <v>33038</v>
      </c>
    </row>
    <row r="7543" spans="1:4">
      <c r="A7543" s="213" t="s">
        <v>14791</v>
      </c>
      <c r="B7543" s="213" t="s">
        <v>2703</v>
      </c>
      <c r="C7543" s="213" t="s">
        <v>56</v>
      </c>
      <c r="D7543" s="214" t="s">
        <v>33039</v>
      </c>
    </row>
    <row r="7544" spans="1:4">
      <c r="A7544" s="213" t="s">
        <v>14792</v>
      </c>
      <c r="B7544" s="213" t="s">
        <v>29941</v>
      </c>
      <c r="C7544" s="213" t="s">
        <v>56</v>
      </c>
      <c r="D7544" s="214" t="s">
        <v>33040</v>
      </c>
    </row>
    <row r="7545" spans="1:4">
      <c r="A7545" s="213" t="s">
        <v>14793</v>
      </c>
      <c r="B7545" s="213" t="s">
        <v>29942</v>
      </c>
      <c r="C7545" s="213" t="s">
        <v>56</v>
      </c>
      <c r="D7545" s="214" t="s">
        <v>33041</v>
      </c>
    </row>
    <row r="7546" spans="1:4">
      <c r="A7546" s="213" t="s">
        <v>14794</v>
      </c>
      <c r="B7546" s="213" t="s">
        <v>29943</v>
      </c>
      <c r="C7546" s="213" t="s">
        <v>56</v>
      </c>
      <c r="D7546" s="214" t="s">
        <v>33042</v>
      </c>
    </row>
    <row r="7547" spans="1:4">
      <c r="A7547" s="213" t="s">
        <v>14795</v>
      </c>
      <c r="B7547" s="213" t="s">
        <v>29944</v>
      </c>
      <c r="C7547" s="213" t="s">
        <v>56</v>
      </c>
      <c r="D7547" s="214" t="s">
        <v>33043</v>
      </c>
    </row>
    <row r="7548" spans="1:4">
      <c r="A7548" s="213" t="s">
        <v>14796</v>
      </c>
      <c r="B7548" s="213" t="s">
        <v>4891</v>
      </c>
      <c r="C7548" s="213" t="s">
        <v>56</v>
      </c>
      <c r="D7548" s="214" t="s">
        <v>33044</v>
      </c>
    </row>
    <row r="7549" spans="1:4">
      <c r="A7549" s="213" t="s">
        <v>14797</v>
      </c>
      <c r="B7549" s="213" t="s">
        <v>4892</v>
      </c>
      <c r="C7549" s="213" t="s">
        <v>56</v>
      </c>
      <c r="D7549" s="214" t="s">
        <v>33045</v>
      </c>
    </row>
    <row r="7550" spans="1:4">
      <c r="A7550" s="213" t="s">
        <v>14798</v>
      </c>
      <c r="B7550" s="213" t="s">
        <v>4893</v>
      </c>
      <c r="C7550" s="213" t="s">
        <v>56</v>
      </c>
      <c r="D7550" s="214" t="s">
        <v>33046</v>
      </c>
    </row>
    <row r="7551" spans="1:4">
      <c r="A7551" s="213" t="s">
        <v>14799</v>
      </c>
      <c r="B7551" s="213" t="s">
        <v>4894</v>
      </c>
      <c r="C7551" s="213" t="s">
        <v>56</v>
      </c>
      <c r="D7551" s="214" t="s">
        <v>33047</v>
      </c>
    </row>
    <row r="7552" spans="1:4">
      <c r="A7552" s="213" t="s">
        <v>14800</v>
      </c>
      <c r="B7552" s="213" t="s">
        <v>4895</v>
      </c>
      <c r="C7552" s="213" t="s">
        <v>56</v>
      </c>
      <c r="D7552" s="214" t="s">
        <v>33048</v>
      </c>
    </row>
    <row r="7553" spans="1:4">
      <c r="A7553" s="213" t="s">
        <v>14801</v>
      </c>
      <c r="B7553" s="213" t="s">
        <v>4896</v>
      </c>
      <c r="C7553" s="213" t="s">
        <v>56</v>
      </c>
      <c r="D7553" s="214" t="s">
        <v>33049</v>
      </c>
    </row>
    <row r="7554" spans="1:4">
      <c r="A7554" s="213" t="s">
        <v>14802</v>
      </c>
      <c r="B7554" s="213" t="s">
        <v>4897</v>
      </c>
      <c r="C7554" s="213" t="s">
        <v>56</v>
      </c>
      <c r="D7554" s="214" t="s">
        <v>33050</v>
      </c>
    </row>
    <row r="7555" spans="1:4">
      <c r="A7555" s="213" t="s">
        <v>14803</v>
      </c>
      <c r="B7555" s="213" t="s">
        <v>4898</v>
      </c>
      <c r="C7555" s="213" t="s">
        <v>56</v>
      </c>
      <c r="D7555" s="214" t="s">
        <v>33051</v>
      </c>
    </row>
    <row r="7556" spans="1:4">
      <c r="A7556" s="213" t="s">
        <v>14804</v>
      </c>
      <c r="B7556" s="213" t="s">
        <v>4899</v>
      </c>
      <c r="C7556" s="213" t="s">
        <v>56</v>
      </c>
      <c r="D7556" s="214" t="s">
        <v>33052</v>
      </c>
    </row>
    <row r="7557" spans="1:4">
      <c r="A7557" s="213" t="s">
        <v>14805</v>
      </c>
      <c r="B7557" s="213" t="s">
        <v>4900</v>
      </c>
      <c r="C7557" s="213" t="s">
        <v>56</v>
      </c>
      <c r="D7557" s="214" t="s">
        <v>33053</v>
      </c>
    </row>
    <row r="7558" spans="1:4">
      <c r="A7558" s="213" t="s">
        <v>14806</v>
      </c>
      <c r="B7558" s="213" t="s">
        <v>1283</v>
      </c>
      <c r="C7558" s="213" t="s">
        <v>56</v>
      </c>
      <c r="D7558" s="214" t="s">
        <v>33054</v>
      </c>
    </row>
    <row r="7559" spans="1:4">
      <c r="A7559" s="213" t="s">
        <v>14807</v>
      </c>
      <c r="B7559" s="213" t="s">
        <v>1284</v>
      </c>
      <c r="C7559" s="213" t="s">
        <v>56</v>
      </c>
      <c r="D7559" s="214" t="s">
        <v>33055</v>
      </c>
    </row>
    <row r="7560" spans="1:4">
      <c r="A7560" s="213" t="s">
        <v>14808</v>
      </c>
      <c r="B7560" s="213" t="s">
        <v>1285</v>
      </c>
      <c r="C7560" s="213" t="s">
        <v>56</v>
      </c>
      <c r="D7560" s="214" t="s">
        <v>33056</v>
      </c>
    </row>
    <row r="7561" spans="1:4">
      <c r="A7561" s="213" t="s">
        <v>14809</v>
      </c>
      <c r="B7561" s="213" t="s">
        <v>1286</v>
      </c>
      <c r="C7561" s="213" t="s">
        <v>56</v>
      </c>
      <c r="D7561" s="214" t="s">
        <v>33057</v>
      </c>
    </row>
    <row r="7562" spans="1:4">
      <c r="A7562" s="213" t="s">
        <v>14810</v>
      </c>
      <c r="B7562" s="213" t="s">
        <v>1287</v>
      </c>
      <c r="C7562" s="213" t="s">
        <v>56</v>
      </c>
      <c r="D7562" s="214" t="s">
        <v>33058</v>
      </c>
    </row>
    <row r="7563" spans="1:4">
      <c r="A7563" s="213" t="s">
        <v>14811</v>
      </c>
      <c r="B7563" s="213" t="s">
        <v>1288</v>
      </c>
      <c r="C7563" s="213" t="s">
        <v>56</v>
      </c>
      <c r="D7563" s="214" t="s">
        <v>33059</v>
      </c>
    </row>
    <row r="7564" spans="1:4">
      <c r="A7564" s="213" t="s">
        <v>14812</v>
      </c>
      <c r="B7564" s="213" t="s">
        <v>1289</v>
      </c>
      <c r="C7564" s="213" t="s">
        <v>56</v>
      </c>
      <c r="D7564" s="214" t="s">
        <v>33060</v>
      </c>
    </row>
    <row r="7565" spans="1:4">
      <c r="A7565" s="213" t="s">
        <v>14813</v>
      </c>
      <c r="B7565" s="213" t="s">
        <v>1290</v>
      </c>
      <c r="C7565" s="213" t="s">
        <v>56</v>
      </c>
      <c r="D7565" s="214" t="s">
        <v>33061</v>
      </c>
    </row>
    <row r="7566" spans="1:4">
      <c r="A7566" s="213" t="s">
        <v>14814</v>
      </c>
      <c r="B7566" s="213" t="s">
        <v>1291</v>
      </c>
      <c r="C7566" s="213" t="s">
        <v>56</v>
      </c>
      <c r="D7566" s="214" t="s">
        <v>33062</v>
      </c>
    </row>
    <row r="7567" spans="1:4">
      <c r="A7567" s="213" t="s">
        <v>14815</v>
      </c>
      <c r="B7567" s="213" t="s">
        <v>1292</v>
      </c>
      <c r="C7567" s="213" t="s">
        <v>56</v>
      </c>
      <c r="D7567" s="214" t="s">
        <v>33063</v>
      </c>
    </row>
    <row r="7568" spans="1:4">
      <c r="A7568" s="213" t="s">
        <v>14816</v>
      </c>
      <c r="B7568" s="213" t="s">
        <v>1293</v>
      </c>
      <c r="C7568" s="213" t="s">
        <v>56</v>
      </c>
      <c r="D7568" s="214" t="s">
        <v>33064</v>
      </c>
    </row>
    <row r="7569" spans="1:4">
      <c r="A7569" s="213" t="s">
        <v>14817</v>
      </c>
      <c r="B7569" s="213" t="s">
        <v>1294</v>
      </c>
      <c r="C7569" s="213" t="s">
        <v>56</v>
      </c>
      <c r="D7569" s="214" t="s">
        <v>33065</v>
      </c>
    </row>
    <row r="7570" spans="1:4">
      <c r="A7570" s="213" t="s">
        <v>14818</v>
      </c>
      <c r="B7570" s="213" t="s">
        <v>1295</v>
      </c>
      <c r="C7570" s="213" t="s">
        <v>56</v>
      </c>
      <c r="D7570" s="214" t="s">
        <v>33066</v>
      </c>
    </row>
    <row r="7571" spans="1:4">
      <c r="A7571" s="213" t="s">
        <v>14819</v>
      </c>
      <c r="B7571" s="213" t="s">
        <v>1296</v>
      </c>
      <c r="C7571" s="213" t="s">
        <v>56</v>
      </c>
      <c r="D7571" s="214" t="s">
        <v>33067</v>
      </c>
    </row>
    <row r="7572" spans="1:4">
      <c r="A7572" s="213" t="s">
        <v>14820</v>
      </c>
      <c r="B7572" s="213" t="s">
        <v>1297</v>
      </c>
      <c r="C7572" s="213" t="s">
        <v>56</v>
      </c>
      <c r="D7572" s="214" t="s">
        <v>33068</v>
      </c>
    </row>
    <row r="7573" spans="1:4">
      <c r="A7573" s="213" t="s">
        <v>14821</v>
      </c>
      <c r="B7573" s="213" t="s">
        <v>3727</v>
      </c>
      <c r="C7573" s="213" t="s">
        <v>56</v>
      </c>
      <c r="D7573" s="214" t="s">
        <v>33069</v>
      </c>
    </row>
    <row r="7574" spans="1:4">
      <c r="A7574" s="213" t="s">
        <v>14822</v>
      </c>
      <c r="B7574" s="213" t="s">
        <v>3728</v>
      </c>
      <c r="C7574" s="213" t="s">
        <v>56</v>
      </c>
      <c r="D7574" s="214" t="s">
        <v>33070</v>
      </c>
    </row>
    <row r="7575" spans="1:4">
      <c r="A7575" s="213" t="s">
        <v>14823</v>
      </c>
      <c r="B7575" s="213" t="s">
        <v>3854</v>
      </c>
      <c r="C7575" s="213" t="s">
        <v>56</v>
      </c>
      <c r="D7575" s="214" t="s">
        <v>33071</v>
      </c>
    </row>
    <row r="7576" spans="1:4">
      <c r="A7576" s="213" t="s">
        <v>14824</v>
      </c>
      <c r="B7576" s="213" t="s">
        <v>3855</v>
      </c>
      <c r="C7576" s="213" t="s">
        <v>56</v>
      </c>
      <c r="D7576" s="214" t="s">
        <v>33072</v>
      </c>
    </row>
    <row r="7577" spans="1:4">
      <c r="A7577" s="213" t="s">
        <v>14825</v>
      </c>
      <c r="B7577" s="213" t="s">
        <v>3856</v>
      </c>
      <c r="C7577" s="213" t="s">
        <v>56</v>
      </c>
      <c r="D7577" s="214" t="s">
        <v>33073</v>
      </c>
    </row>
    <row r="7578" spans="1:4">
      <c r="A7578" s="213" t="s">
        <v>14826</v>
      </c>
      <c r="B7578" s="213" t="s">
        <v>14827</v>
      </c>
      <c r="C7578" s="213" t="s">
        <v>56</v>
      </c>
      <c r="D7578" s="214" t="s">
        <v>33074</v>
      </c>
    </row>
    <row r="7579" spans="1:4">
      <c r="A7579" s="213" t="s">
        <v>14828</v>
      </c>
      <c r="B7579" s="213" t="s">
        <v>3857</v>
      </c>
      <c r="C7579" s="213" t="s">
        <v>56</v>
      </c>
      <c r="D7579" s="214" t="s">
        <v>33075</v>
      </c>
    </row>
    <row r="7580" spans="1:4">
      <c r="A7580" s="213" t="s">
        <v>14829</v>
      </c>
      <c r="B7580" s="213" t="s">
        <v>14830</v>
      </c>
      <c r="C7580" s="213" t="s">
        <v>56</v>
      </c>
      <c r="D7580" s="214" t="s">
        <v>33076</v>
      </c>
    </row>
    <row r="7581" spans="1:4">
      <c r="A7581" s="213" t="s">
        <v>14831</v>
      </c>
      <c r="B7581" s="213" t="s">
        <v>14832</v>
      </c>
      <c r="C7581" s="213" t="s">
        <v>56</v>
      </c>
      <c r="D7581" s="214" t="s">
        <v>33077</v>
      </c>
    </row>
    <row r="7582" spans="1:4">
      <c r="A7582" s="213" t="s">
        <v>14833</v>
      </c>
      <c r="B7582" s="213" t="s">
        <v>3858</v>
      </c>
      <c r="C7582" s="213" t="s">
        <v>56</v>
      </c>
      <c r="D7582" s="214" t="s">
        <v>33078</v>
      </c>
    </row>
    <row r="7583" spans="1:4">
      <c r="A7583" s="213" t="s">
        <v>14834</v>
      </c>
      <c r="B7583" s="213" t="s">
        <v>3859</v>
      </c>
      <c r="C7583" s="213" t="s">
        <v>56</v>
      </c>
      <c r="D7583" s="214" t="s">
        <v>33079</v>
      </c>
    </row>
    <row r="7584" spans="1:4">
      <c r="A7584" s="213" t="s">
        <v>14835</v>
      </c>
      <c r="B7584" s="213" t="s">
        <v>3860</v>
      </c>
      <c r="C7584" s="213" t="s">
        <v>56</v>
      </c>
      <c r="D7584" s="214" t="s">
        <v>33080</v>
      </c>
    </row>
    <row r="7585" spans="1:4">
      <c r="A7585" s="213" t="s">
        <v>14836</v>
      </c>
      <c r="B7585" s="213" t="s">
        <v>3861</v>
      </c>
      <c r="C7585" s="213" t="s">
        <v>56</v>
      </c>
      <c r="D7585" s="214" t="s">
        <v>33081</v>
      </c>
    </row>
    <row r="7586" spans="1:4">
      <c r="A7586" s="213" t="s">
        <v>14837</v>
      </c>
      <c r="B7586" s="213" t="s">
        <v>3862</v>
      </c>
      <c r="C7586" s="213" t="s">
        <v>56</v>
      </c>
      <c r="D7586" s="214" t="s">
        <v>33082</v>
      </c>
    </row>
    <row r="7587" spans="1:4">
      <c r="A7587" s="213" t="s">
        <v>14838</v>
      </c>
      <c r="B7587" s="213" t="s">
        <v>3863</v>
      </c>
      <c r="C7587" s="213" t="s">
        <v>56</v>
      </c>
      <c r="D7587" s="214" t="s">
        <v>33083</v>
      </c>
    </row>
    <row r="7588" spans="1:4">
      <c r="A7588" s="213" t="s">
        <v>14839</v>
      </c>
      <c r="B7588" s="213" t="s">
        <v>3864</v>
      </c>
      <c r="C7588" s="213" t="s">
        <v>56</v>
      </c>
      <c r="D7588" s="214" t="s">
        <v>33084</v>
      </c>
    </row>
    <row r="7589" spans="1:4">
      <c r="A7589" s="213" t="s">
        <v>14840</v>
      </c>
      <c r="B7589" s="213" t="s">
        <v>3865</v>
      </c>
      <c r="C7589" s="213" t="s">
        <v>56</v>
      </c>
      <c r="D7589" s="214" t="s">
        <v>33085</v>
      </c>
    </row>
    <row r="7590" spans="1:4">
      <c r="A7590" s="213" t="s">
        <v>14841</v>
      </c>
      <c r="B7590" s="213" t="s">
        <v>14842</v>
      </c>
      <c r="C7590" s="213" t="s">
        <v>56</v>
      </c>
      <c r="D7590" s="214" t="s">
        <v>33086</v>
      </c>
    </row>
    <row r="7591" spans="1:4">
      <c r="A7591" s="213" t="s">
        <v>14843</v>
      </c>
      <c r="B7591" s="213" t="s">
        <v>14844</v>
      </c>
      <c r="C7591" s="213" t="s">
        <v>56</v>
      </c>
      <c r="D7591" s="214" t="s">
        <v>33087</v>
      </c>
    </row>
    <row r="7592" spans="1:4">
      <c r="A7592" s="213" t="s">
        <v>14845</v>
      </c>
      <c r="B7592" s="213" t="s">
        <v>14846</v>
      </c>
      <c r="C7592" s="213" t="s">
        <v>56</v>
      </c>
      <c r="D7592" s="214" t="s">
        <v>33088</v>
      </c>
    </row>
    <row r="7593" spans="1:4">
      <c r="A7593" s="213" t="s">
        <v>14847</v>
      </c>
      <c r="B7593" s="213" t="s">
        <v>3866</v>
      </c>
      <c r="C7593" s="213" t="s">
        <v>56</v>
      </c>
      <c r="D7593" s="214" t="s">
        <v>33089</v>
      </c>
    </row>
    <row r="7594" spans="1:4">
      <c r="A7594" s="213" t="s">
        <v>14848</v>
      </c>
      <c r="B7594" s="213" t="s">
        <v>3867</v>
      </c>
      <c r="C7594" s="213" t="s">
        <v>56</v>
      </c>
      <c r="D7594" s="214" t="s">
        <v>33090</v>
      </c>
    </row>
    <row r="7595" spans="1:4">
      <c r="A7595" s="213" t="s">
        <v>29946</v>
      </c>
      <c r="B7595" s="213" t="s">
        <v>29947</v>
      </c>
      <c r="C7595" s="213" t="s">
        <v>130</v>
      </c>
      <c r="D7595" s="214" t="s">
        <v>33091</v>
      </c>
    </row>
    <row r="7596" spans="1:4">
      <c r="A7596" s="213" t="s">
        <v>29948</v>
      </c>
      <c r="B7596" s="213" t="s">
        <v>29949</v>
      </c>
      <c r="C7596" s="213" t="s">
        <v>56</v>
      </c>
      <c r="D7596" s="214" t="s">
        <v>33092</v>
      </c>
    </row>
    <row r="7597" spans="1:4">
      <c r="A7597" s="213" t="s">
        <v>29950</v>
      </c>
      <c r="B7597" s="213" t="s">
        <v>29951</v>
      </c>
      <c r="C7597" s="213" t="s">
        <v>56</v>
      </c>
      <c r="D7597" s="214" t="s">
        <v>33093</v>
      </c>
    </row>
    <row r="7598" spans="1:4">
      <c r="A7598" s="213" t="s">
        <v>14849</v>
      </c>
      <c r="B7598" s="213" t="s">
        <v>14850</v>
      </c>
      <c r="C7598" s="213" t="s">
        <v>55</v>
      </c>
      <c r="D7598" s="214" t="s">
        <v>33094</v>
      </c>
    </row>
    <row r="7599" spans="1:4">
      <c r="A7599" s="213" t="s">
        <v>14851</v>
      </c>
      <c r="B7599" s="213" t="s">
        <v>14852</v>
      </c>
      <c r="C7599" s="213" t="s">
        <v>55</v>
      </c>
      <c r="D7599" s="214" t="s">
        <v>33095</v>
      </c>
    </row>
    <row r="7600" spans="1:4">
      <c r="A7600" s="213" t="s">
        <v>14853</v>
      </c>
      <c r="B7600" s="213" t="s">
        <v>685</v>
      </c>
      <c r="C7600" s="213" t="s">
        <v>56</v>
      </c>
      <c r="D7600" s="214" t="s">
        <v>33096</v>
      </c>
    </row>
    <row r="7601" spans="1:4">
      <c r="A7601" s="213" t="s">
        <v>14854</v>
      </c>
      <c r="B7601" s="213" t="s">
        <v>686</v>
      </c>
      <c r="C7601" s="213" t="s">
        <v>56</v>
      </c>
      <c r="D7601" s="214" t="s">
        <v>33097</v>
      </c>
    </row>
    <row r="7602" spans="1:4">
      <c r="A7602" s="213" t="s">
        <v>14855</v>
      </c>
      <c r="B7602" s="213" t="s">
        <v>14856</v>
      </c>
      <c r="C7602" s="213" t="s">
        <v>44</v>
      </c>
      <c r="D7602" s="214" t="s">
        <v>29630</v>
      </c>
    </row>
    <row r="7603" spans="1:4">
      <c r="A7603" s="213" t="s">
        <v>14857</v>
      </c>
      <c r="B7603" s="213" t="s">
        <v>14858</v>
      </c>
      <c r="C7603" s="213" t="s">
        <v>44</v>
      </c>
      <c r="D7603" s="214" t="s">
        <v>33098</v>
      </c>
    </row>
    <row r="7604" spans="1:4">
      <c r="A7604" s="213" t="s">
        <v>14860</v>
      </c>
      <c r="B7604" s="213" t="s">
        <v>14861</v>
      </c>
      <c r="C7604" s="213" t="s">
        <v>44</v>
      </c>
      <c r="D7604" s="214" t="s">
        <v>33099</v>
      </c>
    </row>
    <row r="7605" spans="1:4">
      <c r="A7605" s="213" t="s">
        <v>14863</v>
      </c>
      <c r="B7605" s="213" t="s">
        <v>29952</v>
      </c>
      <c r="C7605" s="213" t="s">
        <v>44</v>
      </c>
      <c r="D7605" s="214" t="s">
        <v>33100</v>
      </c>
    </row>
    <row r="7606" spans="1:4">
      <c r="A7606" s="213" t="s">
        <v>14864</v>
      </c>
      <c r="B7606" s="213" t="s">
        <v>29953</v>
      </c>
      <c r="C7606" s="213" t="s">
        <v>44</v>
      </c>
      <c r="D7606" s="214" t="s">
        <v>31903</v>
      </c>
    </row>
    <row r="7607" spans="1:4">
      <c r="A7607" s="213" t="s">
        <v>14865</v>
      </c>
      <c r="B7607" s="213" t="s">
        <v>29954</v>
      </c>
      <c r="C7607" s="213" t="s">
        <v>44</v>
      </c>
      <c r="D7607" s="214" t="s">
        <v>31655</v>
      </c>
    </row>
    <row r="7608" spans="1:4">
      <c r="A7608" s="213" t="s">
        <v>14866</v>
      </c>
      <c r="B7608" s="213" t="s">
        <v>29955</v>
      </c>
      <c r="C7608" s="213" t="s">
        <v>44</v>
      </c>
      <c r="D7608" s="214" t="s">
        <v>11722</v>
      </c>
    </row>
    <row r="7609" spans="1:4">
      <c r="A7609" s="213" t="s">
        <v>14867</v>
      </c>
      <c r="B7609" s="213" t="s">
        <v>29957</v>
      </c>
      <c r="C7609" s="213" t="s">
        <v>44</v>
      </c>
      <c r="D7609" s="214" t="s">
        <v>33101</v>
      </c>
    </row>
    <row r="7610" spans="1:4">
      <c r="A7610" s="213" t="s">
        <v>14868</v>
      </c>
      <c r="B7610" s="213" t="s">
        <v>29958</v>
      </c>
      <c r="C7610" s="213" t="s">
        <v>44</v>
      </c>
      <c r="D7610" s="214" t="s">
        <v>33102</v>
      </c>
    </row>
    <row r="7611" spans="1:4">
      <c r="A7611" s="213" t="s">
        <v>14869</v>
      </c>
      <c r="B7611" s="213" t="s">
        <v>29959</v>
      </c>
      <c r="C7611" s="213" t="s">
        <v>44</v>
      </c>
      <c r="D7611" s="214" t="s">
        <v>31809</v>
      </c>
    </row>
    <row r="7612" spans="1:4">
      <c r="A7612" s="213" t="s">
        <v>14870</v>
      </c>
      <c r="B7612" s="213" t="s">
        <v>29960</v>
      </c>
      <c r="C7612" s="213" t="s">
        <v>44</v>
      </c>
      <c r="D7612" s="214" t="s">
        <v>33103</v>
      </c>
    </row>
    <row r="7613" spans="1:4">
      <c r="A7613" s="213" t="s">
        <v>14871</v>
      </c>
      <c r="B7613" s="213" t="s">
        <v>29961</v>
      </c>
      <c r="C7613" s="213" t="s">
        <v>44</v>
      </c>
      <c r="D7613" s="214" t="s">
        <v>10229</v>
      </c>
    </row>
    <row r="7614" spans="1:4">
      <c r="A7614" s="213" t="s">
        <v>14873</v>
      </c>
      <c r="B7614" s="213" t="s">
        <v>29962</v>
      </c>
      <c r="C7614" s="213" t="s">
        <v>44</v>
      </c>
      <c r="D7614" s="214" t="s">
        <v>33104</v>
      </c>
    </row>
    <row r="7615" spans="1:4">
      <c r="A7615" s="213" t="s">
        <v>29964</v>
      </c>
      <c r="B7615" s="213" t="s">
        <v>29965</v>
      </c>
      <c r="C7615" s="213" t="s">
        <v>44</v>
      </c>
      <c r="D7615" s="214" t="s">
        <v>10465</v>
      </c>
    </row>
    <row r="7616" spans="1:4">
      <c r="A7616" s="213" t="s">
        <v>29966</v>
      </c>
      <c r="B7616" s="213" t="s">
        <v>29967</v>
      </c>
      <c r="C7616" s="213" t="s">
        <v>44</v>
      </c>
      <c r="D7616" s="214" t="s">
        <v>19121</v>
      </c>
    </row>
    <row r="7617" spans="1:4">
      <c r="A7617" s="213" t="s">
        <v>29968</v>
      </c>
      <c r="B7617" s="213" t="s">
        <v>29969</v>
      </c>
      <c r="C7617" s="213" t="s">
        <v>44</v>
      </c>
      <c r="D7617" s="214" t="s">
        <v>33105</v>
      </c>
    </row>
    <row r="7618" spans="1:4">
      <c r="A7618" s="213" t="s">
        <v>29970</v>
      </c>
      <c r="B7618" s="213" t="s">
        <v>29971</v>
      </c>
      <c r="C7618" s="213" t="s">
        <v>44</v>
      </c>
      <c r="D7618" s="214" t="s">
        <v>33106</v>
      </c>
    </row>
    <row r="7619" spans="1:4">
      <c r="A7619" s="213" t="s">
        <v>29972</v>
      </c>
      <c r="B7619" s="213" t="s">
        <v>29973</v>
      </c>
      <c r="C7619" s="213" t="s">
        <v>44</v>
      </c>
      <c r="D7619" s="214" t="s">
        <v>33107</v>
      </c>
    </row>
    <row r="7620" spans="1:4">
      <c r="A7620" s="213" t="s">
        <v>29974</v>
      </c>
      <c r="B7620" s="213" t="s">
        <v>29975</v>
      </c>
      <c r="C7620" s="213" t="s">
        <v>44</v>
      </c>
      <c r="D7620" s="214" t="s">
        <v>33108</v>
      </c>
    </row>
    <row r="7621" spans="1:4">
      <c r="A7621" s="213" t="s">
        <v>29976</v>
      </c>
      <c r="B7621" s="213" t="s">
        <v>29977</v>
      </c>
      <c r="C7621" s="213" t="s">
        <v>44</v>
      </c>
      <c r="D7621" s="214" t="s">
        <v>11167</v>
      </c>
    </row>
    <row r="7622" spans="1:4">
      <c r="A7622" s="213" t="s">
        <v>29979</v>
      </c>
      <c r="B7622" s="213" t="s">
        <v>29980</v>
      </c>
      <c r="C7622" s="213" t="s">
        <v>44</v>
      </c>
      <c r="D7622" s="214" t="s">
        <v>11760</v>
      </c>
    </row>
    <row r="7623" spans="1:4">
      <c r="A7623" s="213" t="s">
        <v>29981</v>
      </c>
      <c r="B7623" s="213" t="s">
        <v>29982</v>
      </c>
      <c r="C7623" s="213" t="s">
        <v>44</v>
      </c>
      <c r="D7623" s="214" t="s">
        <v>27028</v>
      </c>
    </row>
    <row r="7624" spans="1:4">
      <c r="A7624" s="213" t="s">
        <v>29983</v>
      </c>
      <c r="B7624" s="213" t="s">
        <v>29984</v>
      </c>
      <c r="C7624" s="213" t="s">
        <v>44</v>
      </c>
      <c r="D7624" s="214" t="s">
        <v>33109</v>
      </c>
    </row>
    <row r="7625" spans="1:4">
      <c r="A7625" s="213" t="s">
        <v>29985</v>
      </c>
      <c r="B7625" s="213" t="s">
        <v>29986</v>
      </c>
      <c r="C7625" s="213" t="s">
        <v>44</v>
      </c>
      <c r="D7625" s="214" t="s">
        <v>33110</v>
      </c>
    </row>
    <row r="7626" spans="1:4">
      <c r="A7626" s="213" t="s">
        <v>29987</v>
      </c>
      <c r="B7626" s="213" t="s">
        <v>29988</v>
      </c>
      <c r="C7626" s="213" t="s">
        <v>44</v>
      </c>
      <c r="D7626" s="214" t="s">
        <v>11740</v>
      </c>
    </row>
    <row r="7627" spans="1:4">
      <c r="A7627" s="213" t="s">
        <v>29989</v>
      </c>
      <c r="B7627" s="213" t="s">
        <v>29990</v>
      </c>
      <c r="C7627" s="213" t="s">
        <v>44</v>
      </c>
      <c r="D7627" s="214" t="s">
        <v>33111</v>
      </c>
    </row>
    <row r="7628" spans="1:4">
      <c r="A7628" s="213" t="s">
        <v>29991</v>
      </c>
      <c r="B7628" s="213" t="s">
        <v>29992</v>
      </c>
      <c r="C7628" s="213" t="s">
        <v>44</v>
      </c>
      <c r="D7628" s="214" t="s">
        <v>33112</v>
      </c>
    </row>
    <row r="7629" spans="1:4">
      <c r="A7629" s="213" t="s">
        <v>29993</v>
      </c>
      <c r="B7629" s="213" t="s">
        <v>29994</v>
      </c>
      <c r="C7629" s="213" t="s">
        <v>44</v>
      </c>
      <c r="D7629" s="214" t="s">
        <v>33113</v>
      </c>
    </row>
    <row r="7630" spans="1:4">
      <c r="A7630" s="213" t="s">
        <v>29995</v>
      </c>
      <c r="B7630" s="213" t="s">
        <v>29996</v>
      </c>
      <c r="C7630" s="213" t="s">
        <v>44</v>
      </c>
      <c r="D7630" s="214" t="s">
        <v>33114</v>
      </c>
    </row>
    <row r="7631" spans="1:4">
      <c r="A7631" s="213" t="s">
        <v>29997</v>
      </c>
      <c r="B7631" s="213" t="s">
        <v>29998</v>
      </c>
      <c r="C7631" s="213" t="s">
        <v>44</v>
      </c>
      <c r="D7631" s="214" t="s">
        <v>15485</v>
      </c>
    </row>
    <row r="7632" spans="1:4">
      <c r="A7632" s="213" t="s">
        <v>29999</v>
      </c>
      <c r="B7632" s="213" t="s">
        <v>30000</v>
      </c>
      <c r="C7632" s="213" t="s">
        <v>44</v>
      </c>
      <c r="D7632" s="214" t="s">
        <v>33115</v>
      </c>
    </row>
    <row r="7633" spans="1:4">
      <c r="A7633" s="213" t="s">
        <v>30001</v>
      </c>
      <c r="B7633" s="213" t="s">
        <v>30002</v>
      </c>
      <c r="C7633" s="213" t="s">
        <v>44</v>
      </c>
      <c r="D7633" s="214" t="s">
        <v>22359</v>
      </c>
    </row>
    <row r="7634" spans="1:4">
      <c r="A7634" s="213" t="s">
        <v>30003</v>
      </c>
      <c r="B7634" s="213" t="s">
        <v>30004</v>
      </c>
      <c r="C7634" s="213" t="s">
        <v>44</v>
      </c>
      <c r="D7634" s="214" t="s">
        <v>12789</v>
      </c>
    </row>
    <row r="7635" spans="1:4">
      <c r="A7635" s="213" t="s">
        <v>14874</v>
      </c>
      <c r="B7635" s="213" t="s">
        <v>30005</v>
      </c>
      <c r="C7635" s="213" t="s">
        <v>56</v>
      </c>
      <c r="D7635" s="214" t="s">
        <v>33116</v>
      </c>
    </row>
    <row r="7636" spans="1:4">
      <c r="A7636" s="213" t="s">
        <v>14875</v>
      </c>
      <c r="B7636" s="213" t="s">
        <v>30006</v>
      </c>
      <c r="C7636" s="213" t="s">
        <v>56</v>
      </c>
      <c r="D7636" s="214" t="s">
        <v>33117</v>
      </c>
    </row>
    <row r="7637" spans="1:4">
      <c r="A7637" s="213" t="s">
        <v>14876</v>
      </c>
      <c r="B7637" s="213" t="s">
        <v>30007</v>
      </c>
      <c r="C7637" s="213" t="s">
        <v>56</v>
      </c>
      <c r="D7637" s="214" t="s">
        <v>33118</v>
      </c>
    </row>
    <row r="7638" spans="1:4">
      <c r="A7638" s="213" t="s">
        <v>14877</v>
      </c>
      <c r="B7638" s="213" t="s">
        <v>30008</v>
      </c>
      <c r="C7638" s="213" t="s">
        <v>56</v>
      </c>
      <c r="D7638" s="214" t="s">
        <v>33119</v>
      </c>
    </row>
    <row r="7639" spans="1:4">
      <c r="A7639" s="213" t="s">
        <v>14878</v>
      </c>
      <c r="B7639" s="213" t="s">
        <v>30009</v>
      </c>
      <c r="C7639" s="213" t="s">
        <v>56</v>
      </c>
      <c r="D7639" s="214" t="s">
        <v>33120</v>
      </c>
    </row>
    <row r="7640" spans="1:4">
      <c r="A7640" s="213" t="s">
        <v>14879</v>
      </c>
      <c r="B7640" s="213" t="s">
        <v>30010</v>
      </c>
      <c r="C7640" s="213" t="s">
        <v>56</v>
      </c>
      <c r="D7640" s="214" t="s">
        <v>33121</v>
      </c>
    </row>
    <row r="7641" spans="1:4">
      <c r="A7641" s="213" t="s">
        <v>14880</v>
      </c>
      <c r="B7641" s="213" t="s">
        <v>30011</v>
      </c>
      <c r="C7641" s="213" t="s">
        <v>56</v>
      </c>
      <c r="D7641" s="214" t="s">
        <v>33122</v>
      </c>
    </row>
    <row r="7642" spans="1:4">
      <c r="A7642" s="213" t="s">
        <v>14881</v>
      </c>
      <c r="B7642" s="213" t="s">
        <v>30012</v>
      </c>
      <c r="C7642" s="213" t="s">
        <v>56</v>
      </c>
      <c r="D7642" s="214" t="s">
        <v>33123</v>
      </c>
    </row>
    <row r="7643" spans="1:4">
      <c r="A7643" s="213" t="s">
        <v>14882</v>
      </c>
      <c r="B7643" s="213" t="s">
        <v>3260</v>
      </c>
      <c r="C7643" s="213" t="s">
        <v>55</v>
      </c>
      <c r="D7643" s="214" t="s">
        <v>33124</v>
      </c>
    </row>
    <row r="7644" spans="1:4">
      <c r="A7644" s="213" t="s">
        <v>14883</v>
      </c>
      <c r="B7644" s="213" t="s">
        <v>3261</v>
      </c>
      <c r="C7644" s="213" t="s">
        <v>55</v>
      </c>
      <c r="D7644" s="214" t="s">
        <v>33125</v>
      </c>
    </row>
    <row r="7645" spans="1:4">
      <c r="A7645" s="213" t="s">
        <v>14884</v>
      </c>
      <c r="B7645" s="213" t="s">
        <v>3262</v>
      </c>
      <c r="C7645" s="213" t="s">
        <v>55</v>
      </c>
      <c r="D7645" s="214" t="s">
        <v>33126</v>
      </c>
    </row>
    <row r="7646" spans="1:4">
      <c r="A7646" s="213" t="s">
        <v>14885</v>
      </c>
      <c r="B7646" s="213" t="s">
        <v>3263</v>
      </c>
      <c r="C7646" s="213" t="s">
        <v>55</v>
      </c>
      <c r="D7646" s="214" t="s">
        <v>30169</v>
      </c>
    </row>
    <row r="7647" spans="1:4">
      <c r="A7647" s="213" t="s">
        <v>14886</v>
      </c>
      <c r="B7647" s="213" t="s">
        <v>3264</v>
      </c>
      <c r="C7647" s="213" t="s">
        <v>55</v>
      </c>
      <c r="D7647" s="214" t="s">
        <v>33127</v>
      </c>
    </row>
    <row r="7648" spans="1:4">
      <c r="A7648" s="213" t="s">
        <v>14887</v>
      </c>
      <c r="B7648" s="213" t="s">
        <v>3265</v>
      </c>
      <c r="C7648" s="213" t="s">
        <v>55</v>
      </c>
      <c r="D7648" s="214" t="s">
        <v>33128</v>
      </c>
    </row>
    <row r="7649" spans="1:4">
      <c r="A7649" s="213" t="s">
        <v>14888</v>
      </c>
      <c r="B7649" s="213" t="s">
        <v>3266</v>
      </c>
      <c r="C7649" s="213" t="s">
        <v>55</v>
      </c>
      <c r="D7649" s="214" t="s">
        <v>33129</v>
      </c>
    </row>
    <row r="7650" spans="1:4">
      <c r="A7650" s="213" t="s">
        <v>14889</v>
      </c>
      <c r="B7650" s="213" t="s">
        <v>3267</v>
      </c>
      <c r="C7650" s="213" t="s">
        <v>55</v>
      </c>
      <c r="D7650" s="214" t="s">
        <v>33130</v>
      </c>
    </row>
    <row r="7651" spans="1:4">
      <c r="A7651" s="213" t="s">
        <v>14890</v>
      </c>
      <c r="B7651" s="213" t="s">
        <v>3268</v>
      </c>
      <c r="C7651" s="213" t="s">
        <v>55</v>
      </c>
      <c r="D7651" s="214" t="s">
        <v>33131</v>
      </c>
    </row>
    <row r="7652" spans="1:4">
      <c r="A7652" s="213" t="s">
        <v>14891</v>
      </c>
      <c r="B7652" s="213" t="s">
        <v>3269</v>
      </c>
      <c r="C7652" s="213" t="s">
        <v>55</v>
      </c>
      <c r="D7652" s="214" t="s">
        <v>33132</v>
      </c>
    </row>
    <row r="7653" spans="1:4">
      <c r="A7653" s="213" t="s">
        <v>14892</v>
      </c>
      <c r="B7653" s="213" t="s">
        <v>3270</v>
      </c>
      <c r="C7653" s="213" t="s">
        <v>55</v>
      </c>
      <c r="D7653" s="214" t="s">
        <v>33133</v>
      </c>
    </row>
    <row r="7654" spans="1:4">
      <c r="A7654" s="213" t="s">
        <v>14893</v>
      </c>
      <c r="B7654" s="213" t="s">
        <v>3271</v>
      </c>
      <c r="C7654" s="213" t="s">
        <v>55</v>
      </c>
      <c r="D7654" s="214" t="s">
        <v>30093</v>
      </c>
    </row>
    <row r="7655" spans="1:4">
      <c r="A7655" s="213" t="s">
        <v>14894</v>
      </c>
      <c r="B7655" s="213" t="s">
        <v>3272</v>
      </c>
      <c r="C7655" s="213" t="s">
        <v>44</v>
      </c>
      <c r="D7655" s="214" t="s">
        <v>33134</v>
      </c>
    </row>
    <row r="7656" spans="1:4">
      <c r="A7656" s="213" t="s">
        <v>14895</v>
      </c>
      <c r="B7656" s="213" t="s">
        <v>3273</v>
      </c>
      <c r="C7656" s="213" t="s">
        <v>44</v>
      </c>
      <c r="D7656" s="214" t="s">
        <v>33135</v>
      </c>
    </row>
    <row r="7657" spans="1:4">
      <c r="A7657" s="213" t="s">
        <v>14896</v>
      </c>
      <c r="B7657" s="213" t="s">
        <v>3274</v>
      </c>
      <c r="C7657" s="213" t="s">
        <v>44</v>
      </c>
      <c r="D7657" s="214" t="s">
        <v>33136</v>
      </c>
    </row>
    <row r="7658" spans="1:4">
      <c r="A7658" s="213" t="s">
        <v>14897</v>
      </c>
      <c r="B7658" s="213" t="s">
        <v>3275</v>
      </c>
      <c r="C7658" s="213" t="s">
        <v>44</v>
      </c>
      <c r="D7658" s="214" t="s">
        <v>33137</v>
      </c>
    </row>
    <row r="7659" spans="1:4">
      <c r="A7659" s="213" t="s">
        <v>14898</v>
      </c>
      <c r="B7659" s="213" t="s">
        <v>3276</v>
      </c>
      <c r="C7659" s="213" t="s">
        <v>44</v>
      </c>
      <c r="D7659" s="214" t="s">
        <v>33138</v>
      </c>
    </row>
    <row r="7660" spans="1:4">
      <c r="A7660" s="213" t="s">
        <v>14899</v>
      </c>
      <c r="B7660" s="213" t="s">
        <v>3290</v>
      </c>
      <c r="C7660" s="213" t="s">
        <v>44</v>
      </c>
      <c r="D7660" s="214" t="s">
        <v>33139</v>
      </c>
    </row>
    <row r="7661" spans="1:4">
      <c r="A7661" s="213" t="s">
        <v>14900</v>
      </c>
      <c r="B7661" s="213" t="s">
        <v>3291</v>
      </c>
      <c r="C7661" s="213" t="s">
        <v>44</v>
      </c>
      <c r="D7661" s="214" t="s">
        <v>33140</v>
      </c>
    </row>
    <row r="7662" spans="1:4">
      <c r="A7662" s="213" t="s">
        <v>14901</v>
      </c>
      <c r="B7662" s="213" t="s">
        <v>3292</v>
      </c>
      <c r="C7662" s="213" t="s">
        <v>44</v>
      </c>
      <c r="D7662" s="214" t="s">
        <v>33141</v>
      </c>
    </row>
    <row r="7663" spans="1:4">
      <c r="A7663" s="213" t="s">
        <v>14902</v>
      </c>
      <c r="B7663" s="213" t="s">
        <v>3293</v>
      </c>
      <c r="C7663" s="213" t="s">
        <v>44</v>
      </c>
      <c r="D7663" s="214" t="s">
        <v>33142</v>
      </c>
    </row>
    <row r="7664" spans="1:4">
      <c r="A7664" s="213" t="s">
        <v>14903</v>
      </c>
      <c r="B7664" s="213" t="s">
        <v>3294</v>
      </c>
      <c r="C7664" s="213" t="s">
        <v>44</v>
      </c>
      <c r="D7664" s="214" t="s">
        <v>33143</v>
      </c>
    </row>
    <row r="7665" spans="1:4">
      <c r="A7665" s="213" t="s">
        <v>14904</v>
      </c>
      <c r="B7665" s="213" t="s">
        <v>3295</v>
      </c>
      <c r="C7665" s="213" t="s">
        <v>44</v>
      </c>
      <c r="D7665" s="214" t="s">
        <v>33144</v>
      </c>
    </row>
    <row r="7666" spans="1:4">
      <c r="A7666" s="213" t="s">
        <v>14905</v>
      </c>
      <c r="B7666" s="213" t="s">
        <v>9524</v>
      </c>
      <c r="C7666" s="213" t="s">
        <v>130</v>
      </c>
      <c r="D7666" s="214" t="s">
        <v>23593</v>
      </c>
    </row>
    <row r="7667" spans="1:4">
      <c r="A7667" s="213" t="s">
        <v>14906</v>
      </c>
      <c r="B7667" s="213" t="s">
        <v>10101</v>
      </c>
      <c r="C7667" s="213" t="s">
        <v>130</v>
      </c>
      <c r="D7667" s="214" t="s">
        <v>17282</v>
      </c>
    </row>
    <row r="7668" spans="1:4">
      <c r="A7668" s="213" t="s">
        <v>14907</v>
      </c>
      <c r="B7668" s="213" t="s">
        <v>9525</v>
      </c>
      <c r="C7668" s="213" t="s">
        <v>130</v>
      </c>
      <c r="D7668" s="214" t="s">
        <v>10436</v>
      </c>
    </row>
    <row r="7669" spans="1:4">
      <c r="A7669" s="213" t="s">
        <v>14909</v>
      </c>
      <c r="B7669" s="213" t="s">
        <v>9898</v>
      </c>
      <c r="C7669" s="213" t="s">
        <v>130</v>
      </c>
      <c r="D7669" s="214" t="s">
        <v>14658</v>
      </c>
    </row>
    <row r="7670" spans="1:4">
      <c r="A7670" s="213" t="s">
        <v>14910</v>
      </c>
      <c r="B7670" s="213" t="s">
        <v>9526</v>
      </c>
      <c r="C7670" s="213" t="s">
        <v>130</v>
      </c>
      <c r="D7670" s="214" t="s">
        <v>11707</v>
      </c>
    </row>
    <row r="7671" spans="1:4">
      <c r="A7671" s="213" t="s">
        <v>14912</v>
      </c>
      <c r="B7671" s="213" t="s">
        <v>10102</v>
      </c>
      <c r="C7671" s="213" t="s">
        <v>130</v>
      </c>
      <c r="D7671" s="214" t="s">
        <v>33145</v>
      </c>
    </row>
    <row r="7672" spans="1:4">
      <c r="A7672" s="213" t="s">
        <v>14914</v>
      </c>
      <c r="B7672" s="213" t="s">
        <v>9527</v>
      </c>
      <c r="C7672" s="213" t="s">
        <v>130</v>
      </c>
      <c r="D7672" s="214" t="s">
        <v>16867</v>
      </c>
    </row>
    <row r="7673" spans="1:4">
      <c r="A7673" s="213" t="s">
        <v>14915</v>
      </c>
      <c r="B7673" s="213" t="s">
        <v>10103</v>
      </c>
      <c r="C7673" s="213" t="s">
        <v>130</v>
      </c>
      <c r="D7673" s="214" t="s">
        <v>10596</v>
      </c>
    </row>
    <row r="7674" spans="1:4">
      <c r="A7674" s="213" t="s">
        <v>14916</v>
      </c>
      <c r="B7674" s="213" t="s">
        <v>9528</v>
      </c>
      <c r="C7674" s="213" t="s">
        <v>130</v>
      </c>
      <c r="D7674" s="214" t="s">
        <v>23091</v>
      </c>
    </row>
    <row r="7675" spans="1:4">
      <c r="A7675" s="213" t="s">
        <v>14918</v>
      </c>
      <c r="B7675" s="213" t="s">
        <v>10104</v>
      </c>
      <c r="C7675" s="213" t="s">
        <v>130</v>
      </c>
      <c r="D7675" s="214" t="s">
        <v>11465</v>
      </c>
    </row>
    <row r="7676" spans="1:4">
      <c r="A7676" s="213" t="s">
        <v>14919</v>
      </c>
      <c r="B7676" s="213" t="s">
        <v>9529</v>
      </c>
      <c r="C7676" s="213" t="s">
        <v>130</v>
      </c>
      <c r="D7676" s="214" t="s">
        <v>25618</v>
      </c>
    </row>
    <row r="7677" spans="1:4">
      <c r="A7677" s="213" t="s">
        <v>14920</v>
      </c>
      <c r="B7677" s="213" t="s">
        <v>9530</v>
      </c>
      <c r="C7677" s="213" t="s">
        <v>130</v>
      </c>
      <c r="D7677" s="214" t="s">
        <v>11667</v>
      </c>
    </row>
    <row r="7678" spans="1:4">
      <c r="A7678" s="213" t="s">
        <v>14921</v>
      </c>
      <c r="B7678" s="213" t="s">
        <v>9531</v>
      </c>
      <c r="C7678" s="213" t="s">
        <v>130</v>
      </c>
      <c r="D7678" s="214" t="s">
        <v>14645</v>
      </c>
    </row>
    <row r="7679" spans="1:4">
      <c r="A7679" s="213" t="s">
        <v>14922</v>
      </c>
      <c r="B7679" s="213" t="s">
        <v>9532</v>
      </c>
      <c r="C7679" s="213" t="s">
        <v>130</v>
      </c>
      <c r="D7679" s="214" t="s">
        <v>17630</v>
      </c>
    </row>
    <row r="7680" spans="1:4">
      <c r="A7680" s="213" t="s">
        <v>14923</v>
      </c>
      <c r="B7680" s="213" t="s">
        <v>9533</v>
      </c>
      <c r="C7680" s="213" t="s">
        <v>130</v>
      </c>
      <c r="D7680" s="214" t="s">
        <v>11650</v>
      </c>
    </row>
    <row r="7681" spans="1:4">
      <c r="A7681" s="213" t="s">
        <v>14924</v>
      </c>
      <c r="B7681" s="213" t="s">
        <v>9534</v>
      </c>
      <c r="C7681" s="213" t="s">
        <v>130</v>
      </c>
      <c r="D7681" s="214" t="s">
        <v>10221</v>
      </c>
    </row>
    <row r="7682" spans="1:4">
      <c r="A7682" s="213" t="s">
        <v>14925</v>
      </c>
      <c r="B7682" s="213" t="s">
        <v>9172</v>
      </c>
      <c r="C7682" s="213" t="s">
        <v>55</v>
      </c>
      <c r="D7682" s="214" t="s">
        <v>33146</v>
      </c>
    </row>
    <row r="7683" spans="1:4">
      <c r="A7683" s="213" t="s">
        <v>14927</v>
      </c>
      <c r="B7683" s="213" t="s">
        <v>9173</v>
      </c>
      <c r="C7683" s="213" t="s">
        <v>55</v>
      </c>
      <c r="D7683" s="214" t="s">
        <v>33147</v>
      </c>
    </row>
    <row r="7684" spans="1:4">
      <c r="A7684" s="213" t="s">
        <v>14928</v>
      </c>
      <c r="B7684" s="213" t="s">
        <v>30018</v>
      </c>
      <c r="C7684" s="213" t="s">
        <v>130</v>
      </c>
      <c r="D7684" s="214" t="s">
        <v>11728</v>
      </c>
    </row>
    <row r="7685" spans="1:4">
      <c r="A7685" s="213" t="s">
        <v>14930</v>
      </c>
      <c r="B7685" s="213" t="s">
        <v>9174</v>
      </c>
      <c r="C7685" s="213" t="s">
        <v>56</v>
      </c>
      <c r="D7685" s="214" t="s">
        <v>29945</v>
      </c>
    </row>
    <row r="7686" spans="1:4">
      <c r="A7686" s="213" t="s">
        <v>14931</v>
      </c>
      <c r="B7686" s="213" t="s">
        <v>9175</v>
      </c>
      <c r="C7686" s="213" t="s">
        <v>56</v>
      </c>
      <c r="D7686" s="214" t="s">
        <v>33148</v>
      </c>
    </row>
    <row r="7687" spans="1:4">
      <c r="A7687" s="213" t="s">
        <v>14932</v>
      </c>
      <c r="B7687" s="213" t="s">
        <v>9176</v>
      </c>
      <c r="C7687" s="213" t="s">
        <v>56</v>
      </c>
      <c r="D7687" s="214" t="s">
        <v>33149</v>
      </c>
    </row>
    <row r="7688" spans="1:4">
      <c r="A7688" s="213" t="s">
        <v>14933</v>
      </c>
      <c r="B7688" s="213" t="s">
        <v>9177</v>
      </c>
      <c r="C7688" s="213" t="s">
        <v>56</v>
      </c>
      <c r="D7688" s="214" t="s">
        <v>33150</v>
      </c>
    </row>
    <row r="7689" spans="1:4">
      <c r="A7689" s="213" t="s">
        <v>14934</v>
      </c>
      <c r="B7689" s="213" t="s">
        <v>30019</v>
      </c>
      <c r="C7689" s="213" t="s">
        <v>56</v>
      </c>
      <c r="D7689" s="214" t="s">
        <v>33151</v>
      </c>
    </row>
    <row r="7690" spans="1:4">
      <c r="A7690" s="213" t="s">
        <v>14935</v>
      </c>
      <c r="B7690" s="213" t="s">
        <v>30020</v>
      </c>
      <c r="C7690" s="213" t="s">
        <v>56</v>
      </c>
      <c r="D7690" s="214" t="s">
        <v>33152</v>
      </c>
    </row>
    <row r="7691" spans="1:4">
      <c r="A7691" s="213" t="s">
        <v>14936</v>
      </c>
      <c r="B7691" s="213" t="s">
        <v>9178</v>
      </c>
      <c r="C7691" s="213" t="s">
        <v>56</v>
      </c>
      <c r="D7691" s="214" t="s">
        <v>33149</v>
      </c>
    </row>
    <row r="7692" spans="1:4">
      <c r="A7692" s="213" t="s">
        <v>14937</v>
      </c>
      <c r="B7692" s="213" t="s">
        <v>9179</v>
      </c>
      <c r="C7692" s="213" t="s">
        <v>56</v>
      </c>
      <c r="D7692" s="214" t="s">
        <v>33153</v>
      </c>
    </row>
    <row r="7693" spans="1:4">
      <c r="A7693" s="213" t="s">
        <v>14938</v>
      </c>
      <c r="B7693" s="213" t="s">
        <v>9180</v>
      </c>
      <c r="C7693" s="213" t="s">
        <v>56</v>
      </c>
      <c r="D7693" s="214" t="s">
        <v>33154</v>
      </c>
    </row>
    <row r="7694" spans="1:4">
      <c r="A7694" s="213" t="s">
        <v>14939</v>
      </c>
      <c r="B7694" s="213" t="s">
        <v>9181</v>
      </c>
      <c r="C7694" s="213" t="s">
        <v>56</v>
      </c>
      <c r="D7694" s="214" t="s">
        <v>33155</v>
      </c>
    </row>
    <row r="7695" spans="1:4">
      <c r="A7695" s="213" t="s">
        <v>14940</v>
      </c>
      <c r="B7695" s="213" t="s">
        <v>9182</v>
      </c>
      <c r="C7695" s="213" t="s">
        <v>56</v>
      </c>
      <c r="D7695" s="214" t="s">
        <v>33156</v>
      </c>
    </row>
    <row r="7696" spans="1:4">
      <c r="A7696" s="213" t="s">
        <v>14941</v>
      </c>
      <c r="B7696" s="213" t="s">
        <v>9183</v>
      </c>
      <c r="C7696" s="213" t="s">
        <v>56</v>
      </c>
      <c r="D7696" s="214" t="s">
        <v>33157</v>
      </c>
    </row>
    <row r="7697" spans="1:4">
      <c r="A7697" s="213" t="s">
        <v>30021</v>
      </c>
      <c r="B7697" s="213" t="s">
        <v>30022</v>
      </c>
      <c r="C7697" s="213" t="s">
        <v>44</v>
      </c>
      <c r="D7697" s="214" t="s">
        <v>29513</v>
      </c>
    </row>
    <row r="7698" spans="1:4">
      <c r="A7698" s="213" t="s">
        <v>30023</v>
      </c>
      <c r="B7698" s="213" t="s">
        <v>30024</v>
      </c>
      <c r="C7698" s="213" t="s">
        <v>44</v>
      </c>
      <c r="D7698" s="214" t="s">
        <v>33158</v>
      </c>
    </row>
    <row r="7699" spans="1:4">
      <c r="A7699" s="213" t="s">
        <v>30026</v>
      </c>
      <c r="B7699" s="213" t="s">
        <v>30027</v>
      </c>
      <c r="C7699" s="213" t="s">
        <v>44</v>
      </c>
      <c r="D7699" s="214" t="s">
        <v>33159</v>
      </c>
    </row>
    <row r="7700" spans="1:4">
      <c r="A7700" s="213" t="s">
        <v>30029</v>
      </c>
      <c r="B7700" s="213" t="s">
        <v>30030</v>
      </c>
      <c r="C7700" s="213" t="s">
        <v>44</v>
      </c>
      <c r="D7700" s="214" t="s">
        <v>33160</v>
      </c>
    </row>
    <row r="7701" spans="1:4">
      <c r="A7701" s="213" t="s">
        <v>30031</v>
      </c>
      <c r="B7701" s="213" t="s">
        <v>30032</v>
      </c>
      <c r="C7701" s="213" t="s">
        <v>44</v>
      </c>
      <c r="D7701" s="214" t="s">
        <v>33161</v>
      </c>
    </row>
    <row r="7702" spans="1:4">
      <c r="A7702" s="213" t="s">
        <v>30033</v>
      </c>
      <c r="B7702" s="213" t="s">
        <v>30034</v>
      </c>
      <c r="C7702" s="213" t="s">
        <v>44</v>
      </c>
      <c r="D7702" s="214" t="s">
        <v>33162</v>
      </c>
    </row>
    <row r="7703" spans="1:4">
      <c r="A7703" s="213" t="s">
        <v>30035</v>
      </c>
      <c r="B7703" s="213" t="s">
        <v>30036</v>
      </c>
      <c r="C7703" s="213" t="s">
        <v>44</v>
      </c>
      <c r="D7703" s="214" t="s">
        <v>33163</v>
      </c>
    </row>
    <row r="7704" spans="1:4">
      <c r="A7704" s="213" t="s">
        <v>30037</v>
      </c>
      <c r="B7704" s="213" t="s">
        <v>30038</v>
      </c>
      <c r="C7704" s="213" t="s">
        <v>44</v>
      </c>
      <c r="D7704" s="214" t="s">
        <v>30673</v>
      </c>
    </row>
    <row r="7705" spans="1:4">
      <c r="A7705" s="213" t="s">
        <v>30039</v>
      </c>
      <c r="B7705" s="213" t="s">
        <v>30040</v>
      </c>
      <c r="C7705" s="213" t="s">
        <v>44</v>
      </c>
      <c r="D7705" s="214" t="s">
        <v>33164</v>
      </c>
    </row>
    <row r="7706" spans="1:4">
      <c r="A7706" s="213" t="s">
        <v>30041</v>
      </c>
      <c r="B7706" s="213" t="s">
        <v>30042</v>
      </c>
      <c r="C7706" s="213" t="s">
        <v>44</v>
      </c>
      <c r="D7706" s="214" t="s">
        <v>33165</v>
      </c>
    </row>
    <row r="7707" spans="1:4">
      <c r="A7707" s="213" t="s">
        <v>30043</v>
      </c>
      <c r="B7707" s="213" t="s">
        <v>30044</v>
      </c>
      <c r="C7707" s="213" t="s">
        <v>44</v>
      </c>
      <c r="D7707" s="214" t="s">
        <v>33166</v>
      </c>
    </row>
    <row r="7708" spans="1:4">
      <c r="A7708" s="213" t="s">
        <v>30045</v>
      </c>
      <c r="B7708" s="213" t="s">
        <v>30046</v>
      </c>
      <c r="C7708" s="213" t="s">
        <v>44</v>
      </c>
      <c r="D7708" s="214" t="s">
        <v>33167</v>
      </c>
    </row>
    <row r="7709" spans="1:4">
      <c r="A7709" s="213" t="s">
        <v>30047</v>
      </c>
      <c r="B7709" s="213" t="s">
        <v>30048</v>
      </c>
      <c r="C7709" s="213" t="s">
        <v>44</v>
      </c>
      <c r="D7709" s="214" t="s">
        <v>33168</v>
      </c>
    </row>
    <row r="7710" spans="1:4">
      <c r="A7710" s="213" t="s">
        <v>30049</v>
      </c>
      <c r="B7710" s="213" t="s">
        <v>30050</v>
      </c>
      <c r="C7710" s="213" t="s">
        <v>44</v>
      </c>
      <c r="D7710" s="214" t="s">
        <v>33169</v>
      </c>
    </row>
    <row r="7711" spans="1:4">
      <c r="A7711" s="213" t="s">
        <v>30051</v>
      </c>
      <c r="B7711" s="213" t="s">
        <v>30052</v>
      </c>
      <c r="C7711" s="213" t="s">
        <v>44</v>
      </c>
      <c r="D7711" s="214" t="s">
        <v>27150</v>
      </c>
    </row>
    <row r="7712" spans="1:4">
      <c r="A7712" s="213" t="s">
        <v>30053</v>
      </c>
      <c r="B7712" s="213" t="s">
        <v>30054</v>
      </c>
      <c r="C7712" s="213" t="s">
        <v>44</v>
      </c>
      <c r="D7712" s="214" t="s">
        <v>33170</v>
      </c>
    </row>
    <row r="7713" spans="1:4">
      <c r="A7713" s="213" t="s">
        <v>30055</v>
      </c>
      <c r="B7713" s="213" t="s">
        <v>30056</v>
      </c>
      <c r="C7713" s="213" t="s">
        <v>44</v>
      </c>
      <c r="D7713" s="214" t="s">
        <v>33171</v>
      </c>
    </row>
    <row r="7714" spans="1:4">
      <c r="A7714" s="213" t="s">
        <v>30057</v>
      </c>
      <c r="B7714" s="213" t="s">
        <v>30058</v>
      </c>
      <c r="C7714" s="213" t="s">
        <v>44</v>
      </c>
      <c r="D7714" s="214" t="s">
        <v>33172</v>
      </c>
    </row>
    <row r="7715" spans="1:4">
      <c r="A7715" s="213" t="s">
        <v>30059</v>
      </c>
      <c r="B7715" s="213" t="s">
        <v>30060</v>
      </c>
      <c r="C7715" s="213" t="s">
        <v>44</v>
      </c>
      <c r="D7715" s="214" t="s">
        <v>33173</v>
      </c>
    </row>
    <row r="7716" spans="1:4">
      <c r="A7716" s="213" t="s">
        <v>30061</v>
      </c>
      <c r="B7716" s="213" t="s">
        <v>30062</v>
      </c>
      <c r="C7716" s="213" t="s">
        <v>44</v>
      </c>
      <c r="D7716" s="214" t="s">
        <v>33174</v>
      </c>
    </row>
    <row r="7717" spans="1:4">
      <c r="A7717" s="213" t="s">
        <v>30063</v>
      </c>
      <c r="B7717" s="213" t="s">
        <v>30064</v>
      </c>
      <c r="C7717" s="213" t="s">
        <v>44</v>
      </c>
      <c r="D7717" s="214" t="s">
        <v>33175</v>
      </c>
    </row>
    <row r="7718" spans="1:4">
      <c r="A7718" s="213" t="s">
        <v>30066</v>
      </c>
      <c r="B7718" s="213" t="s">
        <v>30067</v>
      </c>
      <c r="C7718" s="213" t="s">
        <v>44</v>
      </c>
      <c r="D7718" s="214" t="s">
        <v>33176</v>
      </c>
    </row>
    <row r="7719" spans="1:4">
      <c r="A7719" s="213" t="s">
        <v>30069</v>
      </c>
      <c r="B7719" s="213" t="s">
        <v>30070</v>
      </c>
      <c r="C7719" s="213" t="s">
        <v>44</v>
      </c>
      <c r="D7719" s="214" t="s">
        <v>33177</v>
      </c>
    </row>
    <row r="7720" spans="1:4">
      <c r="A7720" s="213" t="s">
        <v>30071</v>
      </c>
      <c r="B7720" s="213" t="s">
        <v>30072</v>
      </c>
      <c r="C7720" s="213" t="s">
        <v>44</v>
      </c>
      <c r="D7720" s="214" t="s">
        <v>33178</v>
      </c>
    </row>
    <row r="7721" spans="1:4">
      <c r="A7721" s="213" t="s">
        <v>30073</v>
      </c>
      <c r="B7721" s="213" t="s">
        <v>30074</v>
      </c>
      <c r="C7721" s="213" t="s">
        <v>55</v>
      </c>
      <c r="D7721" s="214" t="s">
        <v>33179</v>
      </c>
    </row>
    <row r="7722" spans="1:4">
      <c r="A7722" s="213" t="s">
        <v>30075</v>
      </c>
      <c r="B7722" s="213" t="s">
        <v>30076</v>
      </c>
      <c r="C7722" s="213" t="s">
        <v>44</v>
      </c>
      <c r="D7722" s="214" t="s">
        <v>33180</v>
      </c>
    </row>
    <row r="7723" spans="1:4">
      <c r="A7723" s="213" t="s">
        <v>30077</v>
      </c>
      <c r="B7723" s="213" t="s">
        <v>30078</v>
      </c>
      <c r="C7723" s="213" t="s">
        <v>44</v>
      </c>
      <c r="D7723" s="214" t="s">
        <v>33181</v>
      </c>
    </row>
    <row r="7724" spans="1:4">
      <c r="A7724" s="213" t="s">
        <v>30079</v>
      </c>
      <c r="B7724" s="213" t="s">
        <v>30080</v>
      </c>
      <c r="C7724" s="213" t="s">
        <v>44</v>
      </c>
      <c r="D7724" s="214" t="s">
        <v>28572</v>
      </c>
    </row>
    <row r="7725" spans="1:4">
      <c r="A7725" s="213" t="s">
        <v>30081</v>
      </c>
      <c r="B7725" s="213" t="s">
        <v>30082</v>
      </c>
      <c r="C7725" s="213" t="s">
        <v>44</v>
      </c>
      <c r="D7725" s="214" t="s">
        <v>33182</v>
      </c>
    </row>
    <row r="7726" spans="1:4">
      <c r="A7726" s="213" t="s">
        <v>30083</v>
      </c>
      <c r="B7726" s="213" t="s">
        <v>30084</v>
      </c>
      <c r="C7726" s="213" t="s">
        <v>44</v>
      </c>
      <c r="D7726" s="214" t="s">
        <v>15947</v>
      </c>
    </row>
    <row r="7727" spans="1:4">
      <c r="A7727" s="213" t="s">
        <v>30086</v>
      </c>
      <c r="B7727" s="213" t="s">
        <v>30087</v>
      </c>
      <c r="C7727" s="213" t="s">
        <v>44</v>
      </c>
      <c r="D7727" s="214" t="s">
        <v>33183</v>
      </c>
    </row>
    <row r="7728" spans="1:4">
      <c r="A7728" s="213" t="s">
        <v>30089</v>
      </c>
      <c r="B7728" s="213" t="s">
        <v>30090</v>
      </c>
      <c r="C7728" s="213" t="s">
        <v>44</v>
      </c>
      <c r="D7728" s="214" t="s">
        <v>33184</v>
      </c>
    </row>
    <row r="7729" spans="1:4">
      <c r="A7729" s="213" t="s">
        <v>30091</v>
      </c>
      <c r="B7729" s="213" t="s">
        <v>30092</v>
      </c>
      <c r="C7729" s="213" t="s">
        <v>44</v>
      </c>
      <c r="D7729" s="214" t="s">
        <v>33185</v>
      </c>
    </row>
    <row r="7730" spans="1:4">
      <c r="A7730" s="213" t="s">
        <v>30094</v>
      </c>
      <c r="B7730" s="213" t="s">
        <v>30095</v>
      </c>
      <c r="C7730" s="213" t="s">
        <v>44</v>
      </c>
      <c r="D7730" s="214" t="s">
        <v>33186</v>
      </c>
    </row>
    <row r="7731" spans="1:4">
      <c r="A7731" s="213" t="s">
        <v>14944</v>
      </c>
      <c r="B7731" s="213" t="s">
        <v>14945</v>
      </c>
      <c r="C7731" s="213" t="s">
        <v>55</v>
      </c>
      <c r="D7731" s="214" t="s">
        <v>29556</v>
      </c>
    </row>
    <row r="7732" spans="1:4">
      <c r="A7732" s="213" t="s">
        <v>14946</v>
      </c>
      <c r="B7732" s="213" t="s">
        <v>14947</v>
      </c>
      <c r="C7732" s="213" t="s">
        <v>55</v>
      </c>
      <c r="D7732" s="214" t="s">
        <v>33187</v>
      </c>
    </row>
    <row r="7733" spans="1:4">
      <c r="A7733" s="213" t="s">
        <v>14948</v>
      </c>
      <c r="B7733" s="213" t="s">
        <v>14949</v>
      </c>
      <c r="C7733" s="213" t="s">
        <v>55</v>
      </c>
      <c r="D7733" s="214" t="s">
        <v>22924</v>
      </c>
    </row>
    <row r="7734" spans="1:4">
      <c r="A7734" s="213" t="s">
        <v>14950</v>
      </c>
      <c r="B7734" s="213" t="s">
        <v>14951</v>
      </c>
      <c r="C7734" s="213" t="s">
        <v>126</v>
      </c>
      <c r="D7734" s="214" t="s">
        <v>10748</v>
      </c>
    </row>
    <row r="7735" spans="1:4">
      <c r="A7735" s="213" t="s">
        <v>14952</v>
      </c>
      <c r="B7735" s="213" t="s">
        <v>14953</v>
      </c>
      <c r="C7735" s="213" t="s">
        <v>44</v>
      </c>
      <c r="D7735" s="214" t="s">
        <v>33188</v>
      </c>
    </row>
    <row r="7736" spans="1:4">
      <c r="A7736" s="213" t="s">
        <v>14954</v>
      </c>
      <c r="B7736" s="213" t="s">
        <v>14955</v>
      </c>
      <c r="C7736" s="213" t="s">
        <v>55</v>
      </c>
      <c r="D7736" s="214" t="s">
        <v>33189</v>
      </c>
    </row>
    <row r="7737" spans="1:4">
      <c r="A7737" s="213" t="s">
        <v>14956</v>
      </c>
      <c r="B7737" s="213" t="s">
        <v>14957</v>
      </c>
      <c r="C7737" s="213" t="s">
        <v>55</v>
      </c>
      <c r="D7737" s="214" t="s">
        <v>33190</v>
      </c>
    </row>
    <row r="7738" spans="1:4">
      <c r="A7738" s="213" t="s">
        <v>14959</v>
      </c>
      <c r="B7738" s="213" t="s">
        <v>14960</v>
      </c>
      <c r="C7738" s="213" t="s">
        <v>55</v>
      </c>
      <c r="D7738" s="214" t="s">
        <v>30615</v>
      </c>
    </row>
    <row r="7739" spans="1:4">
      <c r="A7739" s="213" t="s">
        <v>14961</v>
      </c>
      <c r="B7739" s="213" t="s">
        <v>14962</v>
      </c>
      <c r="C7739" s="213" t="s">
        <v>55</v>
      </c>
      <c r="D7739" s="214" t="s">
        <v>14499</v>
      </c>
    </row>
    <row r="7740" spans="1:4">
      <c r="A7740" s="213" t="s">
        <v>14963</v>
      </c>
      <c r="B7740" s="213" t="s">
        <v>14964</v>
      </c>
      <c r="C7740" s="213" t="s">
        <v>55</v>
      </c>
      <c r="D7740" s="214" t="s">
        <v>29061</v>
      </c>
    </row>
    <row r="7741" spans="1:4">
      <c r="A7741" s="213" t="s">
        <v>14965</v>
      </c>
      <c r="B7741" s="213" t="s">
        <v>14966</v>
      </c>
      <c r="C7741" s="213" t="s">
        <v>55</v>
      </c>
      <c r="D7741" s="214" t="s">
        <v>33191</v>
      </c>
    </row>
    <row r="7742" spans="1:4">
      <c r="A7742" s="213" t="s">
        <v>14967</v>
      </c>
      <c r="B7742" s="213" t="s">
        <v>14968</v>
      </c>
      <c r="C7742" s="213" t="s">
        <v>55</v>
      </c>
      <c r="D7742" s="214" t="s">
        <v>10707</v>
      </c>
    </row>
    <row r="7743" spans="1:4">
      <c r="A7743" s="213" t="s">
        <v>14970</v>
      </c>
      <c r="B7743" s="213" t="s">
        <v>14971</v>
      </c>
      <c r="C7743" s="213" t="s">
        <v>55</v>
      </c>
      <c r="D7743" s="214" t="s">
        <v>33192</v>
      </c>
    </row>
    <row r="7744" spans="1:4">
      <c r="A7744" s="213" t="s">
        <v>14972</v>
      </c>
      <c r="B7744" s="213" t="s">
        <v>14973</v>
      </c>
      <c r="C7744" s="213" t="s">
        <v>55</v>
      </c>
      <c r="D7744" s="214" t="s">
        <v>33193</v>
      </c>
    </row>
    <row r="7745" spans="1:4">
      <c r="A7745" s="213" t="s">
        <v>14974</v>
      </c>
      <c r="B7745" s="213" t="s">
        <v>14975</v>
      </c>
      <c r="C7745" s="213" t="s">
        <v>55</v>
      </c>
      <c r="D7745" s="214" t="s">
        <v>33194</v>
      </c>
    </row>
    <row r="7746" spans="1:4">
      <c r="A7746" s="213" t="s">
        <v>14976</v>
      </c>
      <c r="B7746" s="213" t="s">
        <v>14977</v>
      </c>
      <c r="C7746" s="213" t="s">
        <v>55</v>
      </c>
      <c r="D7746" s="214" t="s">
        <v>29872</v>
      </c>
    </row>
    <row r="7747" spans="1:4">
      <c r="A7747" s="213" t="s">
        <v>14978</v>
      </c>
      <c r="B7747" s="213" t="s">
        <v>14979</v>
      </c>
      <c r="C7747" s="213" t="s">
        <v>55</v>
      </c>
      <c r="D7747" s="214" t="s">
        <v>32204</v>
      </c>
    </row>
    <row r="7748" spans="1:4">
      <c r="A7748" s="213" t="s">
        <v>14980</v>
      </c>
      <c r="B7748" s="213" t="s">
        <v>14981</v>
      </c>
      <c r="C7748" s="213" t="s">
        <v>55</v>
      </c>
      <c r="D7748" s="214" t="s">
        <v>33195</v>
      </c>
    </row>
    <row r="7749" spans="1:4">
      <c r="A7749" s="213" t="s">
        <v>14982</v>
      </c>
      <c r="B7749" s="213" t="s">
        <v>14983</v>
      </c>
      <c r="C7749" s="213" t="s">
        <v>55</v>
      </c>
      <c r="D7749" s="214" t="s">
        <v>33099</v>
      </c>
    </row>
    <row r="7750" spans="1:4">
      <c r="A7750" s="213" t="s">
        <v>14984</v>
      </c>
      <c r="B7750" s="213" t="s">
        <v>14985</v>
      </c>
      <c r="C7750" s="213" t="s">
        <v>55</v>
      </c>
      <c r="D7750" s="214" t="s">
        <v>33196</v>
      </c>
    </row>
    <row r="7751" spans="1:4">
      <c r="A7751" s="213" t="s">
        <v>14986</v>
      </c>
      <c r="B7751" s="213" t="s">
        <v>14987</v>
      </c>
      <c r="C7751" s="213" t="s">
        <v>55</v>
      </c>
      <c r="D7751" s="214" t="s">
        <v>33197</v>
      </c>
    </row>
    <row r="7752" spans="1:4">
      <c r="A7752" s="213" t="s">
        <v>14988</v>
      </c>
      <c r="B7752" s="213" t="s">
        <v>30097</v>
      </c>
      <c r="C7752" s="213" t="s">
        <v>44</v>
      </c>
      <c r="D7752" s="214" t="s">
        <v>17261</v>
      </c>
    </row>
    <row r="7753" spans="1:4">
      <c r="A7753" s="213" t="s">
        <v>14989</v>
      </c>
      <c r="B7753" s="213" t="s">
        <v>30098</v>
      </c>
      <c r="C7753" s="213" t="s">
        <v>44</v>
      </c>
      <c r="D7753" s="214" t="s">
        <v>30726</v>
      </c>
    </row>
    <row r="7754" spans="1:4">
      <c r="A7754" s="213" t="s">
        <v>14990</v>
      </c>
      <c r="B7754" s="213" t="s">
        <v>30099</v>
      </c>
      <c r="C7754" s="213" t="s">
        <v>44</v>
      </c>
      <c r="D7754" s="214" t="s">
        <v>10620</v>
      </c>
    </row>
    <row r="7755" spans="1:4">
      <c r="A7755" s="213" t="s">
        <v>14992</v>
      </c>
      <c r="B7755" s="213" t="s">
        <v>30100</v>
      </c>
      <c r="C7755" s="213" t="s">
        <v>44</v>
      </c>
      <c r="D7755" s="214" t="s">
        <v>10176</v>
      </c>
    </row>
    <row r="7756" spans="1:4">
      <c r="A7756" s="213" t="s">
        <v>14993</v>
      </c>
      <c r="B7756" s="213" t="s">
        <v>30101</v>
      </c>
      <c r="C7756" s="213" t="s">
        <v>44</v>
      </c>
      <c r="D7756" s="214" t="s">
        <v>32808</v>
      </c>
    </row>
    <row r="7757" spans="1:4">
      <c r="A7757" s="213" t="s">
        <v>14994</v>
      </c>
      <c r="B7757" s="213" t="s">
        <v>30102</v>
      </c>
      <c r="C7757" s="213" t="s">
        <v>44</v>
      </c>
      <c r="D7757" s="214" t="s">
        <v>10903</v>
      </c>
    </row>
    <row r="7758" spans="1:4">
      <c r="A7758" s="213" t="s">
        <v>14995</v>
      </c>
      <c r="B7758" s="213" t="s">
        <v>30103</v>
      </c>
      <c r="C7758" s="213" t="s">
        <v>44</v>
      </c>
      <c r="D7758" s="214" t="s">
        <v>11000</v>
      </c>
    </row>
    <row r="7759" spans="1:4">
      <c r="A7759" s="213" t="s">
        <v>14996</v>
      </c>
      <c r="B7759" s="213" t="s">
        <v>30104</v>
      </c>
      <c r="C7759" s="213" t="s">
        <v>44</v>
      </c>
      <c r="D7759" s="214" t="s">
        <v>33198</v>
      </c>
    </row>
    <row r="7760" spans="1:4">
      <c r="A7760" s="213" t="s">
        <v>14997</v>
      </c>
      <c r="B7760" s="213" t="s">
        <v>30105</v>
      </c>
      <c r="C7760" s="213" t="s">
        <v>44</v>
      </c>
      <c r="D7760" s="214" t="s">
        <v>10838</v>
      </c>
    </row>
    <row r="7761" spans="1:4">
      <c r="A7761" s="213" t="s">
        <v>14998</v>
      </c>
      <c r="B7761" s="213" t="s">
        <v>14999</v>
      </c>
      <c r="C7761" s="213" t="s">
        <v>44</v>
      </c>
      <c r="D7761" s="214" t="s">
        <v>10592</v>
      </c>
    </row>
    <row r="7762" spans="1:4">
      <c r="A7762" s="213" t="s">
        <v>15000</v>
      </c>
      <c r="B7762" s="213" t="s">
        <v>15001</v>
      </c>
      <c r="C7762" s="213" t="s">
        <v>44</v>
      </c>
      <c r="D7762" s="214" t="s">
        <v>14722</v>
      </c>
    </row>
    <row r="7763" spans="1:4">
      <c r="A7763" s="213" t="s">
        <v>15002</v>
      </c>
      <c r="B7763" s="213" t="s">
        <v>15003</v>
      </c>
      <c r="C7763" s="213" t="s">
        <v>44</v>
      </c>
      <c r="D7763" s="214" t="s">
        <v>16277</v>
      </c>
    </row>
    <row r="7764" spans="1:4">
      <c r="A7764" s="213" t="s">
        <v>15005</v>
      </c>
      <c r="B7764" s="213" t="s">
        <v>15006</v>
      </c>
      <c r="C7764" s="213" t="s">
        <v>44</v>
      </c>
      <c r="D7764" s="214" t="s">
        <v>11041</v>
      </c>
    </row>
    <row r="7765" spans="1:4">
      <c r="A7765" s="213" t="s">
        <v>15008</v>
      </c>
      <c r="B7765" s="213" t="s">
        <v>15009</v>
      </c>
      <c r="C7765" s="213" t="s">
        <v>44</v>
      </c>
      <c r="D7765" s="214" t="s">
        <v>10323</v>
      </c>
    </row>
    <row r="7766" spans="1:4">
      <c r="A7766" s="213" t="s">
        <v>15011</v>
      </c>
      <c r="B7766" s="213" t="s">
        <v>15012</v>
      </c>
      <c r="C7766" s="213" t="s">
        <v>44</v>
      </c>
      <c r="D7766" s="214" t="s">
        <v>18375</v>
      </c>
    </row>
    <row r="7767" spans="1:4">
      <c r="A7767" s="213" t="s">
        <v>15014</v>
      </c>
      <c r="B7767" s="213" t="s">
        <v>15015</v>
      </c>
      <c r="C7767" s="213" t="s">
        <v>44</v>
      </c>
      <c r="D7767" s="214" t="s">
        <v>10597</v>
      </c>
    </row>
    <row r="7768" spans="1:4">
      <c r="A7768" s="213" t="s">
        <v>15016</v>
      </c>
      <c r="B7768" s="213" t="s">
        <v>15017</v>
      </c>
      <c r="C7768" s="213" t="s">
        <v>44</v>
      </c>
      <c r="D7768" s="214" t="s">
        <v>18618</v>
      </c>
    </row>
    <row r="7769" spans="1:4">
      <c r="A7769" s="213" t="s">
        <v>15018</v>
      </c>
      <c r="B7769" s="213" t="s">
        <v>15019</v>
      </c>
      <c r="C7769" s="213" t="s">
        <v>44</v>
      </c>
      <c r="D7769" s="214" t="s">
        <v>11749</v>
      </c>
    </row>
    <row r="7770" spans="1:4">
      <c r="A7770" s="213" t="s">
        <v>15021</v>
      </c>
      <c r="B7770" s="213" t="s">
        <v>15022</v>
      </c>
      <c r="C7770" s="213" t="s">
        <v>44</v>
      </c>
      <c r="D7770" s="214" t="s">
        <v>15034</v>
      </c>
    </row>
    <row r="7771" spans="1:4">
      <c r="A7771" s="213" t="s">
        <v>15023</v>
      </c>
      <c r="B7771" s="213" t="s">
        <v>15024</v>
      </c>
      <c r="C7771" s="213" t="s">
        <v>44</v>
      </c>
      <c r="D7771" s="214" t="s">
        <v>23355</v>
      </c>
    </row>
    <row r="7772" spans="1:4">
      <c r="A7772" s="213" t="s">
        <v>15025</v>
      </c>
      <c r="B7772" s="213" t="s">
        <v>15026</v>
      </c>
      <c r="C7772" s="213" t="s">
        <v>44</v>
      </c>
      <c r="D7772" s="214" t="s">
        <v>30280</v>
      </c>
    </row>
    <row r="7773" spans="1:4">
      <c r="A7773" s="213" t="s">
        <v>15027</v>
      </c>
      <c r="B7773" s="213" t="s">
        <v>15028</v>
      </c>
      <c r="C7773" s="213" t="s">
        <v>44</v>
      </c>
      <c r="D7773" s="214" t="s">
        <v>11498</v>
      </c>
    </row>
    <row r="7774" spans="1:4">
      <c r="A7774" s="213" t="s">
        <v>15029</v>
      </c>
      <c r="B7774" s="213" t="s">
        <v>15030</v>
      </c>
      <c r="C7774" s="213" t="s">
        <v>44</v>
      </c>
      <c r="D7774" s="214" t="s">
        <v>11416</v>
      </c>
    </row>
    <row r="7775" spans="1:4">
      <c r="A7775" s="213" t="s">
        <v>15032</v>
      </c>
      <c r="B7775" s="213" t="s">
        <v>15033</v>
      </c>
      <c r="C7775" s="213" t="s">
        <v>44</v>
      </c>
      <c r="D7775" s="214" t="s">
        <v>33199</v>
      </c>
    </row>
    <row r="7776" spans="1:4">
      <c r="A7776" s="213" t="s">
        <v>15035</v>
      </c>
      <c r="B7776" s="213" t="s">
        <v>15036</v>
      </c>
      <c r="C7776" s="213" t="s">
        <v>44</v>
      </c>
      <c r="D7776" s="214" t="s">
        <v>10510</v>
      </c>
    </row>
    <row r="7777" spans="1:4">
      <c r="A7777" s="213" t="s">
        <v>15037</v>
      </c>
      <c r="B7777" s="213" t="s">
        <v>15038</v>
      </c>
      <c r="C7777" s="213" t="s">
        <v>44</v>
      </c>
      <c r="D7777" s="214" t="s">
        <v>31805</v>
      </c>
    </row>
    <row r="7778" spans="1:4">
      <c r="A7778" s="213" t="s">
        <v>15039</v>
      </c>
      <c r="B7778" s="213" t="s">
        <v>15040</v>
      </c>
      <c r="C7778" s="213" t="s">
        <v>44</v>
      </c>
      <c r="D7778" s="214" t="s">
        <v>14417</v>
      </c>
    </row>
    <row r="7779" spans="1:4">
      <c r="A7779" s="213" t="s">
        <v>15041</v>
      </c>
      <c r="B7779" s="213" t="s">
        <v>15042</v>
      </c>
      <c r="C7779" s="213" t="s">
        <v>44</v>
      </c>
      <c r="D7779" s="214" t="s">
        <v>10866</v>
      </c>
    </row>
    <row r="7780" spans="1:4">
      <c r="A7780" s="213" t="s">
        <v>15043</v>
      </c>
      <c r="B7780" s="213" t="s">
        <v>15044</v>
      </c>
      <c r="C7780" s="213" t="s">
        <v>44</v>
      </c>
      <c r="D7780" s="214" t="s">
        <v>23249</v>
      </c>
    </row>
    <row r="7781" spans="1:4">
      <c r="A7781" s="213" t="s">
        <v>15045</v>
      </c>
      <c r="B7781" s="213" t="s">
        <v>15046</v>
      </c>
      <c r="C7781" s="213" t="s">
        <v>44</v>
      </c>
      <c r="D7781" s="214" t="s">
        <v>10997</v>
      </c>
    </row>
    <row r="7782" spans="1:4">
      <c r="A7782" s="213" t="s">
        <v>15047</v>
      </c>
      <c r="B7782" s="213" t="s">
        <v>15048</v>
      </c>
      <c r="C7782" s="213" t="s">
        <v>44</v>
      </c>
      <c r="D7782" s="214" t="s">
        <v>33200</v>
      </c>
    </row>
    <row r="7783" spans="1:4">
      <c r="A7783" s="213" t="s">
        <v>15050</v>
      </c>
      <c r="B7783" s="213" t="s">
        <v>15051</v>
      </c>
      <c r="C7783" s="213" t="s">
        <v>44</v>
      </c>
      <c r="D7783" s="214" t="s">
        <v>30308</v>
      </c>
    </row>
    <row r="7784" spans="1:4">
      <c r="A7784" s="213" t="s">
        <v>15052</v>
      </c>
      <c r="B7784" s="213" t="s">
        <v>15053</v>
      </c>
      <c r="C7784" s="213" t="s">
        <v>44</v>
      </c>
      <c r="D7784" s="214" t="s">
        <v>10556</v>
      </c>
    </row>
    <row r="7785" spans="1:4">
      <c r="A7785" s="213" t="s">
        <v>15055</v>
      </c>
      <c r="B7785" s="213" t="s">
        <v>15056</v>
      </c>
      <c r="C7785" s="213" t="s">
        <v>44</v>
      </c>
      <c r="D7785" s="214" t="s">
        <v>10543</v>
      </c>
    </row>
    <row r="7786" spans="1:4">
      <c r="A7786" s="213" t="s">
        <v>15057</v>
      </c>
      <c r="B7786" s="213" t="s">
        <v>15058</v>
      </c>
      <c r="C7786" s="213" t="s">
        <v>44</v>
      </c>
      <c r="D7786" s="214" t="s">
        <v>33201</v>
      </c>
    </row>
    <row r="7787" spans="1:4">
      <c r="A7787" s="213" t="s">
        <v>15059</v>
      </c>
      <c r="B7787" s="213" t="s">
        <v>15060</v>
      </c>
      <c r="C7787" s="213" t="s">
        <v>44</v>
      </c>
      <c r="D7787" s="214" t="s">
        <v>10584</v>
      </c>
    </row>
    <row r="7788" spans="1:4">
      <c r="A7788" s="213" t="s">
        <v>15061</v>
      </c>
      <c r="B7788" s="213" t="s">
        <v>4692</v>
      </c>
      <c r="C7788" s="213" t="s">
        <v>44</v>
      </c>
      <c r="D7788" s="214" t="s">
        <v>22395</v>
      </c>
    </row>
    <row r="7789" spans="1:4">
      <c r="A7789" s="213" t="s">
        <v>15063</v>
      </c>
      <c r="B7789" s="213" t="s">
        <v>4693</v>
      </c>
      <c r="C7789" s="213" t="s">
        <v>44</v>
      </c>
      <c r="D7789" s="214" t="s">
        <v>27645</v>
      </c>
    </row>
    <row r="7790" spans="1:4">
      <c r="A7790" s="213" t="s">
        <v>15064</v>
      </c>
      <c r="B7790" s="213" t="s">
        <v>4694</v>
      </c>
      <c r="C7790" s="213" t="s">
        <v>44</v>
      </c>
      <c r="D7790" s="214" t="s">
        <v>10928</v>
      </c>
    </row>
    <row r="7791" spans="1:4">
      <c r="A7791" s="213" t="s">
        <v>15066</v>
      </c>
      <c r="B7791" s="213" t="s">
        <v>4695</v>
      </c>
      <c r="C7791" s="213" t="s">
        <v>44</v>
      </c>
      <c r="D7791" s="214" t="s">
        <v>12568</v>
      </c>
    </row>
    <row r="7792" spans="1:4">
      <c r="A7792" s="213" t="s">
        <v>15068</v>
      </c>
      <c r="B7792" s="213" t="s">
        <v>4696</v>
      </c>
      <c r="C7792" s="213" t="s">
        <v>44</v>
      </c>
      <c r="D7792" s="214" t="s">
        <v>30088</v>
      </c>
    </row>
    <row r="7793" spans="1:4">
      <c r="A7793" s="213" t="s">
        <v>15069</v>
      </c>
      <c r="B7793" s="213" t="s">
        <v>30109</v>
      </c>
      <c r="C7793" s="213" t="s">
        <v>44</v>
      </c>
      <c r="D7793" s="214" t="s">
        <v>16526</v>
      </c>
    </row>
    <row r="7794" spans="1:4">
      <c r="A7794" s="213" t="s">
        <v>15070</v>
      </c>
      <c r="B7794" s="213" t="s">
        <v>30110</v>
      </c>
      <c r="C7794" s="213" t="s">
        <v>44</v>
      </c>
      <c r="D7794" s="214" t="s">
        <v>33202</v>
      </c>
    </row>
    <row r="7795" spans="1:4">
      <c r="A7795" s="213" t="s">
        <v>15072</v>
      </c>
      <c r="B7795" s="213" t="s">
        <v>30111</v>
      </c>
      <c r="C7795" s="213" t="s">
        <v>44</v>
      </c>
      <c r="D7795" s="214" t="s">
        <v>18966</v>
      </c>
    </row>
    <row r="7796" spans="1:4">
      <c r="A7796" s="213" t="s">
        <v>15073</v>
      </c>
      <c r="B7796" s="213" t="s">
        <v>4849</v>
      </c>
      <c r="C7796" s="213" t="s">
        <v>44</v>
      </c>
      <c r="D7796" s="214" t="s">
        <v>11393</v>
      </c>
    </row>
    <row r="7797" spans="1:4">
      <c r="A7797" s="213" t="s">
        <v>15074</v>
      </c>
      <c r="B7797" s="213" t="s">
        <v>4850</v>
      </c>
      <c r="C7797" s="213" t="s">
        <v>44</v>
      </c>
      <c r="D7797" s="214" t="s">
        <v>11003</v>
      </c>
    </row>
    <row r="7798" spans="1:4">
      <c r="A7798" s="213" t="s">
        <v>15075</v>
      </c>
      <c r="B7798" s="213" t="s">
        <v>4851</v>
      </c>
      <c r="C7798" s="213" t="s">
        <v>44</v>
      </c>
      <c r="D7798" s="214" t="s">
        <v>11381</v>
      </c>
    </row>
    <row r="7799" spans="1:4">
      <c r="A7799" s="213" t="s">
        <v>15076</v>
      </c>
      <c r="B7799" s="213" t="s">
        <v>4852</v>
      </c>
      <c r="C7799" s="213" t="s">
        <v>44</v>
      </c>
      <c r="D7799" s="214" t="s">
        <v>19523</v>
      </c>
    </row>
    <row r="7800" spans="1:4">
      <c r="A7800" s="213" t="s">
        <v>15077</v>
      </c>
      <c r="B7800" s="213" t="s">
        <v>15078</v>
      </c>
      <c r="C7800" s="213" t="s">
        <v>126</v>
      </c>
      <c r="D7800" s="214" t="s">
        <v>23851</v>
      </c>
    </row>
    <row r="7801" spans="1:4">
      <c r="A7801" s="213" t="s">
        <v>15079</v>
      </c>
      <c r="B7801" s="213" t="s">
        <v>15080</v>
      </c>
      <c r="C7801" s="213" t="s">
        <v>126</v>
      </c>
      <c r="D7801" s="214" t="s">
        <v>10831</v>
      </c>
    </row>
    <row r="7802" spans="1:4">
      <c r="A7802" s="213" t="s">
        <v>15081</v>
      </c>
      <c r="B7802" s="213" t="s">
        <v>15082</v>
      </c>
      <c r="C7802" s="213" t="s">
        <v>126</v>
      </c>
      <c r="D7802" s="214" t="s">
        <v>11423</v>
      </c>
    </row>
    <row r="7803" spans="1:4">
      <c r="A7803" s="213" t="s">
        <v>15083</v>
      </c>
      <c r="B7803" s="213" t="s">
        <v>15084</v>
      </c>
      <c r="C7803" s="213" t="s">
        <v>126</v>
      </c>
      <c r="D7803" s="214" t="s">
        <v>29842</v>
      </c>
    </row>
    <row r="7804" spans="1:4">
      <c r="A7804" s="213" t="s">
        <v>15086</v>
      </c>
      <c r="B7804" s="213" t="s">
        <v>15087</v>
      </c>
      <c r="C7804" s="213" t="s">
        <v>126</v>
      </c>
      <c r="D7804" s="214" t="s">
        <v>10579</v>
      </c>
    </row>
    <row r="7805" spans="1:4">
      <c r="A7805" s="213" t="s">
        <v>15088</v>
      </c>
      <c r="B7805" s="213" t="s">
        <v>15089</v>
      </c>
      <c r="C7805" s="213" t="s">
        <v>126</v>
      </c>
      <c r="D7805" s="214" t="s">
        <v>11994</v>
      </c>
    </row>
    <row r="7806" spans="1:4">
      <c r="A7806" s="213" t="s">
        <v>15090</v>
      </c>
      <c r="B7806" s="213" t="s">
        <v>15091</v>
      </c>
      <c r="C7806" s="213" t="s">
        <v>126</v>
      </c>
      <c r="D7806" s="214" t="s">
        <v>11262</v>
      </c>
    </row>
    <row r="7807" spans="1:4">
      <c r="A7807" s="213" t="s">
        <v>15092</v>
      </c>
      <c r="B7807" s="213" t="s">
        <v>15093</v>
      </c>
      <c r="C7807" s="213" t="s">
        <v>126</v>
      </c>
      <c r="D7807" s="214" t="s">
        <v>33203</v>
      </c>
    </row>
    <row r="7808" spans="1:4">
      <c r="A7808" s="213" t="s">
        <v>15094</v>
      </c>
      <c r="B7808" s="213" t="s">
        <v>15095</v>
      </c>
      <c r="C7808" s="213" t="s">
        <v>126</v>
      </c>
      <c r="D7808" s="214" t="s">
        <v>18641</v>
      </c>
    </row>
    <row r="7809" spans="1:4">
      <c r="A7809" s="213" t="s">
        <v>15096</v>
      </c>
      <c r="B7809" s="213" t="s">
        <v>15097</v>
      </c>
      <c r="C7809" s="213" t="s">
        <v>126</v>
      </c>
      <c r="D7809" s="214" t="s">
        <v>33204</v>
      </c>
    </row>
    <row r="7810" spans="1:4">
      <c r="A7810" s="213" t="s">
        <v>15098</v>
      </c>
      <c r="B7810" s="213" t="s">
        <v>15099</v>
      </c>
      <c r="C7810" s="213" t="s">
        <v>126</v>
      </c>
      <c r="D7810" s="214" t="s">
        <v>33205</v>
      </c>
    </row>
    <row r="7811" spans="1:4">
      <c r="A7811" s="213" t="s">
        <v>15100</v>
      </c>
      <c r="B7811" s="213" t="s">
        <v>15101</v>
      </c>
      <c r="C7811" s="213" t="s">
        <v>126</v>
      </c>
      <c r="D7811" s="214" t="s">
        <v>26614</v>
      </c>
    </row>
    <row r="7812" spans="1:4">
      <c r="A7812" s="213" t="s">
        <v>15102</v>
      </c>
      <c r="B7812" s="213" t="s">
        <v>15103</v>
      </c>
      <c r="C7812" s="213" t="s">
        <v>126</v>
      </c>
      <c r="D7812" s="214" t="s">
        <v>10435</v>
      </c>
    </row>
    <row r="7813" spans="1:4">
      <c r="A7813" s="213" t="s">
        <v>15104</v>
      </c>
      <c r="B7813" s="213" t="s">
        <v>15105</v>
      </c>
      <c r="C7813" s="213" t="s">
        <v>126</v>
      </c>
      <c r="D7813" s="214" t="s">
        <v>25678</v>
      </c>
    </row>
    <row r="7814" spans="1:4">
      <c r="A7814" s="213" t="s">
        <v>15106</v>
      </c>
      <c r="B7814" s="213" t="s">
        <v>15107</v>
      </c>
      <c r="C7814" s="213" t="s">
        <v>126</v>
      </c>
      <c r="D7814" s="214" t="s">
        <v>10988</v>
      </c>
    </row>
    <row r="7815" spans="1:4">
      <c r="A7815" s="213" t="s">
        <v>15108</v>
      </c>
      <c r="B7815" s="213" t="s">
        <v>15109</v>
      </c>
      <c r="C7815" s="213" t="s">
        <v>126</v>
      </c>
      <c r="D7815" s="214" t="s">
        <v>30238</v>
      </c>
    </row>
    <row r="7816" spans="1:4">
      <c r="A7816" s="213" t="s">
        <v>15110</v>
      </c>
      <c r="B7816" s="213" t="s">
        <v>15111</v>
      </c>
      <c r="C7816" s="213" t="s">
        <v>126</v>
      </c>
      <c r="D7816" s="214" t="s">
        <v>14080</v>
      </c>
    </row>
    <row r="7817" spans="1:4">
      <c r="A7817" s="213" t="s">
        <v>15112</v>
      </c>
      <c r="B7817" s="213" t="s">
        <v>15113</v>
      </c>
      <c r="C7817" s="213" t="s">
        <v>126</v>
      </c>
      <c r="D7817" s="214" t="s">
        <v>11543</v>
      </c>
    </row>
    <row r="7818" spans="1:4">
      <c r="A7818" s="213" t="s">
        <v>15114</v>
      </c>
      <c r="B7818" s="213" t="s">
        <v>15115</v>
      </c>
      <c r="C7818" s="213" t="s">
        <v>126</v>
      </c>
      <c r="D7818" s="214" t="s">
        <v>11432</v>
      </c>
    </row>
    <row r="7819" spans="1:4">
      <c r="A7819" s="213" t="s">
        <v>15116</v>
      </c>
      <c r="B7819" s="213" t="s">
        <v>15117</v>
      </c>
      <c r="C7819" s="213" t="s">
        <v>126</v>
      </c>
      <c r="D7819" s="214" t="s">
        <v>33206</v>
      </c>
    </row>
    <row r="7820" spans="1:4">
      <c r="A7820" s="213" t="s">
        <v>15118</v>
      </c>
      <c r="B7820" s="213" t="s">
        <v>15119</v>
      </c>
      <c r="C7820" s="213" t="s">
        <v>126</v>
      </c>
      <c r="D7820" s="214" t="s">
        <v>29925</v>
      </c>
    </row>
    <row r="7821" spans="1:4">
      <c r="A7821" s="213" t="s">
        <v>15120</v>
      </c>
      <c r="B7821" s="213" t="s">
        <v>15121</v>
      </c>
      <c r="C7821" s="213" t="s">
        <v>126</v>
      </c>
      <c r="D7821" s="214" t="s">
        <v>16471</v>
      </c>
    </row>
    <row r="7822" spans="1:4">
      <c r="A7822" s="213" t="s">
        <v>15122</v>
      </c>
      <c r="B7822" s="213" t="s">
        <v>15123</v>
      </c>
      <c r="C7822" s="213" t="s">
        <v>126</v>
      </c>
      <c r="D7822" s="214" t="s">
        <v>33207</v>
      </c>
    </row>
    <row r="7823" spans="1:4">
      <c r="A7823" s="213" t="s">
        <v>15125</v>
      </c>
      <c r="B7823" s="213" t="s">
        <v>15126</v>
      </c>
      <c r="C7823" s="213" t="s">
        <v>126</v>
      </c>
      <c r="D7823" s="214" t="s">
        <v>33208</v>
      </c>
    </row>
    <row r="7824" spans="1:4">
      <c r="A7824" s="213" t="s">
        <v>15127</v>
      </c>
      <c r="B7824" s="213" t="s">
        <v>15128</v>
      </c>
      <c r="C7824" s="213" t="s">
        <v>126</v>
      </c>
      <c r="D7824" s="214" t="s">
        <v>30783</v>
      </c>
    </row>
    <row r="7825" spans="1:4">
      <c r="A7825" s="213" t="s">
        <v>15129</v>
      </c>
      <c r="B7825" s="213" t="s">
        <v>15130</v>
      </c>
      <c r="C7825" s="213" t="s">
        <v>126</v>
      </c>
      <c r="D7825" s="214" t="s">
        <v>11334</v>
      </c>
    </row>
    <row r="7826" spans="1:4">
      <c r="A7826" s="213" t="s">
        <v>15131</v>
      </c>
      <c r="B7826" s="213" t="s">
        <v>15132</v>
      </c>
      <c r="C7826" s="213" t="s">
        <v>126</v>
      </c>
      <c r="D7826" s="214" t="s">
        <v>16208</v>
      </c>
    </row>
    <row r="7827" spans="1:4">
      <c r="A7827" s="213" t="s">
        <v>15133</v>
      </c>
      <c r="B7827" s="213" t="s">
        <v>15134</v>
      </c>
      <c r="C7827" s="213" t="s">
        <v>126</v>
      </c>
      <c r="D7827" s="214" t="s">
        <v>30833</v>
      </c>
    </row>
    <row r="7828" spans="1:4">
      <c r="A7828" s="213" t="s">
        <v>15135</v>
      </c>
      <c r="B7828" s="213" t="s">
        <v>15136</v>
      </c>
      <c r="C7828" s="213" t="s">
        <v>126</v>
      </c>
      <c r="D7828" s="214" t="s">
        <v>33209</v>
      </c>
    </row>
    <row r="7829" spans="1:4">
      <c r="A7829" s="213" t="s">
        <v>15138</v>
      </c>
      <c r="B7829" s="213" t="s">
        <v>15139</v>
      </c>
      <c r="C7829" s="213" t="s">
        <v>126</v>
      </c>
      <c r="D7829" s="214" t="s">
        <v>17261</v>
      </c>
    </row>
    <row r="7830" spans="1:4">
      <c r="A7830" s="213" t="s">
        <v>15140</v>
      </c>
      <c r="B7830" s="213" t="s">
        <v>15141</v>
      </c>
      <c r="C7830" s="213" t="s">
        <v>126</v>
      </c>
      <c r="D7830" s="214" t="s">
        <v>30112</v>
      </c>
    </row>
    <row r="7831" spans="1:4">
      <c r="A7831" s="213" t="s">
        <v>15142</v>
      </c>
      <c r="B7831" s="213" t="s">
        <v>15143</v>
      </c>
      <c r="C7831" s="213" t="s">
        <v>126</v>
      </c>
      <c r="D7831" s="214" t="s">
        <v>10583</v>
      </c>
    </row>
    <row r="7832" spans="1:4">
      <c r="A7832" s="213" t="s">
        <v>15144</v>
      </c>
      <c r="B7832" s="213" t="s">
        <v>15145</v>
      </c>
      <c r="C7832" s="213" t="s">
        <v>126</v>
      </c>
      <c r="D7832" s="214" t="s">
        <v>11568</v>
      </c>
    </row>
    <row r="7833" spans="1:4">
      <c r="A7833" s="213" t="s">
        <v>15146</v>
      </c>
      <c r="B7833" s="213" t="s">
        <v>15147</v>
      </c>
      <c r="C7833" s="213" t="s">
        <v>126</v>
      </c>
      <c r="D7833" s="214" t="s">
        <v>10223</v>
      </c>
    </row>
    <row r="7834" spans="1:4">
      <c r="A7834" s="213" t="s">
        <v>15148</v>
      </c>
      <c r="B7834" s="213" t="s">
        <v>15149</v>
      </c>
      <c r="C7834" s="213" t="s">
        <v>126</v>
      </c>
      <c r="D7834" s="214" t="s">
        <v>16476</v>
      </c>
    </row>
    <row r="7835" spans="1:4">
      <c r="A7835" s="213" t="s">
        <v>15150</v>
      </c>
      <c r="B7835" s="213" t="s">
        <v>15151</v>
      </c>
      <c r="C7835" s="213" t="s">
        <v>126</v>
      </c>
      <c r="D7835" s="214" t="s">
        <v>31570</v>
      </c>
    </row>
    <row r="7836" spans="1:4">
      <c r="A7836" s="213" t="s">
        <v>15152</v>
      </c>
      <c r="B7836" s="213" t="s">
        <v>4697</v>
      </c>
      <c r="C7836" s="213" t="s">
        <v>126</v>
      </c>
      <c r="D7836" s="214" t="s">
        <v>26614</v>
      </c>
    </row>
    <row r="7837" spans="1:4">
      <c r="A7837" s="213" t="s">
        <v>15153</v>
      </c>
      <c r="B7837" s="213" t="s">
        <v>4698</v>
      </c>
      <c r="C7837" s="213" t="s">
        <v>126</v>
      </c>
      <c r="D7837" s="214" t="s">
        <v>10235</v>
      </c>
    </row>
    <row r="7838" spans="1:4">
      <c r="A7838" s="213" t="s">
        <v>15154</v>
      </c>
      <c r="B7838" s="213" t="s">
        <v>4699</v>
      </c>
      <c r="C7838" s="213" t="s">
        <v>126</v>
      </c>
      <c r="D7838" s="214" t="s">
        <v>33210</v>
      </c>
    </row>
    <row r="7839" spans="1:4">
      <c r="A7839" s="213" t="s">
        <v>15155</v>
      </c>
      <c r="B7839" s="213" t="s">
        <v>4700</v>
      </c>
      <c r="C7839" s="213" t="s">
        <v>126</v>
      </c>
      <c r="D7839" s="214" t="s">
        <v>29584</v>
      </c>
    </row>
    <row r="7840" spans="1:4">
      <c r="A7840" s="213" t="s">
        <v>15156</v>
      </c>
      <c r="B7840" s="213" t="s">
        <v>4701</v>
      </c>
      <c r="C7840" s="213" t="s">
        <v>126</v>
      </c>
      <c r="D7840" s="214" t="s">
        <v>33211</v>
      </c>
    </row>
    <row r="7841" spans="1:4">
      <c r="A7841" s="213" t="s">
        <v>15157</v>
      </c>
      <c r="B7841" s="213" t="s">
        <v>4702</v>
      </c>
      <c r="C7841" s="213" t="s">
        <v>126</v>
      </c>
      <c r="D7841" s="214" t="s">
        <v>11170</v>
      </c>
    </row>
    <row r="7842" spans="1:4">
      <c r="A7842" s="213" t="s">
        <v>15158</v>
      </c>
      <c r="B7842" s="213" t="s">
        <v>4703</v>
      </c>
      <c r="C7842" s="213" t="s">
        <v>126</v>
      </c>
      <c r="D7842" s="214" t="s">
        <v>27179</v>
      </c>
    </row>
    <row r="7843" spans="1:4">
      <c r="A7843" s="213" t="s">
        <v>15160</v>
      </c>
      <c r="B7843" s="213" t="s">
        <v>4704</v>
      </c>
      <c r="C7843" s="213" t="s">
        <v>126</v>
      </c>
      <c r="D7843" s="214" t="s">
        <v>30115</v>
      </c>
    </row>
    <row r="7844" spans="1:4">
      <c r="A7844" s="213" t="s">
        <v>15161</v>
      </c>
      <c r="B7844" s="213" t="s">
        <v>4705</v>
      </c>
      <c r="C7844" s="213" t="s">
        <v>126</v>
      </c>
      <c r="D7844" s="214" t="s">
        <v>33212</v>
      </c>
    </row>
    <row r="7845" spans="1:4">
      <c r="A7845" s="213" t="s">
        <v>15162</v>
      </c>
      <c r="B7845" s="213" t="s">
        <v>4706</v>
      </c>
      <c r="C7845" s="213" t="s">
        <v>126</v>
      </c>
      <c r="D7845" s="214" t="s">
        <v>33213</v>
      </c>
    </row>
    <row r="7846" spans="1:4">
      <c r="A7846" s="213" t="s">
        <v>15163</v>
      </c>
      <c r="B7846" s="213" t="s">
        <v>15164</v>
      </c>
      <c r="C7846" s="213" t="s">
        <v>126</v>
      </c>
      <c r="D7846" s="214" t="s">
        <v>10587</v>
      </c>
    </row>
    <row r="7847" spans="1:4">
      <c r="A7847" s="213" t="s">
        <v>15165</v>
      </c>
      <c r="B7847" s="213" t="s">
        <v>15166</v>
      </c>
      <c r="C7847" s="213" t="s">
        <v>126</v>
      </c>
      <c r="D7847" s="214" t="s">
        <v>30835</v>
      </c>
    </row>
    <row r="7848" spans="1:4">
      <c r="A7848" s="213" t="s">
        <v>15167</v>
      </c>
      <c r="B7848" s="213" t="s">
        <v>15168</v>
      </c>
      <c r="C7848" s="213" t="s">
        <v>126</v>
      </c>
      <c r="D7848" s="214" t="s">
        <v>11443</v>
      </c>
    </row>
    <row r="7849" spans="1:4">
      <c r="A7849" s="213" t="s">
        <v>15170</v>
      </c>
      <c r="B7849" s="213" t="s">
        <v>9651</v>
      </c>
      <c r="C7849" s="213" t="s">
        <v>126</v>
      </c>
      <c r="D7849" s="214" t="s">
        <v>16418</v>
      </c>
    </row>
    <row r="7850" spans="1:4">
      <c r="A7850" s="213" t="s">
        <v>15171</v>
      </c>
      <c r="B7850" s="213" t="s">
        <v>15172</v>
      </c>
      <c r="C7850" s="213" t="s">
        <v>44</v>
      </c>
      <c r="D7850" s="214" t="s">
        <v>11370</v>
      </c>
    </row>
    <row r="7851" spans="1:4">
      <c r="A7851" s="213" t="s">
        <v>15173</v>
      </c>
      <c r="B7851" s="213" t="s">
        <v>15174</v>
      </c>
      <c r="C7851" s="213" t="s">
        <v>44</v>
      </c>
      <c r="D7851" s="214" t="s">
        <v>11226</v>
      </c>
    </row>
    <row r="7852" spans="1:4">
      <c r="A7852" s="213" t="s">
        <v>15175</v>
      </c>
      <c r="B7852" s="213" t="s">
        <v>15176</v>
      </c>
      <c r="C7852" s="213" t="s">
        <v>44</v>
      </c>
      <c r="D7852" s="214" t="s">
        <v>33214</v>
      </c>
    </row>
    <row r="7853" spans="1:4">
      <c r="A7853" s="213" t="s">
        <v>15177</v>
      </c>
      <c r="B7853" s="213" t="s">
        <v>15178</v>
      </c>
      <c r="C7853" s="213" t="s">
        <v>44</v>
      </c>
      <c r="D7853" s="214" t="s">
        <v>11191</v>
      </c>
    </row>
    <row r="7854" spans="1:4">
      <c r="A7854" s="213" t="s">
        <v>15179</v>
      </c>
      <c r="B7854" s="213" t="s">
        <v>15180</v>
      </c>
      <c r="C7854" s="213" t="s">
        <v>44</v>
      </c>
      <c r="D7854" s="214" t="s">
        <v>13296</v>
      </c>
    </row>
    <row r="7855" spans="1:4">
      <c r="A7855" s="213" t="s">
        <v>15181</v>
      </c>
      <c r="B7855" s="213" t="s">
        <v>15182</v>
      </c>
      <c r="C7855" s="213" t="s">
        <v>44</v>
      </c>
      <c r="D7855" s="214" t="s">
        <v>23576</v>
      </c>
    </row>
    <row r="7856" spans="1:4">
      <c r="A7856" s="213" t="s">
        <v>15183</v>
      </c>
      <c r="B7856" s="213" t="s">
        <v>15184</v>
      </c>
      <c r="C7856" s="213" t="s">
        <v>44</v>
      </c>
      <c r="D7856" s="214" t="s">
        <v>10280</v>
      </c>
    </row>
    <row r="7857" spans="1:4">
      <c r="A7857" s="213" t="s">
        <v>15185</v>
      </c>
      <c r="B7857" s="213" t="s">
        <v>15186</v>
      </c>
      <c r="C7857" s="213" t="s">
        <v>44</v>
      </c>
      <c r="D7857" s="214" t="s">
        <v>10930</v>
      </c>
    </row>
    <row r="7858" spans="1:4">
      <c r="A7858" s="213" t="s">
        <v>15187</v>
      </c>
      <c r="B7858" s="213" t="s">
        <v>15188</v>
      </c>
      <c r="C7858" s="213" t="s">
        <v>44</v>
      </c>
      <c r="D7858" s="214" t="s">
        <v>11279</v>
      </c>
    </row>
    <row r="7859" spans="1:4">
      <c r="A7859" s="213" t="s">
        <v>15189</v>
      </c>
      <c r="B7859" s="213" t="s">
        <v>15190</v>
      </c>
      <c r="C7859" s="213" t="s">
        <v>44</v>
      </c>
      <c r="D7859" s="214" t="s">
        <v>33215</v>
      </c>
    </row>
    <row r="7860" spans="1:4">
      <c r="A7860" s="213" t="s">
        <v>15192</v>
      </c>
      <c r="B7860" s="213" t="s">
        <v>15193</v>
      </c>
      <c r="C7860" s="213" t="s">
        <v>44</v>
      </c>
      <c r="D7860" s="214" t="s">
        <v>29780</v>
      </c>
    </row>
    <row r="7861" spans="1:4">
      <c r="A7861" s="213" t="s">
        <v>15195</v>
      </c>
      <c r="B7861" s="213" t="s">
        <v>15196</v>
      </c>
      <c r="C7861" s="213" t="s">
        <v>44</v>
      </c>
      <c r="D7861" s="214" t="s">
        <v>33216</v>
      </c>
    </row>
    <row r="7862" spans="1:4">
      <c r="A7862" s="213" t="s">
        <v>15197</v>
      </c>
      <c r="B7862" s="213" t="s">
        <v>30116</v>
      </c>
      <c r="C7862" s="213" t="s">
        <v>44</v>
      </c>
      <c r="D7862" s="214" t="s">
        <v>15858</v>
      </c>
    </row>
    <row r="7863" spans="1:4">
      <c r="A7863" s="213" t="s">
        <v>15198</v>
      </c>
      <c r="B7863" s="213" t="s">
        <v>30117</v>
      </c>
      <c r="C7863" s="213" t="s">
        <v>44</v>
      </c>
      <c r="D7863" s="214" t="s">
        <v>11997</v>
      </c>
    </row>
    <row r="7864" spans="1:4">
      <c r="A7864" s="213" t="s">
        <v>15200</v>
      </c>
      <c r="B7864" s="213" t="s">
        <v>30118</v>
      </c>
      <c r="C7864" s="213" t="s">
        <v>44</v>
      </c>
      <c r="D7864" s="214" t="s">
        <v>31742</v>
      </c>
    </row>
    <row r="7865" spans="1:4">
      <c r="A7865" s="213" t="s">
        <v>15202</v>
      </c>
      <c r="B7865" s="213" t="s">
        <v>30119</v>
      </c>
      <c r="C7865" s="213" t="s">
        <v>44</v>
      </c>
      <c r="D7865" s="214" t="s">
        <v>18118</v>
      </c>
    </row>
    <row r="7866" spans="1:4">
      <c r="A7866" s="213" t="s">
        <v>15203</v>
      </c>
      <c r="B7866" s="213" t="s">
        <v>4682</v>
      </c>
      <c r="C7866" s="213" t="s">
        <v>44</v>
      </c>
      <c r="D7866" s="214" t="s">
        <v>30215</v>
      </c>
    </row>
    <row r="7867" spans="1:4">
      <c r="A7867" s="213" t="s">
        <v>15204</v>
      </c>
      <c r="B7867" s="213" t="s">
        <v>4683</v>
      </c>
      <c r="C7867" s="213" t="s">
        <v>44</v>
      </c>
      <c r="D7867" s="214" t="s">
        <v>33217</v>
      </c>
    </row>
    <row r="7868" spans="1:4">
      <c r="A7868" s="213" t="s">
        <v>15205</v>
      </c>
      <c r="B7868" s="213" t="s">
        <v>4684</v>
      </c>
      <c r="C7868" s="213" t="s">
        <v>44</v>
      </c>
      <c r="D7868" s="214" t="s">
        <v>33218</v>
      </c>
    </row>
    <row r="7869" spans="1:4">
      <c r="A7869" s="213" t="s">
        <v>15206</v>
      </c>
      <c r="B7869" s="213" t="s">
        <v>4685</v>
      </c>
      <c r="C7869" s="213" t="s">
        <v>44</v>
      </c>
      <c r="D7869" s="214" t="s">
        <v>33219</v>
      </c>
    </row>
    <row r="7870" spans="1:4">
      <c r="A7870" s="213" t="s">
        <v>15207</v>
      </c>
      <c r="B7870" s="213" t="s">
        <v>4686</v>
      </c>
      <c r="C7870" s="213" t="s">
        <v>44</v>
      </c>
      <c r="D7870" s="214" t="s">
        <v>33220</v>
      </c>
    </row>
    <row r="7871" spans="1:4">
      <c r="A7871" s="213" t="s">
        <v>15208</v>
      </c>
      <c r="B7871" s="213" t="s">
        <v>4687</v>
      </c>
      <c r="C7871" s="213" t="s">
        <v>44</v>
      </c>
      <c r="D7871" s="214" t="s">
        <v>33221</v>
      </c>
    </row>
    <row r="7872" spans="1:4">
      <c r="A7872" s="213" t="s">
        <v>15209</v>
      </c>
      <c r="B7872" s="213" t="s">
        <v>4688</v>
      </c>
      <c r="C7872" s="213" t="s">
        <v>44</v>
      </c>
      <c r="D7872" s="214" t="s">
        <v>32929</v>
      </c>
    </row>
    <row r="7873" spans="1:4">
      <c r="A7873" s="213" t="s">
        <v>15210</v>
      </c>
      <c r="B7873" s="213" t="s">
        <v>4689</v>
      </c>
      <c r="C7873" s="213" t="s">
        <v>44</v>
      </c>
      <c r="D7873" s="214" t="s">
        <v>33222</v>
      </c>
    </row>
    <row r="7874" spans="1:4">
      <c r="A7874" s="213" t="s">
        <v>15211</v>
      </c>
      <c r="B7874" s="213" t="s">
        <v>4690</v>
      </c>
      <c r="C7874" s="213" t="s">
        <v>44</v>
      </c>
      <c r="D7874" s="214" t="s">
        <v>27771</v>
      </c>
    </row>
    <row r="7875" spans="1:4">
      <c r="A7875" s="213" t="s">
        <v>15212</v>
      </c>
      <c r="B7875" s="213" t="s">
        <v>4691</v>
      </c>
      <c r="C7875" s="213" t="s">
        <v>44</v>
      </c>
      <c r="D7875" s="214" t="s">
        <v>33223</v>
      </c>
    </row>
    <row r="7876" spans="1:4">
      <c r="A7876" s="213" t="s">
        <v>15213</v>
      </c>
      <c r="B7876" s="213" t="s">
        <v>1058</v>
      </c>
      <c r="C7876" s="213" t="s">
        <v>44</v>
      </c>
      <c r="D7876" s="214" t="s">
        <v>33224</v>
      </c>
    </row>
    <row r="7877" spans="1:4">
      <c r="A7877" s="213" t="s">
        <v>15215</v>
      </c>
      <c r="B7877" s="213" t="s">
        <v>1059</v>
      </c>
      <c r="C7877" s="213" t="s">
        <v>44</v>
      </c>
      <c r="D7877" s="214" t="s">
        <v>12308</v>
      </c>
    </row>
    <row r="7878" spans="1:4">
      <c r="A7878" s="213" t="s">
        <v>15216</v>
      </c>
      <c r="B7878" s="213" t="s">
        <v>1060</v>
      </c>
      <c r="C7878" s="213" t="s">
        <v>44</v>
      </c>
      <c r="D7878" s="214" t="s">
        <v>23252</v>
      </c>
    </row>
    <row r="7879" spans="1:4">
      <c r="A7879" s="213" t="s">
        <v>15217</v>
      </c>
      <c r="B7879" s="213" t="s">
        <v>1061</v>
      </c>
      <c r="C7879" s="213" t="s">
        <v>44</v>
      </c>
      <c r="D7879" s="214" t="s">
        <v>33145</v>
      </c>
    </row>
    <row r="7880" spans="1:4">
      <c r="A7880" s="213" t="s">
        <v>15218</v>
      </c>
      <c r="B7880" s="213" t="s">
        <v>1062</v>
      </c>
      <c r="C7880" s="213" t="s">
        <v>44</v>
      </c>
      <c r="D7880" s="214" t="s">
        <v>27092</v>
      </c>
    </row>
    <row r="7881" spans="1:4">
      <c r="A7881" s="213" t="s">
        <v>15219</v>
      </c>
      <c r="B7881" s="213" t="s">
        <v>1063</v>
      </c>
      <c r="C7881" s="213" t="s">
        <v>44</v>
      </c>
      <c r="D7881" s="214" t="s">
        <v>11711</v>
      </c>
    </row>
    <row r="7882" spans="1:4">
      <c r="A7882" s="213" t="s">
        <v>15220</v>
      </c>
      <c r="B7882" s="213" t="s">
        <v>15221</v>
      </c>
      <c r="C7882" s="213" t="s">
        <v>126</v>
      </c>
      <c r="D7882" s="214" t="s">
        <v>11421</v>
      </c>
    </row>
    <row r="7883" spans="1:4">
      <c r="A7883" s="213" t="s">
        <v>15223</v>
      </c>
      <c r="B7883" s="213" t="s">
        <v>15224</v>
      </c>
      <c r="C7883" s="213" t="s">
        <v>126</v>
      </c>
      <c r="D7883" s="214" t="s">
        <v>22229</v>
      </c>
    </row>
    <row r="7884" spans="1:4">
      <c r="A7884" s="213" t="s">
        <v>15225</v>
      </c>
      <c r="B7884" s="213" t="s">
        <v>15226</v>
      </c>
      <c r="C7884" s="213" t="s">
        <v>126</v>
      </c>
      <c r="D7884" s="214" t="s">
        <v>33225</v>
      </c>
    </row>
    <row r="7885" spans="1:4">
      <c r="A7885" s="213" t="s">
        <v>15227</v>
      </c>
      <c r="B7885" s="213" t="s">
        <v>15228</v>
      </c>
      <c r="C7885" s="213" t="s">
        <v>126</v>
      </c>
      <c r="D7885" s="214" t="s">
        <v>10729</v>
      </c>
    </row>
    <row r="7886" spans="1:4">
      <c r="A7886" s="213" t="s">
        <v>15229</v>
      </c>
      <c r="B7886" s="213" t="s">
        <v>15230</v>
      </c>
      <c r="C7886" s="213" t="s">
        <v>126</v>
      </c>
      <c r="D7886" s="214" t="s">
        <v>14661</v>
      </c>
    </row>
    <row r="7887" spans="1:4">
      <c r="A7887" s="213" t="s">
        <v>15231</v>
      </c>
      <c r="B7887" s="213" t="s">
        <v>15232</v>
      </c>
      <c r="C7887" s="213" t="s">
        <v>126</v>
      </c>
      <c r="D7887" s="214" t="s">
        <v>30805</v>
      </c>
    </row>
    <row r="7888" spans="1:4">
      <c r="A7888" s="213" t="s">
        <v>15233</v>
      </c>
      <c r="B7888" s="213" t="s">
        <v>15234</v>
      </c>
      <c r="C7888" s="213" t="s">
        <v>126</v>
      </c>
      <c r="D7888" s="214" t="s">
        <v>16867</v>
      </c>
    </row>
    <row r="7889" spans="1:4">
      <c r="A7889" s="213" t="s">
        <v>15235</v>
      </c>
      <c r="B7889" s="213" t="s">
        <v>15236</v>
      </c>
      <c r="C7889" s="213" t="s">
        <v>126</v>
      </c>
      <c r="D7889" s="214" t="s">
        <v>10731</v>
      </c>
    </row>
    <row r="7890" spans="1:4">
      <c r="A7890" s="213" t="s">
        <v>15237</v>
      </c>
      <c r="B7890" s="213" t="s">
        <v>15238</v>
      </c>
      <c r="C7890" s="213" t="s">
        <v>126</v>
      </c>
      <c r="D7890" s="214" t="s">
        <v>10400</v>
      </c>
    </row>
    <row r="7891" spans="1:4">
      <c r="A7891" s="213" t="s">
        <v>15240</v>
      </c>
      <c r="B7891" s="213" t="s">
        <v>15241</v>
      </c>
      <c r="C7891" s="213" t="s">
        <v>126</v>
      </c>
      <c r="D7891" s="214" t="s">
        <v>14731</v>
      </c>
    </row>
    <row r="7892" spans="1:4">
      <c r="A7892" s="213" t="s">
        <v>15242</v>
      </c>
      <c r="B7892" s="213" t="s">
        <v>15243</v>
      </c>
      <c r="C7892" s="213" t="s">
        <v>126</v>
      </c>
      <c r="D7892" s="214" t="s">
        <v>15644</v>
      </c>
    </row>
    <row r="7893" spans="1:4">
      <c r="A7893" s="213" t="s">
        <v>15244</v>
      </c>
      <c r="B7893" s="213" t="s">
        <v>15245</v>
      </c>
      <c r="C7893" s="213" t="s">
        <v>126</v>
      </c>
      <c r="D7893" s="214" t="s">
        <v>26364</v>
      </c>
    </row>
    <row r="7894" spans="1:4">
      <c r="A7894" s="213" t="s">
        <v>15247</v>
      </c>
      <c r="B7894" s="213" t="s">
        <v>15248</v>
      </c>
      <c r="C7894" s="213" t="s">
        <v>126</v>
      </c>
      <c r="D7894" s="214" t="s">
        <v>30106</v>
      </c>
    </row>
    <row r="7895" spans="1:4">
      <c r="A7895" s="213" t="s">
        <v>15249</v>
      </c>
      <c r="B7895" s="213" t="s">
        <v>15250</v>
      </c>
      <c r="C7895" s="213" t="s">
        <v>126</v>
      </c>
      <c r="D7895" s="214" t="s">
        <v>29849</v>
      </c>
    </row>
    <row r="7896" spans="1:4">
      <c r="A7896" s="213" t="s">
        <v>15252</v>
      </c>
      <c r="B7896" s="213" t="s">
        <v>15253</v>
      </c>
      <c r="C7896" s="213" t="s">
        <v>126</v>
      </c>
      <c r="D7896" s="214" t="s">
        <v>33226</v>
      </c>
    </row>
    <row r="7897" spans="1:4">
      <c r="A7897" s="213" t="s">
        <v>15255</v>
      </c>
      <c r="B7897" s="213" t="s">
        <v>15256</v>
      </c>
      <c r="C7897" s="213" t="s">
        <v>126</v>
      </c>
      <c r="D7897" s="214" t="s">
        <v>10877</v>
      </c>
    </row>
    <row r="7898" spans="1:4">
      <c r="A7898" s="213" t="s">
        <v>15257</v>
      </c>
      <c r="B7898" s="213" t="s">
        <v>9746</v>
      </c>
      <c r="C7898" s="213" t="s">
        <v>126</v>
      </c>
      <c r="D7898" s="214" t="s">
        <v>33227</v>
      </c>
    </row>
    <row r="7899" spans="1:4">
      <c r="A7899" s="213" t="s">
        <v>15258</v>
      </c>
      <c r="B7899" s="213" t="s">
        <v>9747</v>
      </c>
      <c r="C7899" s="213" t="s">
        <v>126</v>
      </c>
      <c r="D7899" s="214" t="s">
        <v>11388</v>
      </c>
    </row>
    <row r="7900" spans="1:4">
      <c r="A7900" s="213" t="s">
        <v>15260</v>
      </c>
      <c r="B7900" s="213" t="s">
        <v>9748</v>
      </c>
      <c r="C7900" s="213" t="s">
        <v>126</v>
      </c>
      <c r="D7900" s="214" t="s">
        <v>33228</v>
      </c>
    </row>
    <row r="7901" spans="1:4">
      <c r="A7901" s="213" t="s">
        <v>15262</v>
      </c>
      <c r="B7901" s="213" t="s">
        <v>9749</v>
      </c>
      <c r="C7901" s="213" t="s">
        <v>126</v>
      </c>
      <c r="D7901" s="214" t="s">
        <v>30292</v>
      </c>
    </row>
    <row r="7902" spans="1:4">
      <c r="A7902" s="213" t="s">
        <v>15264</v>
      </c>
      <c r="B7902" s="213" t="s">
        <v>9750</v>
      </c>
      <c r="C7902" s="213" t="s">
        <v>126</v>
      </c>
      <c r="D7902" s="214" t="s">
        <v>30916</v>
      </c>
    </row>
    <row r="7903" spans="1:4">
      <c r="A7903" s="213" t="s">
        <v>15265</v>
      </c>
      <c r="B7903" s="213" t="s">
        <v>9751</v>
      </c>
      <c r="C7903" s="213" t="s">
        <v>126</v>
      </c>
      <c r="D7903" s="214" t="s">
        <v>33229</v>
      </c>
    </row>
    <row r="7904" spans="1:4">
      <c r="A7904" s="213" t="s">
        <v>15266</v>
      </c>
      <c r="B7904" s="213" t="s">
        <v>9752</v>
      </c>
      <c r="C7904" s="213" t="s">
        <v>126</v>
      </c>
      <c r="D7904" s="214" t="s">
        <v>23512</v>
      </c>
    </row>
    <row r="7905" spans="1:4">
      <c r="A7905" s="213" t="s">
        <v>15267</v>
      </c>
      <c r="B7905" s="213" t="s">
        <v>9753</v>
      </c>
      <c r="C7905" s="213" t="s">
        <v>126</v>
      </c>
      <c r="D7905" s="214" t="s">
        <v>17533</v>
      </c>
    </row>
    <row r="7906" spans="1:4">
      <c r="A7906" s="213" t="s">
        <v>15268</v>
      </c>
      <c r="B7906" s="213" t="s">
        <v>9754</v>
      </c>
      <c r="C7906" s="213" t="s">
        <v>126</v>
      </c>
      <c r="D7906" s="214" t="s">
        <v>33230</v>
      </c>
    </row>
    <row r="7907" spans="1:4">
      <c r="A7907" s="213" t="s">
        <v>15269</v>
      </c>
      <c r="B7907" s="213" t="s">
        <v>9755</v>
      </c>
      <c r="C7907" s="213" t="s">
        <v>126</v>
      </c>
      <c r="D7907" s="214" t="s">
        <v>32296</v>
      </c>
    </row>
    <row r="7908" spans="1:4">
      <c r="A7908" s="213" t="s">
        <v>15270</v>
      </c>
      <c r="B7908" s="213" t="s">
        <v>9756</v>
      </c>
      <c r="C7908" s="213" t="s">
        <v>126</v>
      </c>
      <c r="D7908" s="214" t="s">
        <v>11179</v>
      </c>
    </row>
    <row r="7909" spans="1:4">
      <c r="A7909" s="213" t="s">
        <v>15271</v>
      </c>
      <c r="B7909" s="213" t="s">
        <v>9757</v>
      </c>
      <c r="C7909" s="213" t="s">
        <v>126</v>
      </c>
      <c r="D7909" s="214" t="s">
        <v>11301</v>
      </c>
    </row>
    <row r="7910" spans="1:4">
      <c r="A7910" s="213" t="s">
        <v>15272</v>
      </c>
      <c r="B7910" s="213" t="s">
        <v>9758</v>
      </c>
      <c r="C7910" s="213" t="s">
        <v>126</v>
      </c>
      <c r="D7910" s="214" t="s">
        <v>22851</v>
      </c>
    </row>
    <row r="7911" spans="1:4">
      <c r="A7911" s="213" t="s">
        <v>15273</v>
      </c>
      <c r="B7911" s="213" t="s">
        <v>9759</v>
      </c>
      <c r="C7911" s="213" t="s">
        <v>126</v>
      </c>
      <c r="D7911" s="214" t="s">
        <v>33231</v>
      </c>
    </row>
    <row r="7912" spans="1:4">
      <c r="A7912" s="213" t="s">
        <v>15274</v>
      </c>
      <c r="B7912" s="213" t="s">
        <v>9760</v>
      </c>
      <c r="C7912" s="213" t="s">
        <v>126</v>
      </c>
      <c r="D7912" s="214" t="s">
        <v>33232</v>
      </c>
    </row>
    <row r="7913" spans="1:4">
      <c r="A7913" s="213" t="s">
        <v>15275</v>
      </c>
      <c r="B7913" s="213" t="s">
        <v>9761</v>
      </c>
      <c r="C7913" s="213" t="s">
        <v>126</v>
      </c>
      <c r="D7913" s="214" t="s">
        <v>33233</v>
      </c>
    </row>
    <row r="7914" spans="1:4">
      <c r="A7914" s="213" t="s">
        <v>15276</v>
      </c>
      <c r="B7914" s="213" t="s">
        <v>9762</v>
      </c>
      <c r="C7914" s="213" t="s">
        <v>126</v>
      </c>
      <c r="D7914" s="214" t="s">
        <v>11069</v>
      </c>
    </row>
    <row r="7915" spans="1:4">
      <c r="A7915" s="213" t="s">
        <v>15277</v>
      </c>
      <c r="B7915" s="213" t="s">
        <v>9763</v>
      </c>
      <c r="C7915" s="213" t="s">
        <v>126</v>
      </c>
      <c r="D7915" s="214" t="s">
        <v>19121</v>
      </c>
    </row>
    <row r="7916" spans="1:4">
      <c r="A7916" s="213" t="s">
        <v>15278</v>
      </c>
      <c r="B7916" s="213" t="s">
        <v>9764</v>
      </c>
      <c r="C7916" s="213" t="s">
        <v>126</v>
      </c>
      <c r="D7916" s="214" t="s">
        <v>17383</v>
      </c>
    </row>
    <row r="7917" spans="1:4">
      <c r="A7917" s="213" t="s">
        <v>15279</v>
      </c>
      <c r="B7917" s="213" t="s">
        <v>9765</v>
      </c>
      <c r="C7917" s="213" t="s">
        <v>126</v>
      </c>
      <c r="D7917" s="214" t="s">
        <v>11683</v>
      </c>
    </row>
    <row r="7918" spans="1:4">
      <c r="A7918" s="213" t="s">
        <v>15280</v>
      </c>
      <c r="B7918" s="213" t="s">
        <v>9766</v>
      </c>
      <c r="C7918" s="213" t="s">
        <v>126</v>
      </c>
      <c r="D7918" s="214" t="s">
        <v>11106</v>
      </c>
    </row>
    <row r="7919" spans="1:4">
      <c r="A7919" s="213" t="s">
        <v>15281</v>
      </c>
      <c r="B7919" s="213" t="s">
        <v>9767</v>
      </c>
      <c r="C7919" s="213" t="s">
        <v>126</v>
      </c>
      <c r="D7919" s="214" t="s">
        <v>12088</v>
      </c>
    </row>
    <row r="7920" spans="1:4">
      <c r="A7920" s="213" t="s">
        <v>15282</v>
      </c>
      <c r="B7920" s="213" t="s">
        <v>9768</v>
      </c>
      <c r="C7920" s="213" t="s">
        <v>126</v>
      </c>
      <c r="D7920" s="214" t="s">
        <v>22182</v>
      </c>
    </row>
    <row r="7921" spans="1:4">
      <c r="A7921" s="213" t="s">
        <v>15284</v>
      </c>
      <c r="B7921" s="213" t="s">
        <v>9769</v>
      </c>
      <c r="C7921" s="213" t="s">
        <v>126</v>
      </c>
      <c r="D7921" s="214" t="s">
        <v>11710</v>
      </c>
    </row>
    <row r="7922" spans="1:4">
      <c r="A7922" s="213" t="s">
        <v>15285</v>
      </c>
      <c r="B7922" s="213" t="s">
        <v>9770</v>
      </c>
      <c r="C7922" s="213" t="s">
        <v>126</v>
      </c>
      <c r="D7922" s="214" t="s">
        <v>23644</v>
      </c>
    </row>
    <row r="7923" spans="1:4">
      <c r="A7923" s="213" t="s">
        <v>15287</v>
      </c>
      <c r="B7923" s="213" t="s">
        <v>9771</v>
      </c>
      <c r="C7923" s="213" t="s">
        <v>126</v>
      </c>
      <c r="D7923" s="214" t="s">
        <v>11036</v>
      </c>
    </row>
    <row r="7924" spans="1:4">
      <c r="A7924" s="213" t="s">
        <v>15288</v>
      </c>
      <c r="B7924" s="213" t="s">
        <v>9772</v>
      </c>
      <c r="C7924" s="213" t="s">
        <v>126</v>
      </c>
      <c r="D7924" s="214" t="s">
        <v>15289</v>
      </c>
    </row>
    <row r="7925" spans="1:4">
      <c r="A7925" s="213" t="s">
        <v>15290</v>
      </c>
      <c r="B7925" s="213" t="s">
        <v>9773</v>
      </c>
      <c r="C7925" s="213" t="s">
        <v>126</v>
      </c>
      <c r="D7925" s="214" t="s">
        <v>30132</v>
      </c>
    </row>
    <row r="7926" spans="1:4">
      <c r="A7926" s="213" t="s">
        <v>15291</v>
      </c>
      <c r="B7926" s="213" t="s">
        <v>9774</v>
      </c>
      <c r="C7926" s="213" t="s">
        <v>126</v>
      </c>
      <c r="D7926" s="214" t="s">
        <v>26754</v>
      </c>
    </row>
    <row r="7927" spans="1:4">
      <c r="A7927" s="213" t="s">
        <v>15293</v>
      </c>
      <c r="B7927" s="213" t="s">
        <v>30127</v>
      </c>
      <c r="C7927" s="213" t="s">
        <v>126</v>
      </c>
      <c r="D7927" s="214" t="s">
        <v>11469</v>
      </c>
    </row>
    <row r="7928" spans="1:4">
      <c r="A7928" s="213" t="s">
        <v>15294</v>
      </c>
      <c r="B7928" s="213" t="s">
        <v>9775</v>
      </c>
      <c r="C7928" s="213" t="s">
        <v>126</v>
      </c>
      <c r="D7928" s="214" t="s">
        <v>33234</v>
      </c>
    </row>
    <row r="7929" spans="1:4">
      <c r="A7929" s="213" t="s">
        <v>15295</v>
      </c>
      <c r="B7929" s="213" t="s">
        <v>3105</v>
      </c>
      <c r="C7929" s="213" t="s">
        <v>126</v>
      </c>
      <c r="D7929" s="214" t="s">
        <v>33235</v>
      </c>
    </row>
    <row r="7930" spans="1:4">
      <c r="A7930" s="213" t="s">
        <v>15297</v>
      </c>
      <c r="B7930" s="213" t="s">
        <v>3106</v>
      </c>
      <c r="C7930" s="213" t="s">
        <v>126</v>
      </c>
      <c r="D7930" s="214" t="s">
        <v>33236</v>
      </c>
    </row>
    <row r="7931" spans="1:4">
      <c r="A7931" s="213" t="s">
        <v>15298</v>
      </c>
      <c r="B7931" s="213" t="s">
        <v>3107</v>
      </c>
      <c r="C7931" s="213" t="s">
        <v>126</v>
      </c>
      <c r="D7931" s="214" t="s">
        <v>33237</v>
      </c>
    </row>
    <row r="7932" spans="1:4">
      <c r="A7932" s="213" t="s">
        <v>15299</v>
      </c>
      <c r="B7932" s="213" t="s">
        <v>3108</v>
      </c>
      <c r="C7932" s="213" t="s">
        <v>126</v>
      </c>
      <c r="D7932" s="214" t="s">
        <v>33238</v>
      </c>
    </row>
    <row r="7933" spans="1:4">
      <c r="A7933" s="213" t="s">
        <v>15300</v>
      </c>
      <c r="B7933" s="213" t="s">
        <v>3109</v>
      </c>
      <c r="C7933" s="213" t="s">
        <v>126</v>
      </c>
      <c r="D7933" s="214" t="s">
        <v>33239</v>
      </c>
    </row>
    <row r="7934" spans="1:4">
      <c r="A7934" s="213" t="s">
        <v>15301</v>
      </c>
      <c r="B7934" s="213" t="s">
        <v>3110</v>
      </c>
      <c r="C7934" s="213" t="s">
        <v>126</v>
      </c>
      <c r="D7934" s="214" t="s">
        <v>33240</v>
      </c>
    </row>
    <row r="7935" spans="1:4">
      <c r="A7935" s="213" t="s">
        <v>15302</v>
      </c>
      <c r="B7935" s="213" t="s">
        <v>3111</v>
      </c>
      <c r="C7935" s="213" t="s">
        <v>126</v>
      </c>
      <c r="D7935" s="214" t="s">
        <v>33241</v>
      </c>
    </row>
    <row r="7936" spans="1:4">
      <c r="A7936" s="213" t="s">
        <v>15303</v>
      </c>
      <c r="B7936" s="213" t="s">
        <v>3112</v>
      </c>
      <c r="C7936" s="213" t="s">
        <v>126</v>
      </c>
      <c r="D7936" s="214" t="s">
        <v>33242</v>
      </c>
    </row>
    <row r="7937" spans="1:4">
      <c r="A7937" s="213" t="s">
        <v>15304</v>
      </c>
      <c r="B7937" s="213" t="s">
        <v>3113</v>
      </c>
      <c r="C7937" s="213" t="s">
        <v>126</v>
      </c>
      <c r="D7937" s="214" t="s">
        <v>33243</v>
      </c>
    </row>
    <row r="7938" spans="1:4">
      <c r="A7938" s="213" t="s">
        <v>15305</v>
      </c>
      <c r="B7938" s="213" t="s">
        <v>3114</v>
      </c>
      <c r="C7938" s="213" t="s">
        <v>126</v>
      </c>
      <c r="D7938" s="214" t="s">
        <v>33244</v>
      </c>
    </row>
    <row r="7939" spans="1:4">
      <c r="A7939" s="213" t="s">
        <v>15306</v>
      </c>
      <c r="B7939" s="213" t="s">
        <v>3115</v>
      </c>
      <c r="C7939" s="213" t="s">
        <v>126</v>
      </c>
      <c r="D7939" s="214" t="s">
        <v>33245</v>
      </c>
    </row>
    <row r="7940" spans="1:4">
      <c r="A7940" s="213" t="s">
        <v>15307</v>
      </c>
      <c r="B7940" s="213" t="s">
        <v>3116</v>
      </c>
      <c r="C7940" s="213" t="s">
        <v>126</v>
      </c>
      <c r="D7940" s="214" t="s">
        <v>33246</v>
      </c>
    </row>
    <row r="7941" spans="1:4">
      <c r="A7941" s="213" t="s">
        <v>15308</v>
      </c>
      <c r="B7941" s="213" t="s">
        <v>3117</v>
      </c>
      <c r="C7941" s="213" t="s">
        <v>126</v>
      </c>
      <c r="D7941" s="214" t="s">
        <v>33247</v>
      </c>
    </row>
    <row r="7942" spans="1:4">
      <c r="A7942" s="213" t="s">
        <v>15309</v>
      </c>
      <c r="B7942" s="213" t="s">
        <v>3118</v>
      </c>
      <c r="C7942" s="213" t="s">
        <v>126</v>
      </c>
      <c r="D7942" s="214" t="s">
        <v>33248</v>
      </c>
    </row>
    <row r="7943" spans="1:4">
      <c r="A7943" s="213" t="s">
        <v>15310</v>
      </c>
      <c r="B7943" s="213" t="s">
        <v>9652</v>
      </c>
      <c r="C7943" s="213" t="s">
        <v>126</v>
      </c>
      <c r="D7943" s="214" t="s">
        <v>31573</v>
      </c>
    </row>
    <row r="7944" spans="1:4">
      <c r="A7944" s="213" t="s">
        <v>15311</v>
      </c>
      <c r="B7944" s="213" t="s">
        <v>9653</v>
      </c>
      <c r="C7944" s="213" t="s">
        <v>126</v>
      </c>
      <c r="D7944" s="214" t="s">
        <v>30931</v>
      </c>
    </row>
    <row r="7945" spans="1:4">
      <c r="A7945" s="213" t="s">
        <v>15312</v>
      </c>
      <c r="B7945" s="213" t="s">
        <v>9654</v>
      </c>
      <c r="C7945" s="213" t="s">
        <v>126</v>
      </c>
      <c r="D7945" s="214" t="s">
        <v>33249</v>
      </c>
    </row>
    <row r="7946" spans="1:4">
      <c r="A7946" s="213" t="s">
        <v>15313</v>
      </c>
      <c r="B7946" s="213" t="s">
        <v>9655</v>
      </c>
      <c r="C7946" s="213" t="s">
        <v>126</v>
      </c>
      <c r="D7946" s="214" t="s">
        <v>11203</v>
      </c>
    </row>
    <row r="7947" spans="1:4">
      <c r="A7947" s="213" t="s">
        <v>15314</v>
      </c>
      <c r="B7947" s="213" t="s">
        <v>9656</v>
      </c>
      <c r="C7947" s="213" t="s">
        <v>126</v>
      </c>
      <c r="D7947" s="214" t="s">
        <v>33250</v>
      </c>
    </row>
    <row r="7948" spans="1:4">
      <c r="A7948" s="213" t="s">
        <v>15315</v>
      </c>
      <c r="B7948" s="213" t="s">
        <v>9657</v>
      </c>
      <c r="C7948" s="213" t="s">
        <v>126</v>
      </c>
      <c r="D7948" s="214" t="s">
        <v>19200</v>
      </c>
    </row>
    <row r="7949" spans="1:4">
      <c r="A7949" s="213" t="s">
        <v>15316</v>
      </c>
      <c r="B7949" s="213" t="s">
        <v>9658</v>
      </c>
      <c r="C7949" s="213" t="s">
        <v>126</v>
      </c>
      <c r="D7949" s="214" t="s">
        <v>33251</v>
      </c>
    </row>
    <row r="7950" spans="1:4">
      <c r="A7950" s="213" t="s">
        <v>15317</v>
      </c>
      <c r="B7950" s="213" t="s">
        <v>9659</v>
      </c>
      <c r="C7950" s="213" t="s">
        <v>126</v>
      </c>
      <c r="D7950" s="214" t="s">
        <v>30779</v>
      </c>
    </row>
    <row r="7951" spans="1:4">
      <c r="A7951" s="213" t="s">
        <v>15318</v>
      </c>
      <c r="B7951" s="213" t="s">
        <v>9660</v>
      </c>
      <c r="C7951" s="213" t="s">
        <v>126</v>
      </c>
      <c r="D7951" s="214" t="s">
        <v>10593</v>
      </c>
    </row>
    <row r="7952" spans="1:4">
      <c r="A7952" s="213" t="s">
        <v>15319</v>
      </c>
      <c r="B7952" s="213" t="s">
        <v>9661</v>
      </c>
      <c r="C7952" s="213" t="s">
        <v>126</v>
      </c>
      <c r="D7952" s="214" t="s">
        <v>33252</v>
      </c>
    </row>
    <row r="7953" spans="1:4">
      <c r="A7953" s="213" t="s">
        <v>15320</v>
      </c>
      <c r="B7953" s="213" t="s">
        <v>2592</v>
      </c>
      <c r="C7953" s="213" t="s">
        <v>126</v>
      </c>
      <c r="D7953" s="214" t="s">
        <v>11737</v>
      </c>
    </row>
    <row r="7954" spans="1:4">
      <c r="A7954" s="213" t="s">
        <v>15321</v>
      </c>
      <c r="B7954" s="213" t="s">
        <v>2593</v>
      </c>
      <c r="C7954" s="213" t="s">
        <v>126</v>
      </c>
      <c r="D7954" s="214" t="s">
        <v>30112</v>
      </c>
    </row>
    <row r="7955" spans="1:4">
      <c r="A7955" s="213" t="s">
        <v>15322</v>
      </c>
      <c r="B7955" s="213" t="s">
        <v>2594</v>
      </c>
      <c r="C7955" s="213" t="s">
        <v>126</v>
      </c>
      <c r="D7955" s="214" t="s">
        <v>11710</v>
      </c>
    </row>
    <row r="7956" spans="1:4">
      <c r="A7956" s="213" t="s">
        <v>15324</v>
      </c>
      <c r="B7956" s="213" t="s">
        <v>2595</v>
      </c>
      <c r="C7956" s="213" t="s">
        <v>126</v>
      </c>
      <c r="D7956" s="214" t="s">
        <v>11710</v>
      </c>
    </row>
    <row r="7957" spans="1:4">
      <c r="A7957" s="213" t="s">
        <v>15325</v>
      </c>
      <c r="B7957" s="213" t="s">
        <v>2596</v>
      </c>
      <c r="C7957" s="213" t="s">
        <v>126</v>
      </c>
      <c r="D7957" s="214" t="s">
        <v>11331</v>
      </c>
    </row>
    <row r="7958" spans="1:4">
      <c r="A7958" s="213" t="s">
        <v>15326</v>
      </c>
      <c r="B7958" s="213" t="s">
        <v>2597</v>
      </c>
      <c r="C7958" s="213" t="s">
        <v>126</v>
      </c>
      <c r="D7958" s="214" t="s">
        <v>12458</v>
      </c>
    </row>
    <row r="7959" spans="1:4">
      <c r="A7959" s="213" t="s">
        <v>15327</v>
      </c>
      <c r="B7959" s="213" t="s">
        <v>2598</v>
      </c>
      <c r="C7959" s="213" t="s">
        <v>126</v>
      </c>
      <c r="D7959" s="214" t="s">
        <v>33253</v>
      </c>
    </row>
    <row r="7960" spans="1:4">
      <c r="A7960" s="213" t="s">
        <v>15328</v>
      </c>
      <c r="B7960" s="213" t="s">
        <v>2599</v>
      </c>
      <c r="C7960" s="213" t="s">
        <v>126</v>
      </c>
      <c r="D7960" s="214" t="s">
        <v>33254</v>
      </c>
    </row>
    <row r="7961" spans="1:4">
      <c r="A7961" s="213" t="s">
        <v>15329</v>
      </c>
      <c r="B7961" s="213" t="s">
        <v>2600</v>
      </c>
      <c r="C7961" s="213" t="s">
        <v>126</v>
      </c>
      <c r="D7961" s="214" t="s">
        <v>29107</v>
      </c>
    </row>
    <row r="7962" spans="1:4">
      <c r="A7962" s="213" t="s">
        <v>15330</v>
      </c>
      <c r="B7962" s="213" t="s">
        <v>2601</v>
      </c>
      <c r="C7962" s="213" t="s">
        <v>126</v>
      </c>
      <c r="D7962" s="214" t="s">
        <v>33255</v>
      </c>
    </row>
    <row r="7963" spans="1:4">
      <c r="A7963" s="213" t="s">
        <v>15331</v>
      </c>
      <c r="B7963" s="213" t="s">
        <v>2602</v>
      </c>
      <c r="C7963" s="213" t="s">
        <v>126</v>
      </c>
      <c r="D7963" s="214" t="s">
        <v>33255</v>
      </c>
    </row>
    <row r="7964" spans="1:4">
      <c r="A7964" s="213" t="s">
        <v>15332</v>
      </c>
      <c r="B7964" s="213" t="s">
        <v>2603</v>
      </c>
      <c r="C7964" s="213" t="s">
        <v>126</v>
      </c>
      <c r="D7964" s="214" t="s">
        <v>33256</v>
      </c>
    </row>
    <row r="7965" spans="1:4">
      <c r="A7965" s="213" t="s">
        <v>15333</v>
      </c>
      <c r="B7965" s="213" t="s">
        <v>2604</v>
      </c>
      <c r="C7965" s="213" t="s">
        <v>126</v>
      </c>
      <c r="D7965" s="214" t="s">
        <v>33257</v>
      </c>
    </row>
    <row r="7966" spans="1:4">
      <c r="A7966" s="213" t="s">
        <v>15334</v>
      </c>
      <c r="B7966" s="213" t="s">
        <v>2605</v>
      </c>
      <c r="C7966" s="213" t="s">
        <v>126</v>
      </c>
      <c r="D7966" s="214" t="s">
        <v>33258</v>
      </c>
    </row>
    <row r="7967" spans="1:4">
      <c r="A7967" s="213" t="s">
        <v>15335</v>
      </c>
      <c r="B7967" s="213" t="s">
        <v>2606</v>
      </c>
      <c r="C7967" s="213" t="s">
        <v>126</v>
      </c>
      <c r="D7967" s="214" t="s">
        <v>33259</v>
      </c>
    </row>
    <row r="7968" spans="1:4">
      <c r="A7968" s="213" t="s">
        <v>15336</v>
      </c>
      <c r="B7968" s="213" t="s">
        <v>2607</v>
      </c>
      <c r="C7968" s="213" t="s">
        <v>126</v>
      </c>
      <c r="D7968" s="214" t="s">
        <v>29877</v>
      </c>
    </row>
    <row r="7969" spans="1:4">
      <c r="A7969" s="213" t="s">
        <v>15337</v>
      </c>
      <c r="B7969" s="213" t="s">
        <v>2608</v>
      </c>
      <c r="C7969" s="213" t="s">
        <v>126</v>
      </c>
      <c r="D7969" s="214" t="s">
        <v>33260</v>
      </c>
    </row>
    <row r="7970" spans="1:4">
      <c r="A7970" s="213" t="s">
        <v>15338</v>
      </c>
      <c r="B7970" s="213" t="s">
        <v>2609</v>
      </c>
      <c r="C7970" s="213" t="s">
        <v>126</v>
      </c>
      <c r="D7970" s="214" t="s">
        <v>33260</v>
      </c>
    </row>
    <row r="7971" spans="1:4">
      <c r="A7971" s="213" t="s">
        <v>15339</v>
      </c>
      <c r="B7971" s="213" t="s">
        <v>2610</v>
      </c>
      <c r="C7971" s="213" t="s">
        <v>126</v>
      </c>
      <c r="D7971" s="214" t="s">
        <v>33261</v>
      </c>
    </row>
    <row r="7972" spans="1:4">
      <c r="A7972" s="213" t="s">
        <v>15340</v>
      </c>
      <c r="B7972" s="213" t="s">
        <v>2611</v>
      </c>
      <c r="C7972" s="213" t="s">
        <v>126</v>
      </c>
      <c r="D7972" s="214" t="s">
        <v>11573</v>
      </c>
    </row>
    <row r="7973" spans="1:4">
      <c r="A7973" s="213" t="s">
        <v>15341</v>
      </c>
      <c r="B7973" s="213" t="s">
        <v>2612</v>
      </c>
      <c r="C7973" s="213" t="s">
        <v>126</v>
      </c>
      <c r="D7973" s="214" t="s">
        <v>33262</v>
      </c>
    </row>
    <row r="7974" spans="1:4">
      <c r="A7974" s="213" t="s">
        <v>15342</v>
      </c>
      <c r="B7974" s="213" t="s">
        <v>2988</v>
      </c>
      <c r="C7974" s="213" t="s">
        <v>126</v>
      </c>
      <c r="D7974" s="214" t="s">
        <v>33263</v>
      </c>
    </row>
    <row r="7975" spans="1:4">
      <c r="A7975" s="213" t="s">
        <v>15343</v>
      </c>
      <c r="B7975" s="213" t="s">
        <v>2989</v>
      </c>
      <c r="C7975" s="213" t="s">
        <v>126</v>
      </c>
      <c r="D7975" s="214" t="s">
        <v>33264</v>
      </c>
    </row>
    <row r="7976" spans="1:4">
      <c r="A7976" s="213" t="s">
        <v>15344</v>
      </c>
      <c r="B7976" s="213" t="s">
        <v>2990</v>
      </c>
      <c r="C7976" s="213" t="s">
        <v>126</v>
      </c>
      <c r="D7976" s="214" t="s">
        <v>33265</v>
      </c>
    </row>
    <row r="7977" spans="1:4">
      <c r="A7977" s="213" t="s">
        <v>15345</v>
      </c>
      <c r="B7977" s="213" t="s">
        <v>2991</v>
      </c>
      <c r="C7977" s="213" t="s">
        <v>126</v>
      </c>
      <c r="D7977" s="214" t="s">
        <v>33266</v>
      </c>
    </row>
    <row r="7978" spans="1:4">
      <c r="A7978" s="213" t="s">
        <v>15346</v>
      </c>
      <c r="B7978" s="213" t="s">
        <v>1049</v>
      </c>
      <c r="C7978" s="213" t="s">
        <v>126</v>
      </c>
      <c r="D7978" s="214" t="s">
        <v>33267</v>
      </c>
    </row>
    <row r="7979" spans="1:4">
      <c r="A7979" s="213" t="s">
        <v>15347</v>
      </c>
      <c r="B7979" s="213" t="s">
        <v>1050</v>
      </c>
      <c r="C7979" s="213" t="s">
        <v>126</v>
      </c>
      <c r="D7979" s="214" t="s">
        <v>33268</v>
      </c>
    </row>
    <row r="7980" spans="1:4">
      <c r="A7980" s="213" t="s">
        <v>15349</v>
      </c>
      <c r="B7980" s="213" t="s">
        <v>1051</v>
      </c>
      <c r="C7980" s="213" t="s">
        <v>126</v>
      </c>
      <c r="D7980" s="214" t="s">
        <v>30025</v>
      </c>
    </row>
    <row r="7981" spans="1:4">
      <c r="A7981" s="213" t="s">
        <v>15351</v>
      </c>
      <c r="B7981" s="213" t="s">
        <v>1052</v>
      </c>
      <c r="C7981" s="213" t="s">
        <v>126</v>
      </c>
      <c r="D7981" s="214" t="s">
        <v>33269</v>
      </c>
    </row>
    <row r="7982" spans="1:4">
      <c r="A7982" s="213" t="s">
        <v>15352</v>
      </c>
      <c r="B7982" s="213" t="s">
        <v>1053</v>
      </c>
      <c r="C7982" s="213" t="s">
        <v>126</v>
      </c>
      <c r="D7982" s="214" t="s">
        <v>33270</v>
      </c>
    </row>
    <row r="7983" spans="1:4">
      <c r="A7983" s="213" t="s">
        <v>15353</v>
      </c>
      <c r="B7983" s="213" t="s">
        <v>1054</v>
      </c>
      <c r="C7983" s="213" t="s">
        <v>126</v>
      </c>
      <c r="D7983" s="214" t="s">
        <v>33271</v>
      </c>
    </row>
    <row r="7984" spans="1:4">
      <c r="A7984" s="213" t="s">
        <v>15354</v>
      </c>
      <c r="B7984" s="213" t="s">
        <v>1055</v>
      </c>
      <c r="C7984" s="213" t="s">
        <v>126</v>
      </c>
      <c r="D7984" s="214" t="s">
        <v>33272</v>
      </c>
    </row>
    <row r="7985" spans="1:4">
      <c r="A7985" s="213" t="s">
        <v>15355</v>
      </c>
      <c r="B7985" s="213" t="s">
        <v>1056</v>
      </c>
      <c r="C7985" s="213" t="s">
        <v>126</v>
      </c>
      <c r="D7985" s="214" t="s">
        <v>33273</v>
      </c>
    </row>
    <row r="7986" spans="1:4">
      <c r="A7986" s="213" t="s">
        <v>15356</v>
      </c>
      <c r="B7986" s="213" t="s">
        <v>1057</v>
      </c>
      <c r="C7986" s="213" t="s">
        <v>126</v>
      </c>
      <c r="D7986" s="214" t="s">
        <v>33274</v>
      </c>
    </row>
    <row r="7987" spans="1:4">
      <c r="A7987" s="213" t="s">
        <v>15357</v>
      </c>
      <c r="B7987" s="213" t="s">
        <v>1064</v>
      </c>
      <c r="C7987" s="213" t="s">
        <v>126</v>
      </c>
      <c r="D7987" s="214" t="s">
        <v>32210</v>
      </c>
    </row>
    <row r="7988" spans="1:4">
      <c r="A7988" s="213" t="s">
        <v>15358</v>
      </c>
      <c r="B7988" s="213" t="s">
        <v>1065</v>
      </c>
      <c r="C7988" s="213" t="s">
        <v>126</v>
      </c>
      <c r="D7988" s="214" t="s">
        <v>17701</v>
      </c>
    </row>
    <row r="7989" spans="1:4">
      <c r="A7989" s="213" t="s">
        <v>15359</v>
      </c>
      <c r="B7989" s="213" t="s">
        <v>1066</v>
      </c>
      <c r="C7989" s="213" t="s">
        <v>126</v>
      </c>
      <c r="D7989" s="214" t="s">
        <v>33275</v>
      </c>
    </row>
    <row r="7990" spans="1:4">
      <c r="A7990" s="213" t="s">
        <v>15360</v>
      </c>
      <c r="B7990" s="213" t="s">
        <v>1067</v>
      </c>
      <c r="C7990" s="213" t="s">
        <v>126</v>
      </c>
      <c r="D7990" s="214" t="s">
        <v>33276</v>
      </c>
    </row>
    <row r="7991" spans="1:4">
      <c r="A7991" s="213" t="s">
        <v>15361</v>
      </c>
      <c r="B7991" s="213" t="s">
        <v>1068</v>
      </c>
      <c r="C7991" s="213" t="s">
        <v>126</v>
      </c>
      <c r="D7991" s="214" t="s">
        <v>33277</v>
      </c>
    </row>
    <row r="7992" spans="1:4">
      <c r="A7992" s="213" t="s">
        <v>15362</v>
      </c>
      <c r="B7992" s="213" t="s">
        <v>1069</v>
      </c>
      <c r="C7992" s="213" t="s">
        <v>126</v>
      </c>
      <c r="D7992" s="214" t="s">
        <v>33278</v>
      </c>
    </row>
    <row r="7993" spans="1:4">
      <c r="A7993" s="213" t="s">
        <v>15363</v>
      </c>
      <c r="B7993" s="213" t="s">
        <v>1070</v>
      </c>
      <c r="C7993" s="213" t="s">
        <v>126</v>
      </c>
      <c r="D7993" s="214" t="s">
        <v>33279</v>
      </c>
    </row>
    <row r="7994" spans="1:4">
      <c r="A7994" s="213" t="s">
        <v>15364</v>
      </c>
      <c r="B7994" s="213" t="s">
        <v>1071</v>
      </c>
      <c r="C7994" s="213" t="s">
        <v>126</v>
      </c>
      <c r="D7994" s="214" t="s">
        <v>33280</v>
      </c>
    </row>
    <row r="7995" spans="1:4">
      <c r="A7995" s="213" t="s">
        <v>15365</v>
      </c>
      <c r="B7995" s="213" t="s">
        <v>1072</v>
      </c>
      <c r="C7995" s="213" t="s">
        <v>126</v>
      </c>
      <c r="D7995" s="214" t="s">
        <v>33281</v>
      </c>
    </row>
    <row r="7996" spans="1:4">
      <c r="A7996" s="213" t="s">
        <v>15366</v>
      </c>
      <c r="B7996" s="213" t="s">
        <v>1073</v>
      </c>
      <c r="C7996" s="213" t="s">
        <v>126</v>
      </c>
      <c r="D7996" s="214" t="s">
        <v>33282</v>
      </c>
    </row>
    <row r="7997" spans="1:4">
      <c r="A7997" s="213" t="s">
        <v>15367</v>
      </c>
      <c r="B7997" s="213" t="s">
        <v>1074</v>
      </c>
      <c r="C7997" s="213" t="s">
        <v>126</v>
      </c>
      <c r="D7997" s="214" t="s">
        <v>33283</v>
      </c>
    </row>
    <row r="7998" spans="1:4">
      <c r="A7998" s="213" t="s">
        <v>15368</v>
      </c>
      <c r="B7998" s="213" t="s">
        <v>1075</v>
      </c>
      <c r="C7998" s="213" t="s">
        <v>126</v>
      </c>
      <c r="D7998" s="214" t="s">
        <v>23939</v>
      </c>
    </row>
    <row r="7999" spans="1:4">
      <c r="A7999" s="213" t="s">
        <v>15369</v>
      </c>
      <c r="B7999" s="213" t="s">
        <v>1076</v>
      </c>
      <c r="C7999" s="213" t="s">
        <v>126</v>
      </c>
      <c r="D7999" s="214" t="s">
        <v>33284</v>
      </c>
    </row>
    <row r="8000" spans="1:4">
      <c r="A8000" s="213" t="s">
        <v>15370</v>
      </c>
      <c r="B8000" s="213" t="s">
        <v>1077</v>
      </c>
      <c r="C8000" s="213" t="s">
        <v>126</v>
      </c>
      <c r="D8000" s="214" t="s">
        <v>22705</v>
      </c>
    </row>
    <row r="8001" spans="1:4">
      <c r="A8001" s="213" t="s">
        <v>15371</v>
      </c>
      <c r="B8001" s="213" t="s">
        <v>1078</v>
      </c>
      <c r="C8001" s="213" t="s">
        <v>126</v>
      </c>
      <c r="D8001" s="214" t="s">
        <v>33285</v>
      </c>
    </row>
    <row r="8002" spans="1:4">
      <c r="A8002" s="213" t="s">
        <v>15372</v>
      </c>
      <c r="B8002" s="213" t="s">
        <v>1103</v>
      </c>
      <c r="C8002" s="213" t="s">
        <v>126</v>
      </c>
      <c r="D8002" s="214" t="s">
        <v>30938</v>
      </c>
    </row>
    <row r="8003" spans="1:4">
      <c r="A8003" s="213" t="s">
        <v>15373</v>
      </c>
      <c r="B8003" s="213" t="s">
        <v>1104</v>
      </c>
      <c r="C8003" s="213" t="s">
        <v>126</v>
      </c>
      <c r="D8003" s="214" t="s">
        <v>33124</v>
      </c>
    </row>
    <row r="8004" spans="1:4">
      <c r="A8004" s="213" t="s">
        <v>15374</v>
      </c>
      <c r="B8004" s="213" t="s">
        <v>15375</v>
      </c>
      <c r="C8004" s="213" t="s">
        <v>126</v>
      </c>
      <c r="D8004" s="214" t="s">
        <v>33286</v>
      </c>
    </row>
    <row r="8005" spans="1:4">
      <c r="A8005" s="213" t="s">
        <v>15376</v>
      </c>
      <c r="B8005" s="213" t="s">
        <v>15377</v>
      </c>
      <c r="C8005" s="213" t="s">
        <v>126</v>
      </c>
      <c r="D8005" s="214" t="s">
        <v>19996</v>
      </c>
    </row>
    <row r="8006" spans="1:4">
      <c r="A8006" s="213" t="s">
        <v>15378</v>
      </c>
      <c r="B8006" s="213" t="s">
        <v>15379</v>
      </c>
      <c r="C8006" s="213" t="s">
        <v>126</v>
      </c>
      <c r="D8006" s="214" t="s">
        <v>15214</v>
      </c>
    </row>
    <row r="8007" spans="1:4">
      <c r="A8007" s="213" t="s">
        <v>15380</v>
      </c>
      <c r="B8007" s="213" t="s">
        <v>15381</v>
      </c>
      <c r="C8007" s="213" t="s">
        <v>126</v>
      </c>
      <c r="D8007" s="214" t="s">
        <v>10572</v>
      </c>
    </row>
    <row r="8008" spans="1:4">
      <c r="A8008" s="213" t="s">
        <v>15382</v>
      </c>
      <c r="B8008" s="213" t="s">
        <v>15383</v>
      </c>
      <c r="C8008" s="213" t="s">
        <v>126</v>
      </c>
      <c r="D8008" s="214" t="s">
        <v>22229</v>
      </c>
    </row>
    <row r="8009" spans="1:4">
      <c r="A8009" s="213" t="s">
        <v>15385</v>
      </c>
      <c r="B8009" s="213" t="s">
        <v>15386</v>
      </c>
      <c r="C8009" s="213" t="s">
        <v>126</v>
      </c>
      <c r="D8009" s="214" t="s">
        <v>33287</v>
      </c>
    </row>
    <row r="8010" spans="1:4">
      <c r="A8010" s="213" t="s">
        <v>15387</v>
      </c>
      <c r="B8010" s="213" t="s">
        <v>15388</v>
      </c>
      <c r="C8010" s="213" t="s">
        <v>126</v>
      </c>
      <c r="D8010" s="214" t="s">
        <v>17004</v>
      </c>
    </row>
    <row r="8011" spans="1:4">
      <c r="A8011" s="213" t="s">
        <v>15389</v>
      </c>
      <c r="B8011" s="213" t="s">
        <v>15390</v>
      </c>
      <c r="C8011" s="213" t="s">
        <v>126</v>
      </c>
      <c r="D8011" s="214" t="s">
        <v>33288</v>
      </c>
    </row>
    <row r="8012" spans="1:4">
      <c r="A8012" s="213" t="s">
        <v>15391</v>
      </c>
      <c r="B8012" s="213" t="s">
        <v>15392</v>
      </c>
      <c r="C8012" s="213" t="s">
        <v>126</v>
      </c>
      <c r="D8012" s="214" t="s">
        <v>23206</v>
      </c>
    </row>
    <row r="8013" spans="1:4">
      <c r="A8013" s="213" t="s">
        <v>15393</v>
      </c>
      <c r="B8013" s="213" t="s">
        <v>15394</v>
      </c>
      <c r="C8013" s="213" t="s">
        <v>126</v>
      </c>
      <c r="D8013" s="214" t="s">
        <v>33289</v>
      </c>
    </row>
    <row r="8014" spans="1:4">
      <c r="A8014" s="213" t="s">
        <v>15395</v>
      </c>
      <c r="B8014" s="213" t="s">
        <v>15396</v>
      </c>
      <c r="C8014" s="213" t="s">
        <v>126</v>
      </c>
      <c r="D8014" s="214" t="s">
        <v>32500</v>
      </c>
    </row>
    <row r="8015" spans="1:4">
      <c r="A8015" s="213" t="s">
        <v>15397</v>
      </c>
      <c r="B8015" s="213" t="s">
        <v>15398</v>
      </c>
      <c r="C8015" s="213" t="s">
        <v>126</v>
      </c>
      <c r="D8015" s="214" t="s">
        <v>33290</v>
      </c>
    </row>
    <row r="8016" spans="1:4">
      <c r="A8016" s="213" t="s">
        <v>15399</v>
      </c>
      <c r="B8016" s="213" t="s">
        <v>15400</v>
      </c>
      <c r="C8016" s="213" t="s">
        <v>126</v>
      </c>
      <c r="D8016" s="214" t="s">
        <v>33291</v>
      </c>
    </row>
    <row r="8017" spans="1:4">
      <c r="A8017" s="213" t="s">
        <v>15402</v>
      </c>
      <c r="B8017" s="213" t="s">
        <v>15403</v>
      </c>
      <c r="C8017" s="213" t="s">
        <v>126</v>
      </c>
      <c r="D8017" s="214" t="s">
        <v>10156</v>
      </c>
    </row>
    <row r="8018" spans="1:4">
      <c r="A8018" s="213" t="s">
        <v>15405</v>
      </c>
      <c r="B8018" s="213" t="s">
        <v>15406</v>
      </c>
      <c r="C8018" s="213" t="s">
        <v>126</v>
      </c>
      <c r="D8018" s="214" t="s">
        <v>30850</v>
      </c>
    </row>
    <row r="8019" spans="1:4">
      <c r="A8019" s="213" t="s">
        <v>15407</v>
      </c>
      <c r="B8019" s="213" t="s">
        <v>15408</v>
      </c>
      <c r="C8019" s="213" t="s">
        <v>126</v>
      </c>
      <c r="D8019" s="214" t="s">
        <v>33292</v>
      </c>
    </row>
    <row r="8020" spans="1:4">
      <c r="A8020" s="213" t="s">
        <v>15409</v>
      </c>
      <c r="B8020" s="213" t="s">
        <v>15410</v>
      </c>
      <c r="C8020" s="213" t="s">
        <v>126</v>
      </c>
      <c r="D8020" s="214" t="s">
        <v>33293</v>
      </c>
    </row>
    <row r="8021" spans="1:4">
      <c r="A8021" s="213" t="s">
        <v>15411</v>
      </c>
      <c r="B8021" s="213" t="s">
        <v>15412</v>
      </c>
      <c r="C8021" s="213" t="s">
        <v>126</v>
      </c>
      <c r="D8021" s="214" t="s">
        <v>33294</v>
      </c>
    </row>
    <row r="8022" spans="1:4">
      <c r="A8022" s="213" t="s">
        <v>15413</v>
      </c>
      <c r="B8022" s="213" t="s">
        <v>15414</v>
      </c>
      <c r="C8022" s="213" t="s">
        <v>126</v>
      </c>
      <c r="D8022" s="214" t="s">
        <v>30715</v>
      </c>
    </row>
    <row r="8023" spans="1:4">
      <c r="A8023" s="213" t="s">
        <v>15415</v>
      </c>
      <c r="B8023" s="213" t="s">
        <v>15416</v>
      </c>
      <c r="C8023" s="213" t="s">
        <v>126</v>
      </c>
      <c r="D8023" s="214" t="s">
        <v>11685</v>
      </c>
    </row>
    <row r="8024" spans="1:4">
      <c r="A8024" s="213" t="s">
        <v>15417</v>
      </c>
      <c r="B8024" s="213" t="s">
        <v>15418</v>
      </c>
      <c r="C8024" s="213" t="s">
        <v>126</v>
      </c>
      <c r="D8024" s="214" t="s">
        <v>29221</v>
      </c>
    </row>
    <row r="8025" spans="1:4">
      <c r="A8025" s="213" t="s">
        <v>15419</v>
      </c>
      <c r="B8025" s="213" t="s">
        <v>15420</v>
      </c>
      <c r="C8025" s="213" t="s">
        <v>126</v>
      </c>
      <c r="D8025" s="214" t="s">
        <v>33295</v>
      </c>
    </row>
    <row r="8026" spans="1:4">
      <c r="A8026" s="213" t="s">
        <v>15421</v>
      </c>
      <c r="B8026" s="213" t="s">
        <v>15422</v>
      </c>
      <c r="C8026" s="213" t="s">
        <v>126</v>
      </c>
      <c r="D8026" s="214" t="s">
        <v>33296</v>
      </c>
    </row>
    <row r="8027" spans="1:4">
      <c r="A8027" s="213" t="s">
        <v>15423</v>
      </c>
      <c r="B8027" s="213" t="s">
        <v>15424</v>
      </c>
      <c r="C8027" s="213" t="s">
        <v>126</v>
      </c>
      <c r="D8027" s="214" t="s">
        <v>33297</v>
      </c>
    </row>
    <row r="8028" spans="1:4">
      <c r="A8028" s="213" t="s">
        <v>15425</v>
      </c>
      <c r="B8028" s="213" t="s">
        <v>15426</v>
      </c>
      <c r="C8028" s="213" t="s">
        <v>126</v>
      </c>
      <c r="D8028" s="214" t="s">
        <v>33298</v>
      </c>
    </row>
    <row r="8029" spans="1:4">
      <c r="A8029" s="213" t="s">
        <v>15427</v>
      </c>
      <c r="B8029" s="213" t="s">
        <v>15428</v>
      </c>
      <c r="C8029" s="213" t="s">
        <v>126</v>
      </c>
      <c r="D8029" s="214" t="s">
        <v>30241</v>
      </c>
    </row>
    <row r="8030" spans="1:4">
      <c r="A8030" s="213" t="s">
        <v>15430</v>
      </c>
      <c r="B8030" s="213" t="s">
        <v>15431</v>
      </c>
      <c r="C8030" s="213" t="s">
        <v>126</v>
      </c>
      <c r="D8030" s="214" t="s">
        <v>33299</v>
      </c>
    </row>
    <row r="8031" spans="1:4">
      <c r="A8031" s="213" t="s">
        <v>15432</v>
      </c>
      <c r="B8031" s="213" t="s">
        <v>15433</v>
      </c>
      <c r="C8031" s="213" t="s">
        <v>126</v>
      </c>
      <c r="D8031" s="214" t="s">
        <v>33300</v>
      </c>
    </row>
    <row r="8032" spans="1:4">
      <c r="A8032" s="213" t="s">
        <v>15435</v>
      </c>
      <c r="B8032" s="213" t="s">
        <v>15436</v>
      </c>
      <c r="C8032" s="213" t="s">
        <v>126</v>
      </c>
      <c r="D8032" s="214" t="s">
        <v>33301</v>
      </c>
    </row>
    <row r="8033" spans="1:4">
      <c r="A8033" s="213" t="s">
        <v>15437</v>
      </c>
      <c r="B8033" s="213" t="s">
        <v>15438</v>
      </c>
      <c r="C8033" s="213" t="s">
        <v>126</v>
      </c>
      <c r="D8033" s="214" t="s">
        <v>19542</v>
      </c>
    </row>
    <row r="8034" spans="1:4">
      <c r="A8034" s="213" t="s">
        <v>15439</v>
      </c>
      <c r="B8034" s="213" t="s">
        <v>15440</v>
      </c>
      <c r="C8034" s="213" t="s">
        <v>126</v>
      </c>
      <c r="D8034" s="214" t="s">
        <v>25864</v>
      </c>
    </row>
    <row r="8035" spans="1:4">
      <c r="A8035" s="213" t="s">
        <v>15441</v>
      </c>
      <c r="B8035" s="213" t="s">
        <v>15442</v>
      </c>
      <c r="C8035" s="213" t="s">
        <v>126</v>
      </c>
      <c r="D8035" s="214" t="s">
        <v>33302</v>
      </c>
    </row>
    <row r="8036" spans="1:4">
      <c r="A8036" s="213" t="s">
        <v>15443</v>
      </c>
      <c r="B8036" s="213" t="s">
        <v>15444</v>
      </c>
      <c r="C8036" s="213" t="s">
        <v>126</v>
      </c>
      <c r="D8036" s="214" t="s">
        <v>33303</v>
      </c>
    </row>
    <row r="8037" spans="1:4">
      <c r="A8037" s="213" t="s">
        <v>15445</v>
      </c>
      <c r="B8037" s="213" t="s">
        <v>15446</v>
      </c>
      <c r="C8037" s="213" t="s">
        <v>126</v>
      </c>
      <c r="D8037" s="214" t="s">
        <v>10547</v>
      </c>
    </row>
    <row r="8038" spans="1:4">
      <c r="A8038" s="213" t="s">
        <v>15447</v>
      </c>
      <c r="B8038" s="213" t="s">
        <v>15448</v>
      </c>
      <c r="C8038" s="213" t="s">
        <v>126</v>
      </c>
      <c r="D8038" s="214" t="s">
        <v>33304</v>
      </c>
    </row>
    <row r="8039" spans="1:4">
      <c r="A8039" s="213" t="s">
        <v>15449</v>
      </c>
      <c r="B8039" s="213" t="s">
        <v>15450</v>
      </c>
      <c r="C8039" s="213" t="s">
        <v>126</v>
      </c>
      <c r="D8039" s="214" t="s">
        <v>31707</v>
      </c>
    </row>
    <row r="8040" spans="1:4">
      <c r="A8040" s="213" t="s">
        <v>15452</v>
      </c>
      <c r="B8040" s="213" t="s">
        <v>15453</v>
      </c>
      <c r="C8040" s="213" t="s">
        <v>126</v>
      </c>
      <c r="D8040" s="214" t="s">
        <v>33305</v>
      </c>
    </row>
    <row r="8041" spans="1:4">
      <c r="A8041" s="213" t="s">
        <v>15454</v>
      </c>
      <c r="B8041" s="213" t="s">
        <v>15455</v>
      </c>
      <c r="C8041" s="213" t="s">
        <v>126</v>
      </c>
      <c r="D8041" s="214" t="s">
        <v>32886</v>
      </c>
    </row>
    <row r="8042" spans="1:4">
      <c r="A8042" s="213" t="s">
        <v>15456</v>
      </c>
      <c r="B8042" s="213" t="s">
        <v>15457</v>
      </c>
      <c r="C8042" s="213" t="s">
        <v>126</v>
      </c>
      <c r="D8042" s="214" t="s">
        <v>17221</v>
      </c>
    </row>
    <row r="8043" spans="1:4">
      <c r="A8043" s="213" t="s">
        <v>15458</v>
      </c>
      <c r="B8043" s="213" t="s">
        <v>15459</v>
      </c>
      <c r="C8043" s="213" t="s">
        <v>126</v>
      </c>
      <c r="D8043" s="214" t="s">
        <v>33306</v>
      </c>
    </row>
    <row r="8044" spans="1:4">
      <c r="A8044" s="213" t="s">
        <v>15460</v>
      </c>
      <c r="B8044" s="213" t="s">
        <v>15461</v>
      </c>
      <c r="C8044" s="213" t="s">
        <v>126</v>
      </c>
      <c r="D8044" s="214" t="s">
        <v>33307</v>
      </c>
    </row>
    <row r="8045" spans="1:4">
      <c r="A8045" s="213" t="s">
        <v>15462</v>
      </c>
      <c r="B8045" s="213" t="s">
        <v>15463</v>
      </c>
      <c r="C8045" s="213" t="s">
        <v>126</v>
      </c>
      <c r="D8045" s="214" t="s">
        <v>33308</v>
      </c>
    </row>
    <row r="8046" spans="1:4">
      <c r="A8046" s="213" t="s">
        <v>15465</v>
      </c>
      <c r="B8046" s="213" t="s">
        <v>15466</v>
      </c>
      <c r="C8046" s="213" t="s">
        <v>126</v>
      </c>
      <c r="D8046" s="214" t="s">
        <v>27092</v>
      </c>
    </row>
    <row r="8047" spans="1:4">
      <c r="A8047" s="213" t="s">
        <v>15468</v>
      </c>
      <c r="B8047" s="213" t="s">
        <v>15469</v>
      </c>
      <c r="C8047" s="213" t="s">
        <v>126</v>
      </c>
      <c r="D8047" s="214" t="s">
        <v>33309</v>
      </c>
    </row>
    <row r="8048" spans="1:4">
      <c r="A8048" s="213" t="s">
        <v>15470</v>
      </c>
      <c r="B8048" s="213" t="s">
        <v>15471</v>
      </c>
      <c r="C8048" s="213" t="s">
        <v>126</v>
      </c>
      <c r="D8048" s="214" t="s">
        <v>33310</v>
      </c>
    </row>
    <row r="8049" spans="1:4">
      <c r="A8049" s="213" t="s">
        <v>15472</v>
      </c>
      <c r="B8049" s="213" t="s">
        <v>15473</v>
      </c>
      <c r="C8049" s="213" t="s">
        <v>126</v>
      </c>
      <c r="D8049" s="214" t="s">
        <v>23389</v>
      </c>
    </row>
    <row r="8050" spans="1:4">
      <c r="A8050" s="213" t="s">
        <v>15474</v>
      </c>
      <c r="B8050" s="213" t="s">
        <v>15475</v>
      </c>
      <c r="C8050" s="213" t="s">
        <v>126</v>
      </c>
      <c r="D8050" s="214" t="s">
        <v>17539</v>
      </c>
    </row>
    <row r="8051" spans="1:4">
      <c r="A8051" s="213" t="s">
        <v>15476</v>
      </c>
      <c r="B8051" s="213" t="s">
        <v>15477</v>
      </c>
      <c r="C8051" s="213" t="s">
        <v>126</v>
      </c>
      <c r="D8051" s="214" t="s">
        <v>33311</v>
      </c>
    </row>
    <row r="8052" spans="1:4">
      <c r="A8052" s="213" t="s">
        <v>15479</v>
      </c>
      <c r="B8052" s="213" t="s">
        <v>15480</v>
      </c>
      <c r="C8052" s="213" t="s">
        <v>126</v>
      </c>
      <c r="D8052" s="214" t="s">
        <v>33312</v>
      </c>
    </row>
    <row r="8053" spans="1:4">
      <c r="A8053" s="213" t="s">
        <v>15481</v>
      </c>
      <c r="B8053" s="213" t="s">
        <v>15482</v>
      </c>
      <c r="C8053" s="213" t="s">
        <v>126</v>
      </c>
      <c r="D8053" s="214" t="s">
        <v>30931</v>
      </c>
    </row>
    <row r="8054" spans="1:4">
      <c r="A8054" s="213" t="s">
        <v>15483</v>
      </c>
      <c r="B8054" s="213" t="s">
        <v>15484</v>
      </c>
      <c r="C8054" s="213" t="s">
        <v>126</v>
      </c>
      <c r="D8054" s="214" t="s">
        <v>24208</v>
      </c>
    </row>
    <row r="8055" spans="1:4">
      <c r="A8055" s="213" t="s">
        <v>15486</v>
      </c>
      <c r="B8055" s="213" t="s">
        <v>15487</v>
      </c>
      <c r="C8055" s="213" t="s">
        <v>126</v>
      </c>
      <c r="D8055" s="214" t="s">
        <v>31105</v>
      </c>
    </row>
    <row r="8056" spans="1:4">
      <c r="A8056" s="213" t="s">
        <v>15488</v>
      </c>
      <c r="B8056" s="213" t="s">
        <v>15489</v>
      </c>
      <c r="C8056" s="213" t="s">
        <v>126</v>
      </c>
      <c r="D8056" s="214" t="s">
        <v>23143</v>
      </c>
    </row>
    <row r="8057" spans="1:4">
      <c r="A8057" s="213" t="s">
        <v>15490</v>
      </c>
      <c r="B8057" s="213" t="s">
        <v>15491</v>
      </c>
      <c r="C8057" s="213" t="s">
        <v>126</v>
      </c>
      <c r="D8057" s="214" t="s">
        <v>30282</v>
      </c>
    </row>
    <row r="8058" spans="1:4">
      <c r="A8058" s="213" t="s">
        <v>15492</v>
      </c>
      <c r="B8058" s="213" t="s">
        <v>15493</v>
      </c>
      <c r="C8058" s="213" t="s">
        <v>126</v>
      </c>
      <c r="D8058" s="214" t="s">
        <v>33313</v>
      </c>
    </row>
    <row r="8059" spans="1:4">
      <c r="A8059" s="213" t="s">
        <v>15494</v>
      </c>
      <c r="B8059" s="213" t="s">
        <v>15495</v>
      </c>
      <c r="C8059" s="213" t="s">
        <v>126</v>
      </c>
      <c r="D8059" s="214" t="s">
        <v>28701</v>
      </c>
    </row>
    <row r="8060" spans="1:4">
      <c r="A8060" s="213" t="s">
        <v>15496</v>
      </c>
      <c r="B8060" s="213" t="s">
        <v>15497</v>
      </c>
      <c r="C8060" s="213" t="s">
        <v>126</v>
      </c>
      <c r="D8060" s="214" t="s">
        <v>33314</v>
      </c>
    </row>
    <row r="8061" spans="1:4">
      <c r="A8061" s="213" t="s">
        <v>15499</v>
      </c>
      <c r="B8061" s="213" t="s">
        <v>15500</v>
      </c>
      <c r="C8061" s="213" t="s">
        <v>126</v>
      </c>
      <c r="D8061" s="214" t="s">
        <v>33315</v>
      </c>
    </row>
    <row r="8062" spans="1:4">
      <c r="A8062" s="213" t="s">
        <v>15501</v>
      </c>
      <c r="B8062" s="213" t="s">
        <v>15502</v>
      </c>
      <c r="C8062" s="213" t="s">
        <v>126</v>
      </c>
      <c r="D8062" s="214" t="s">
        <v>24514</v>
      </c>
    </row>
    <row r="8063" spans="1:4">
      <c r="A8063" s="213" t="s">
        <v>15503</v>
      </c>
      <c r="B8063" s="213" t="s">
        <v>15504</v>
      </c>
      <c r="C8063" s="213" t="s">
        <v>126</v>
      </c>
      <c r="D8063" s="214" t="s">
        <v>33104</v>
      </c>
    </row>
    <row r="8064" spans="1:4">
      <c r="A8064" s="213" t="s">
        <v>15505</v>
      </c>
      <c r="B8064" s="213" t="s">
        <v>15506</v>
      </c>
      <c r="C8064" s="213" t="s">
        <v>126</v>
      </c>
      <c r="D8064" s="214" t="s">
        <v>33316</v>
      </c>
    </row>
    <row r="8065" spans="1:4">
      <c r="A8065" s="213" t="s">
        <v>15508</v>
      </c>
      <c r="B8065" s="213" t="s">
        <v>15509</v>
      </c>
      <c r="C8065" s="213" t="s">
        <v>126</v>
      </c>
      <c r="D8065" s="214" t="s">
        <v>33317</v>
      </c>
    </row>
    <row r="8066" spans="1:4">
      <c r="A8066" s="213" t="s">
        <v>15510</v>
      </c>
      <c r="B8066" s="213" t="s">
        <v>15511</v>
      </c>
      <c r="C8066" s="213" t="s">
        <v>126</v>
      </c>
      <c r="D8066" s="214" t="s">
        <v>33318</v>
      </c>
    </row>
    <row r="8067" spans="1:4">
      <c r="A8067" s="213" t="s">
        <v>15512</v>
      </c>
      <c r="B8067" s="213" t="s">
        <v>15513</v>
      </c>
      <c r="C8067" s="213" t="s">
        <v>126</v>
      </c>
      <c r="D8067" s="214" t="s">
        <v>26654</v>
      </c>
    </row>
    <row r="8068" spans="1:4">
      <c r="A8068" s="213" t="s">
        <v>15515</v>
      </c>
      <c r="B8068" s="213" t="s">
        <v>15516</v>
      </c>
      <c r="C8068" s="213" t="s">
        <v>126</v>
      </c>
      <c r="D8068" s="214" t="s">
        <v>33319</v>
      </c>
    </row>
    <row r="8069" spans="1:4">
      <c r="A8069" s="213" t="s">
        <v>15517</v>
      </c>
      <c r="B8069" s="213" t="s">
        <v>15518</v>
      </c>
      <c r="C8069" s="213" t="s">
        <v>126</v>
      </c>
      <c r="D8069" s="214" t="s">
        <v>33320</v>
      </c>
    </row>
    <row r="8070" spans="1:4">
      <c r="A8070" s="213" t="s">
        <v>15519</v>
      </c>
      <c r="B8070" s="213" t="s">
        <v>15520</v>
      </c>
      <c r="C8070" s="213" t="s">
        <v>126</v>
      </c>
      <c r="D8070" s="214" t="s">
        <v>33321</v>
      </c>
    </row>
    <row r="8071" spans="1:4">
      <c r="A8071" s="213" t="s">
        <v>15521</v>
      </c>
      <c r="B8071" s="213" t="s">
        <v>15522</v>
      </c>
      <c r="C8071" s="213" t="s">
        <v>126</v>
      </c>
      <c r="D8071" s="214" t="s">
        <v>33322</v>
      </c>
    </row>
    <row r="8072" spans="1:4">
      <c r="A8072" s="213" t="s">
        <v>15523</v>
      </c>
      <c r="B8072" s="213" t="s">
        <v>15524</v>
      </c>
      <c r="C8072" s="213" t="s">
        <v>126</v>
      </c>
      <c r="D8072" s="214" t="s">
        <v>29512</v>
      </c>
    </row>
    <row r="8073" spans="1:4">
      <c r="A8073" s="213" t="s">
        <v>15525</v>
      </c>
      <c r="B8073" s="213" t="s">
        <v>15526</v>
      </c>
      <c r="C8073" s="213" t="s">
        <v>126</v>
      </c>
      <c r="D8073" s="214" t="s">
        <v>33323</v>
      </c>
    </row>
    <row r="8074" spans="1:4">
      <c r="A8074" s="213" t="s">
        <v>15527</v>
      </c>
      <c r="B8074" s="213" t="s">
        <v>15528</v>
      </c>
      <c r="C8074" s="213" t="s">
        <v>126</v>
      </c>
      <c r="D8074" s="214" t="s">
        <v>33324</v>
      </c>
    </row>
    <row r="8075" spans="1:4">
      <c r="A8075" s="213" t="s">
        <v>15529</v>
      </c>
      <c r="B8075" s="213" t="s">
        <v>15530</v>
      </c>
      <c r="C8075" s="213" t="s">
        <v>126</v>
      </c>
      <c r="D8075" s="214" t="s">
        <v>33325</v>
      </c>
    </row>
    <row r="8076" spans="1:4">
      <c r="A8076" s="213" t="s">
        <v>15531</v>
      </c>
      <c r="B8076" s="213" t="s">
        <v>15532</v>
      </c>
      <c r="C8076" s="213" t="s">
        <v>126</v>
      </c>
      <c r="D8076" s="214" t="s">
        <v>33326</v>
      </c>
    </row>
    <row r="8077" spans="1:4">
      <c r="A8077" s="213" t="s">
        <v>15533</v>
      </c>
      <c r="B8077" s="213" t="s">
        <v>15534</v>
      </c>
      <c r="C8077" s="213" t="s">
        <v>126</v>
      </c>
      <c r="D8077" s="214" t="s">
        <v>33327</v>
      </c>
    </row>
    <row r="8078" spans="1:4">
      <c r="A8078" s="213" t="s">
        <v>15535</v>
      </c>
      <c r="B8078" s="213" t="s">
        <v>15536</v>
      </c>
      <c r="C8078" s="213" t="s">
        <v>126</v>
      </c>
      <c r="D8078" s="214" t="s">
        <v>33328</v>
      </c>
    </row>
    <row r="8079" spans="1:4">
      <c r="A8079" s="213" t="s">
        <v>15537</v>
      </c>
      <c r="B8079" s="213" t="s">
        <v>15538</v>
      </c>
      <c r="C8079" s="213" t="s">
        <v>126</v>
      </c>
      <c r="D8079" s="214" t="s">
        <v>33329</v>
      </c>
    </row>
    <row r="8080" spans="1:4">
      <c r="A8080" s="213" t="s">
        <v>15539</v>
      </c>
      <c r="B8080" s="213" t="s">
        <v>15540</v>
      </c>
      <c r="C8080" s="213" t="s">
        <v>126</v>
      </c>
      <c r="D8080" s="214" t="s">
        <v>33330</v>
      </c>
    </row>
    <row r="8081" spans="1:4">
      <c r="A8081" s="213" t="s">
        <v>15541</v>
      </c>
      <c r="B8081" s="213" t="s">
        <v>15542</v>
      </c>
      <c r="C8081" s="213" t="s">
        <v>126</v>
      </c>
      <c r="D8081" s="214" t="s">
        <v>33331</v>
      </c>
    </row>
    <row r="8082" spans="1:4">
      <c r="A8082" s="213" t="s">
        <v>15544</v>
      </c>
      <c r="B8082" s="213" t="s">
        <v>15545</v>
      </c>
      <c r="C8082" s="213" t="s">
        <v>126</v>
      </c>
      <c r="D8082" s="214" t="s">
        <v>33332</v>
      </c>
    </row>
    <row r="8083" spans="1:4">
      <c r="A8083" s="213" t="s">
        <v>15547</v>
      </c>
      <c r="B8083" s="213" t="s">
        <v>15548</v>
      </c>
      <c r="C8083" s="213" t="s">
        <v>126</v>
      </c>
      <c r="D8083" s="214" t="s">
        <v>33333</v>
      </c>
    </row>
    <row r="8084" spans="1:4">
      <c r="A8084" s="213" t="s">
        <v>15550</v>
      </c>
      <c r="B8084" s="213" t="s">
        <v>15551</v>
      </c>
      <c r="C8084" s="213" t="s">
        <v>126</v>
      </c>
      <c r="D8084" s="214" t="s">
        <v>15546</v>
      </c>
    </row>
    <row r="8085" spans="1:4">
      <c r="A8085" s="213" t="s">
        <v>15552</v>
      </c>
      <c r="B8085" s="213" t="s">
        <v>15553</v>
      </c>
      <c r="C8085" s="213" t="s">
        <v>126</v>
      </c>
      <c r="D8085" s="214" t="s">
        <v>33334</v>
      </c>
    </row>
    <row r="8086" spans="1:4">
      <c r="A8086" s="213" t="s">
        <v>15555</v>
      </c>
      <c r="B8086" s="213" t="s">
        <v>15556</v>
      </c>
      <c r="C8086" s="213" t="s">
        <v>126</v>
      </c>
      <c r="D8086" s="214" t="s">
        <v>15543</v>
      </c>
    </row>
    <row r="8087" spans="1:4">
      <c r="A8087" s="213" t="s">
        <v>15557</v>
      </c>
      <c r="B8087" s="213" t="s">
        <v>15558</v>
      </c>
      <c r="C8087" s="213" t="s">
        <v>126</v>
      </c>
      <c r="D8087" s="214" t="s">
        <v>33335</v>
      </c>
    </row>
    <row r="8088" spans="1:4">
      <c r="A8088" s="213" t="s">
        <v>15559</v>
      </c>
      <c r="B8088" s="213" t="s">
        <v>15560</v>
      </c>
      <c r="C8088" s="213" t="s">
        <v>126</v>
      </c>
      <c r="D8088" s="214" t="s">
        <v>33336</v>
      </c>
    </row>
    <row r="8089" spans="1:4">
      <c r="A8089" s="213" t="s">
        <v>15561</v>
      </c>
      <c r="B8089" s="213" t="s">
        <v>15562</v>
      </c>
      <c r="C8089" s="213" t="s">
        <v>126</v>
      </c>
      <c r="D8089" s="214" t="s">
        <v>33337</v>
      </c>
    </row>
    <row r="8090" spans="1:4">
      <c r="A8090" s="213" t="s">
        <v>15563</v>
      </c>
      <c r="B8090" s="213" t="s">
        <v>15564</v>
      </c>
      <c r="C8090" s="213" t="s">
        <v>126</v>
      </c>
      <c r="D8090" s="214" t="s">
        <v>33338</v>
      </c>
    </row>
    <row r="8091" spans="1:4">
      <c r="A8091" s="213" t="s">
        <v>15565</v>
      </c>
      <c r="B8091" s="213" t="s">
        <v>15566</v>
      </c>
      <c r="C8091" s="213" t="s">
        <v>126</v>
      </c>
      <c r="D8091" s="214" t="s">
        <v>31101</v>
      </c>
    </row>
    <row r="8092" spans="1:4">
      <c r="A8092" s="213" t="s">
        <v>15568</v>
      </c>
      <c r="B8092" s="213" t="s">
        <v>15569</v>
      </c>
      <c r="C8092" s="213" t="s">
        <v>126</v>
      </c>
      <c r="D8092" s="214" t="s">
        <v>33339</v>
      </c>
    </row>
    <row r="8093" spans="1:4">
      <c r="A8093" s="213" t="s">
        <v>15570</v>
      </c>
      <c r="B8093" s="213" t="s">
        <v>15571</v>
      </c>
      <c r="C8093" s="213" t="s">
        <v>126</v>
      </c>
      <c r="D8093" s="214" t="s">
        <v>33340</v>
      </c>
    </row>
    <row r="8094" spans="1:4">
      <c r="A8094" s="213" t="s">
        <v>15572</v>
      </c>
      <c r="B8094" s="213" t="s">
        <v>3095</v>
      </c>
      <c r="C8094" s="213" t="s">
        <v>126</v>
      </c>
      <c r="D8094" s="214" t="s">
        <v>33341</v>
      </c>
    </row>
    <row r="8095" spans="1:4">
      <c r="A8095" s="213" t="s">
        <v>15573</v>
      </c>
      <c r="B8095" s="213" t="s">
        <v>3096</v>
      </c>
      <c r="C8095" s="213" t="s">
        <v>126</v>
      </c>
      <c r="D8095" s="214" t="s">
        <v>33342</v>
      </c>
    </row>
    <row r="8096" spans="1:4">
      <c r="A8096" s="213" t="s">
        <v>15574</v>
      </c>
      <c r="B8096" s="213" t="s">
        <v>3097</v>
      </c>
      <c r="C8096" s="213" t="s">
        <v>126</v>
      </c>
      <c r="D8096" s="214" t="s">
        <v>33343</v>
      </c>
    </row>
    <row r="8097" spans="1:4">
      <c r="A8097" s="213" t="s">
        <v>15575</v>
      </c>
      <c r="B8097" s="213" t="s">
        <v>3098</v>
      </c>
      <c r="C8097" s="213" t="s">
        <v>126</v>
      </c>
      <c r="D8097" s="214" t="s">
        <v>31031</v>
      </c>
    </row>
    <row r="8098" spans="1:4">
      <c r="A8098" s="213" t="s">
        <v>15576</v>
      </c>
      <c r="B8098" s="213" t="s">
        <v>3099</v>
      </c>
      <c r="C8098" s="213" t="s">
        <v>126</v>
      </c>
      <c r="D8098" s="214" t="s">
        <v>33344</v>
      </c>
    </row>
    <row r="8099" spans="1:4">
      <c r="A8099" s="213" t="s">
        <v>15577</v>
      </c>
      <c r="B8099" s="213" t="s">
        <v>3100</v>
      </c>
      <c r="C8099" s="213" t="s">
        <v>126</v>
      </c>
      <c r="D8099" s="214" t="s">
        <v>12447</v>
      </c>
    </row>
    <row r="8100" spans="1:4">
      <c r="A8100" s="213" t="s">
        <v>15578</v>
      </c>
      <c r="B8100" s="213" t="s">
        <v>3103</v>
      </c>
      <c r="C8100" s="213" t="s">
        <v>126</v>
      </c>
      <c r="D8100" s="214" t="s">
        <v>17282</v>
      </c>
    </row>
    <row r="8101" spans="1:4">
      <c r="A8101" s="213" t="s">
        <v>15579</v>
      </c>
      <c r="B8101" s="213" t="s">
        <v>3104</v>
      </c>
      <c r="C8101" s="213" t="s">
        <v>126</v>
      </c>
      <c r="D8101" s="214" t="s">
        <v>15246</v>
      </c>
    </row>
    <row r="8102" spans="1:4">
      <c r="A8102" s="213" t="s">
        <v>15583</v>
      </c>
      <c r="B8102" s="213" t="s">
        <v>9535</v>
      </c>
      <c r="C8102" s="213" t="s">
        <v>126</v>
      </c>
      <c r="D8102" s="214" t="s">
        <v>10486</v>
      </c>
    </row>
    <row r="8103" spans="1:4">
      <c r="A8103" s="213" t="s">
        <v>15585</v>
      </c>
      <c r="B8103" s="213" t="s">
        <v>9536</v>
      </c>
      <c r="C8103" s="213" t="s">
        <v>126</v>
      </c>
      <c r="D8103" s="214" t="s">
        <v>29615</v>
      </c>
    </row>
    <row r="8104" spans="1:4">
      <c r="A8104" s="213" t="s">
        <v>15587</v>
      </c>
      <c r="B8104" s="213" t="s">
        <v>3877</v>
      </c>
      <c r="C8104" s="213" t="s">
        <v>126</v>
      </c>
      <c r="D8104" s="214" t="s">
        <v>33345</v>
      </c>
    </row>
    <row r="8105" spans="1:4">
      <c r="A8105" s="213" t="s">
        <v>15589</v>
      </c>
      <c r="B8105" s="213" t="s">
        <v>9538</v>
      </c>
      <c r="C8105" s="213" t="s">
        <v>126</v>
      </c>
      <c r="D8105" s="214" t="s">
        <v>33346</v>
      </c>
    </row>
    <row r="8106" spans="1:4">
      <c r="A8106" s="213" t="s">
        <v>15590</v>
      </c>
      <c r="B8106" s="213" t="s">
        <v>9539</v>
      </c>
      <c r="C8106" s="213" t="s">
        <v>126</v>
      </c>
      <c r="D8106" s="214" t="s">
        <v>33347</v>
      </c>
    </row>
    <row r="8107" spans="1:4">
      <c r="A8107" s="213" t="s">
        <v>15591</v>
      </c>
      <c r="B8107" s="213" t="s">
        <v>9540</v>
      </c>
      <c r="C8107" s="213" t="s">
        <v>126</v>
      </c>
      <c r="D8107" s="214" t="s">
        <v>33348</v>
      </c>
    </row>
    <row r="8108" spans="1:4">
      <c r="A8108" s="213" t="s">
        <v>15592</v>
      </c>
      <c r="B8108" s="213" t="s">
        <v>9541</v>
      </c>
      <c r="C8108" s="213" t="s">
        <v>126</v>
      </c>
      <c r="D8108" s="214" t="s">
        <v>33349</v>
      </c>
    </row>
    <row r="8109" spans="1:4">
      <c r="A8109" s="213" t="s">
        <v>15593</v>
      </c>
      <c r="B8109" s="213" t="s">
        <v>9542</v>
      </c>
      <c r="C8109" s="213" t="s">
        <v>126</v>
      </c>
      <c r="D8109" s="214" t="s">
        <v>33350</v>
      </c>
    </row>
    <row r="8110" spans="1:4">
      <c r="A8110" s="213" t="s">
        <v>15594</v>
      </c>
      <c r="B8110" s="213" t="s">
        <v>9543</v>
      </c>
      <c r="C8110" s="213" t="s">
        <v>126</v>
      </c>
      <c r="D8110" s="214" t="s">
        <v>33351</v>
      </c>
    </row>
    <row r="8111" spans="1:4">
      <c r="A8111" s="213" t="s">
        <v>15595</v>
      </c>
      <c r="B8111" s="213" t="s">
        <v>9544</v>
      </c>
      <c r="C8111" s="213" t="s">
        <v>126</v>
      </c>
      <c r="D8111" s="214" t="s">
        <v>33352</v>
      </c>
    </row>
    <row r="8112" spans="1:4">
      <c r="A8112" s="213" t="s">
        <v>15596</v>
      </c>
      <c r="B8112" s="213" t="s">
        <v>9545</v>
      </c>
      <c r="C8112" s="213" t="s">
        <v>126</v>
      </c>
      <c r="D8112" s="214" t="s">
        <v>33353</v>
      </c>
    </row>
    <row r="8113" spans="1:4">
      <c r="A8113" s="213" t="s">
        <v>15597</v>
      </c>
      <c r="B8113" s="213" t="s">
        <v>9546</v>
      </c>
      <c r="C8113" s="213" t="s">
        <v>126</v>
      </c>
      <c r="D8113" s="214" t="s">
        <v>33354</v>
      </c>
    </row>
    <row r="8114" spans="1:4">
      <c r="A8114" s="213" t="s">
        <v>15598</v>
      </c>
      <c r="B8114" s="213" t="s">
        <v>9547</v>
      </c>
      <c r="C8114" s="213" t="s">
        <v>126</v>
      </c>
      <c r="D8114" s="214" t="s">
        <v>33355</v>
      </c>
    </row>
    <row r="8115" spans="1:4">
      <c r="A8115" s="213" t="s">
        <v>15599</v>
      </c>
      <c r="B8115" s="213" t="s">
        <v>9548</v>
      </c>
      <c r="C8115" s="213" t="s">
        <v>126</v>
      </c>
      <c r="D8115" s="214" t="s">
        <v>33356</v>
      </c>
    </row>
    <row r="8116" spans="1:4">
      <c r="A8116" s="213" t="s">
        <v>15600</v>
      </c>
      <c r="B8116" s="213" t="s">
        <v>9549</v>
      </c>
      <c r="C8116" s="213" t="s">
        <v>126</v>
      </c>
      <c r="D8116" s="214" t="s">
        <v>33357</v>
      </c>
    </row>
    <row r="8117" spans="1:4">
      <c r="A8117" s="213" t="s">
        <v>15601</v>
      </c>
      <c r="B8117" s="213" t="s">
        <v>9550</v>
      </c>
      <c r="C8117" s="213" t="s">
        <v>126</v>
      </c>
      <c r="D8117" s="214" t="s">
        <v>33358</v>
      </c>
    </row>
    <row r="8118" spans="1:4">
      <c r="A8118" s="213" t="s">
        <v>15602</v>
      </c>
      <c r="B8118" s="213" t="s">
        <v>9551</v>
      </c>
      <c r="C8118" s="213" t="s">
        <v>126</v>
      </c>
      <c r="D8118" s="214" t="s">
        <v>33359</v>
      </c>
    </row>
    <row r="8119" spans="1:4">
      <c r="A8119" s="213" t="s">
        <v>15603</v>
      </c>
      <c r="B8119" s="213" t="s">
        <v>9552</v>
      </c>
      <c r="C8119" s="213" t="s">
        <v>126</v>
      </c>
      <c r="D8119" s="214" t="s">
        <v>33360</v>
      </c>
    </row>
    <row r="8120" spans="1:4">
      <c r="A8120" s="213" t="s">
        <v>15604</v>
      </c>
      <c r="B8120" s="213" t="s">
        <v>9553</v>
      </c>
      <c r="C8120" s="213" t="s">
        <v>126</v>
      </c>
      <c r="D8120" s="214" t="s">
        <v>33361</v>
      </c>
    </row>
    <row r="8121" spans="1:4">
      <c r="A8121" s="213" t="s">
        <v>15605</v>
      </c>
      <c r="B8121" s="213" t="s">
        <v>9554</v>
      </c>
      <c r="C8121" s="213" t="s">
        <v>126</v>
      </c>
      <c r="D8121" s="214" t="s">
        <v>33362</v>
      </c>
    </row>
    <row r="8122" spans="1:4">
      <c r="A8122" s="213" t="s">
        <v>15606</v>
      </c>
      <c r="B8122" s="213" t="s">
        <v>9555</v>
      </c>
      <c r="C8122" s="213" t="s">
        <v>126</v>
      </c>
      <c r="D8122" s="214" t="s">
        <v>33363</v>
      </c>
    </row>
    <row r="8123" spans="1:4">
      <c r="A8123" s="213" t="s">
        <v>15607</v>
      </c>
      <c r="B8123" s="213" t="s">
        <v>9556</v>
      </c>
      <c r="C8123" s="213" t="s">
        <v>126</v>
      </c>
      <c r="D8123" s="214" t="s">
        <v>33364</v>
      </c>
    </row>
    <row r="8124" spans="1:4">
      <c r="A8124" s="213" t="s">
        <v>15608</v>
      </c>
      <c r="B8124" s="213" t="s">
        <v>9557</v>
      </c>
      <c r="C8124" s="213" t="s">
        <v>126</v>
      </c>
      <c r="D8124" s="214" t="s">
        <v>33365</v>
      </c>
    </row>
    <row r="8125" spans="1:4">
      <c r="A8125" s="213" t="s">
        <v>15609</v>
      </c>
      <c r="B8125" s="213" t="s">
        <v>9558</v>
      </c>
      <c r="C8125" s="213" t="s">
        <v>126</v>
      </c>
      <c r="D8125" s="214" t="s">
        <v>33366</v>
      </c>
    </row>
    <row r="8126" spans="1:4">
      <c r="A8126" s="213" t="s">
        <v>15610</v>
      </c>
      <c r="B8126" s="213" t="s">
        <v>9559</v>
      </c>
      <c r="C8126" s="213" t="s">
        <v>126</v>
      </c>
      <c r="D8126" s="214" t="s">
        <v>33367</v>
      </c>
    </row>
    <row r="8127" spans="1:4">
      <c r="A8127" s="213" t="s">
        <v>15611</v>
      </c>
      <c r="B8127" s="213" t="s">
        <v>9560</v>
      </c>
      <c r="C8127" s="213" t="s">
        <v>126</v>
      </c>
      <c r="D8127" s="214" t="s">
        <v>33368</v>
      </c>
    </row>
    <row r="8128" spans="1:4">
      <c r="A8128" s="213" t="s">
        <v>15612</v>
      </c>
      <c r="B8128" s="213" t="s">
        <v>9561</v>
      </c>
      <c r="C8128" s="213" t="s">
        <v>126</v>
      </c>
      <c r="D8128" s="214" t="s">
        <v>33369</v>
      </c>
    </row>
    <row r="8129" spans="1:4">
      <c r="A8129" s="213" t="s">
        <v>15613</v>
      </c>
      <c r="B8129" s="213" t="s">
        <v>9562</v>
      </c>
      <c r="C8129" s="213" t="s">
        <v>126</v>
      </c>
      <c r="D8129" s="214" t="s">
        <v>33370</v>
      </c>
    </row>
    <row r="8130" spans="1:4">
      <c r="A8130" s="213" t="s">
        <v>15614</v>
      </c>
      <c r="B8130" s="213" t="s">
        <v>9563</v>
      </c>
      <c r="C8130" s="213" t="s">
        <v>126</v>
      </c>
      <c r="D8130" s="214" t="s">
        <v>33371</v>
      </c>
    </row>
    <row r="8131" spans="1:4">
      <c r="A8131" s="213" t="s">
        <v>15615</v>
      </c>
      <c r="B8131" s="213" t="s">
        <v>9564</v>
      </c>
      <c r="C8131" s="213" t="s">
        <v>126</v>
      </c>
      <c r="D8131" s="214" t="s">
        <v>33372</v>
      </c>
    </row>
    <row r="8132" spans="1:4">
      <c r="A8132" s="213" t="s">
        <v>15616</v>
      </c>
      <c r="B8132" s="213" t="s">
        <v>9565</v>
      </c>
      <c r="C8132" s="213" t="s">
        <v>126</v>
      </c>
      <c r="D8132" s="214" t="s">
        <v>33373</v>
      </c>
    </row>
    <row r="8133" spans="1:4">
      <c r="A8133" s="213" t="s">
        <v>15617</v>
      </c>
      <c r="B8133" s="213" t="s">
        <v>9566</v>
      </c>
      <c r="C8133" s="213" t="s">
        <v>126</v>
      </c>
      <c r="D8133" s="214" t="s">
        <v>33374</v>
      </c>
    </row>
    <row r="8134" spans="1:4">
      <c r="A8134" s="213" t="s">
        <v>15618</v>
      </c>
      <c r="B8134" s="213" t="s">
        <v>9567</v>
      </c>
      <c r="C8134" s="213" t="s">
        <v>126</v>
      </c>
      <c r="D8134" s="214" t="s">
        <v>33375</v>
      </c>
    </row>
    <row r="8135" spans="1:4">
      <c r="A8135" s="213" t="s">
        <v>15619</v>
      </c>
      <c r="B8135" s="213" t="s">
        <v>9568</v>
      </c>
      <c r="C8135" s="213" t="s">
        <v>126</v>
      </c>
      <c r="D8135" s="214" t="s">
        <v>33376</v>
      </c>
    </row>
    <row r="8136" spans="1:4">
      <c r="A8136" s="213" t="s">
        <v>15620</v>
      </c>
      <c r="B8136" s="213" t="s">
        <v>9569</v>
      </c>
      <c r="C8136" s="213" t="s">
        <v>126</v>
      </c>
      <c r="D8136" s="214" t="s">
        <v>33377</v>
      </c>
    </row>
    <row r="8137" spans="1:4">
      <c r="A8137" s="213" t="s">
        <v>15621</v>
      </c>
      <c r="B8137" s="213" t="s">
        <v>9570</v>
      </c>
      <c r="C8137" s="213" t="s">
        <v>126</v>
      </c>
      <c r="D8137" s="214" t="s">
        <v>33378</v>
      </c>
    </row>
    <row r="8138" spans="1:4">
      <c r="A8138" s="213" t="s">
        <v>15622</v>
      </c>
      <c r="B8138" s="213" t="s">
        <v>9571</v>
      </c>
      <c r="C8138" s="213" t="s">
        <v>126</v>
      </c>
      <c r="D8138" s="214" t="s">
        <v>33379</v>
      </c>
    </row>
    <row r="8139" spans="1:4">
      <c r="A8139" s="213" t="s">
        <v>15623</v>
      </c>
      <c r="B8139" s="213" t="s">
        <v>9572</v>
      </c>
      <c r="C8139" s="213" t="s">
        <v>126</v>
      </c>
      <c r="D8139" s="214" t="s">
        <v>33380</v>
      </c>
    </row>
    <row r="8140" spans="1:4">
      <c r="A8140" s="213" t="s">
        <v>15625</v>
      </c>
      <c r="B8140" s="213" t="s">
        <v>9573</v>
      </c>
      <c r="C8140" s="213" t="s">
        <v>126</v>
      </c>
      <c r="D8140" s="214" t="s">
        <v>33381</v>
      </c>
    </row>
    <row r="8141" spans="1:4">
      <c r="A8141" s="213" t="s">
        <v>15626</v>
      </c>
      <c r="B8141" s="213" t="s">
        <v>9574</v>
      </c>
      <c r="C8141" s="213" t="s">
        <v>126</v>
      </c>
      <c r="D8141" s="214" t="s">
        <v>33382</v>
      </c>
    </row>
    <row r="8142" spans="1:4">
      <c r="A8142" s="213" t="s">
        <v>15627</v>
      </c>
      <c r="B8142" s="213" t="s">
        <v>9575</v>
      </c>
      <c r="C8142" s="213" t="s">
        <v>126</v>
      </c>
      <c r="D8142" s="214" t="s">
        <v>33383</v>
      </c>
    </row>
    <row r="8143" spans="1:4">
      <c r="A8143" s="213" t="s">
        <v>15628</v>
      </c>
      <c r="B8143" s="213" t="s">
        <v>9576</v>
      </c>
      <c r="C8143" s="213" t="s">
        <v>126</v>
      </c>
      <c r="D8143" s="214" t="s">
        <v>33384</v>
      </c>
    </row>
    <row r="8144" spans="1:4">
      <c r="A8144" s="213" t="s">
        <v>15629</v>
      </c>
      <c r="B8144" s="213" t="s">
        <v>9577</v>
      </c>
      <c r="C8144" s="213" t="s">
        <v>126</v>
      </c>
      <c r="D8144" s="214" t="s">
        <v>33385</v>
      </c>
    </row>
    <row r="8145" spans="1:4">
      <c r="A8145" s="213" t="s">
        <v>15630</v>
      </c>
      <c r="B8145" s="213" t="s">
        <v>9578</v>
      </c>
      <c r="C8145" s="213" t="s">
        <v>126</v>
      </c>
      <c r="D8145" s="214" t="s">
        <v>33386</v>
      </c>
    </row>
    <row r="8146" spans="1:4">
      <c r="A8146" s="213" t="s">
        <v>15631</v>
      </c>
      <c r="B8146" s="213" t="s">
        <v>9579</v>
      </c>
      <c r="C8146" s="213" t="s">
        <v>126</v>
      </c>
      <c r="D8146" s="214" t="s">
        <v>33387</v>
      </c>
    </row>
    <row r="8147" spans="1:4">
      <c r="A8147" s="213" t="s">
        <v>15632</v>
      </c>
      <c r="B8147" s="213" t="s">
        <v>9580</v>
      </c>
      <c r="C8147" s="213" t="s">
        <v>126</v>
      </c>
      <c r="D8147" s="214" t="s">
        <v>33388</v>
      </c>
    </row>
    <row r="8148" spans="1:4">
      <c r="A8148" s="213" t="s">
        <v>15633</v>
      </c>
      <c r="B8148" s="213" t="s">
        <v>9581</v>
      </c>
      <c r="C8148" s="213" t="s">
        <v>126</v>
      </c>
      <c r="D8148" s="214" t="s">
        <v>33389</v>
      </c>
    </row>
    <row r="8149" spans="1:4">
      <c r="A8149" s="213" t="s">
        <v>15634</v>
      </c>
      <c r="B8149" s="213" t="s">
        <v>9582</v>
      </c>
      <c r="C8149" s="213" t="s">
        <v>126</v>
      </c>
      <c r="D8149" s="214" t="s">
        <v>33390</v>
      </c>
    </row>
    <row r="8150" spans="1:4">
      <c r="A8150" s="213" t="s">
        <v>15635</v>
      </c>
      <c r="B8150" s="213" t="s">
        <v>9583</v>
      </c>
      <c r="C8150" s="213" t="s">
        <v>126</v>
      </c>
      <c r="D8150" s="214" t="s">
        <v>33391</v>
      </c>
    </row>
    <row r="8151" spans="1:4">
      <c r="A8151" s="213" t="s">
        <v>15636</v>
      </c>
      <c r="B8151" s="213" t="s">
        <v>9584</v>
      </c>
      <c r="C8151" s="213" t="s">
        <v>126</v>
      </c>
      <c r="D8151" s="214" t="s">
        <v>33392</v>
      </c>
    </row>
    <row r="8152" spans="1:4">
      <c r="A8152" s="213" t="s">
        <v>15637</v>
      </c>
      <c r="B8152" s="213" t="s">
        <v>9585</v>
      </c>
      <c r="C8152" s="213" t="s">
        <v>126</v>
      </c>
      <c r="D8152" s="214" t="s">
        <v>33393</v>
      </c>
    </row>
    <row r="8153" spans="1:4">
      <c r="A8153" s="213" t="s">
        <v>15638</v>
      </c>
      <c r="B8153" s="213" t="s">
        <v>885</v>
      </c>
      <c r="C8153" s="213" t="s">
        <v>126</v>
      </c>
      <c r="D8153" s="214" t="s">
        <v>33394</v>
      </c>
    </row>
    <row r="8154" spans="1:4">
      <c r="A8154" s="213" t="s">
        <v>15639</v>
      </c>
      <c r="B8154" s="213" t="s">
        <v>886</v>
      </c>
      <c r="C8154" s="213" t="s">
        <v>126</v>
      </c>
      <c r="D8154" s="214" t="s">
        <v>33395</v>
      </c>
    </row>
    <row r="8155" spans="1:4">
      <c r="A8155" s="213" t="s">
        <v>15640</v>
      </c>
      <c r="B8155" s="213" t="s">
        <v>887</v>
      </c>
      <c r="C8155" s="213" t="s">
        <v>126</v>
      </c>
      <c r="D8155" s="214" t="s">
        <v>29025</v>
      </c>
    </row>
    <row r="8156" spans="1:4">
      <c r="A8156" s="213" t="s">
        <v>15641</v>
      </c>
      <c r="B8156" s="213" t="s">
        <v>888</v>
      </c>
      <c r="C8156" s="213" t="s">
        <v>126</v>
      </c>
      <c r="D8156" s="214" t="s">
        <v>33396</v>
      </c>
    </row>
    <row r="8157" spans="1:4">
      <c r="A8157" s="213" t="s">
        <v>15642</v>
      </c>
      <c r="B8157" s="213" t="s">
        <v>889</v>
      </c>
      <c r="C8157" s="213" t="s">
        <v>126</v>
      </c>
      <c r="D8157" s="214" t="s">
        <v>33397</v>
      </c>
    </row>
    <row r="8158" spans="1:4">
      <c r="A8158" s="213" t="s">
        <v>15643</v>
      </c>
      <c r="B8158" s="213" t="s">
        <v>890</v>
      </c>
      <c r="C8158" s="213" t="s">
        <v>126</v>
      </c>
      <c r="D8158" s="214" t="s">
        <v>33309</v>
      </c>
    </row>
    <row r="8159" spans="1:4">
      <c r="A8159" s="213" t="s">
        <v>15645</v>
      </c>
      <c r="B8159" s="213" t="s">
        <v>891</v>
      </c>
      <c r="C8159" s="213" t="s">
        <v>126</v>
      </c>
      <c r="D8159" s="214" t="s">
        <v>33398</v>
      </c>
    </row>
    <row r="8160" spans="1:4">
      <c r="A8160" s="213" t="s">
        <v>15646</v>
      </c>
      <c r="B8160" s="213" t="s">
        <v>892</v>
      </c>
      <c r="C8160" s="213" t="s">
        <v>126</v>
      </c>
      <c r="D8160" s="214" t="s">
        <v>33399</v>
      </c>
    </row>
    <row r="8161" spans="1:4">
      <c r="A8161" s="213" t="s">
        <v>15647</v>
      </c>
      <c r="B8161" s="213" t="s">
        <v>893</v>
      </c>
      <c r="C8161" s="213" t="s">
        <v>126</v>
      </c>
      <c r="D8161" s="214" t="s">
        <v>33400</v>
      </c>
    </row>
    <row r="8162" spans="1:4">
      <c r="A8162" s="213" t="s">
        <v>15648</v>
      </c>
      <c r="B8162" s="213" t="s">
        <v>894</v>
      </c>
      <c r="C8162" s="213" t="s">
        <v>126</v>
      </c>
      <c r="D8162" s="214" t="s">
        <v>13290</v>
      </c>
    </row>
    <row r="8163" spans="1:4">
      <c r="A8163" s="213" t="s">
        <v>15649</v>
      </c>
      <c r="B8163" s="213" t="s">
        <v>895</v>
      </c>
      <c r="C8163" s="213" t="s">
        <v>126</v>
      </c>
      <c r="D8163" s="214" t="s">
        <v>33401</v>
      </c>
    </row>
    <row r="8164" spans="1:4">
      <c r="A8164" s="213" t="s">
        <v>15650</v>
      </c>
      <c r="B8164" s="213" t="s">
        <v>896</v>
      </c>
      <c r="C8164" s="213" t="s">
        <v>126</v>
      </c>
      <c r="D8164" s="214" t="s">
        <v>10224</v>
      </c>
    </row>
    <row r="8165" spans="1:4">
      <c r="A8165" s="213" t="s">
        <v>15651</v>
      </c>
      <c r="B8165" s="213" t="s">
        <v>897</v>
      </c>
      <c r="C8165" s="213" t="s">
        <v>126</v>
      </c>
      <c r="D8165" s="214" t="s">
        <v>33402</v>
      </c>
    </row>
    <row r="8166" spans="1:4">
      <c r="A8166" s="213" t="s">
        <v>15652</v>
      </c>
      <c r="B8166" s="213" t="s">
        <v>898</v>
      </c>
      <c r="C8166" s="213" t="s">
        <v>126</v>
      </c>
      <c r="D8166" s="214" t="s">
        <v>17000</v>
      </c>
    </row>
    <row r="8167" spans="1:4">
      <c r="A8167" s="213" t="s">
        <v>15653</v>
      </c>
      <c r="B8167" s="213" t="s">
        <v>899</v>
      </c>
      <c r="C8167" s="213" t="s">
        <v>126</v>
      </c>
      <c r="D8167" s="214" t="s">
        <v>10649</v>
      </c>
    </row>
    <row r="8168" spans="1:4">
      <c r="A8168" s="213" t="s">
        <v>15655</v>
      </c>
      <c r="B8168" s="213" t="s">
        <v>900</v>
      </c>
      <c r="C8168" s="213" t="s">
        <v>126</v>
      </c>
      <c r="D8168" s="214" t="s">
        <v>10413</v>
      </c>
    </row>
    <row r="8169" spans="1:4">
      <c r="A8169" s="213" t="s">
        <v>15657</v>
      </c>
      <c r="B8169" s="213" t="s">
        <v>901</v>
      </c>
      <c r="C8169" s="213" t="s">
        <v>126</v>
      </c>
      <c r="D8169" s="214" t="s">
        <v>12306</v>
      </c>
    </row>
    <row r="8170" spans="1:4">
      <c r="A8170" s="213" t="s">
        <v>15659</v>
      </c>
      <c r="B8170" s="213" t="s">
        <v>902</v>
      </c>
      <c r="C8170" s="213" t="s">
        <v>44</v>
      </c>
      <c r="D8170" s="214" t="s">
        <v>14692</v>
      </c>
    </row>
    <row r="8171" spans="1:4">
      <c r="A8171" s="213" t="s">
        <v>15660</v>
      </c>
      <c r="B8171" s="213" t="s">
        <v>903</v>
      </c>
      <c r="C8171" s="213" t="s">
        <v>44</v>
      </c>
      <c r="D8171" s="214" t="s">
        <v>33403</v>
      </c>
    </row>
    <row r="8172" spans="1:4">
      <c r="A8172" s="213" t="s">
        <v>15662</v>
      </c>
      <c r="B8172" s="213" t="s">
        <v>904</v>
      </c>
      <c r="C8172" s="213" t="s">
        <v>44</v>
      </c>
      <c r="D8172" s="214" t="s">
        <v>11917</v>
      </c>
    </row>
    <row r="8173" spans="1:4">
      <c r="A8173" s="213" t="s">
        <v>15663</v>
      </c>
      <c r="B8173" s="213" t="s">
        <v>905</v>
      </c>
      <c r="C8173" s="213" t="s">
        <v>44</v>
      </c>
      <c r="D8173" s="214" t="s">
        <v>33404</v>
      </c>
    </row>
    <row r="8174" spans="1:4">
      <c r="A8174" s="213" t="s">
        <v>15665</v>
      </c>
      <c r="B8174" s="213" t="s">
        <v>906</v>
      </c>
      <c r="C8174" s="213" t="s">
        <v>44</v>
      </c>
      <c r="D8174" s="214" t="s">
        <v>15944</v>
      </c>
    </row>
    <row r="8175" spans="1:4">
      <c r="A8175" s="213" t="s">
        <v>15666</v>
      </c>
      <c r="B8175" s="213" t="s">
        <v>907</v>
      </c>
      <c r="C8175" s="213" t="s">
        <v>44</v>
      </c>
      <c r="D8175" s="214" t="s">
        <v>33405</v>
      </c>
    </row>
    <row r="8176" spans="1:4">
      <c r="A8176" s="213" t="s">
        <v>15667</v>
      </c>
      <c r="B8176" s="213" t="s">
        <v>908</v>
      </c>
      <c r="C8176" s="213" t="s">
        <v>44</v>
      </c>
      <c r="D8176" s="214" t="s">
        <v>30811</v>
      </c>
    </row>
    <row r="8177" spans="1:4">
      <c r="A8177" s="213" t="s">
        <v>15668</v>
      </c>
      <c r="B8177" s="213" t="s">
        <v>909</v>
      </c>
      <c r="C8177" s="213" t="s">
        <v>44</v>
      </c>
      <c r="D8177" s="214" t="s">
        <v>33406</v>
      </c>
    </row>
    <row r="8178" spans="1:4">
      <c r="A8178" s="213" t="s">
        <v>15669</v>
      </c>
      <c r="B8178" s="213" t="s">
        <v>950</v>
      </c>
      <c r="C8178" s="213" t="s">
        <v>126</v>
      </c>
      <c r="D8178" s="214" t="s">
        <v>23817</v>
      </c>
    </row>
    <row r="8179" spans="1:4">
      <c r="A8179" s="213" t="s">
        <v>15670</v>
      </c>
      <c r="B8179" s="213" t="s">
        <v>951</v>
      </c>
      <c r="C8179" s="213" t="s">
        <v>126</v>
      </c>
      <c r="D8179" s="214" t="s">
        <v>33304</v>
      </c>
    </row>
    <row r="8180" spans="1:4">
      <c r="A8180" s="213" t="s">
        <v>15671</v>
      </c>
      <c r="B8180" s="213" t="s">
        <v>952</v>
      </c>
      <c r="C8180" s="213" t="s">
        <v>126</v>
      </c>
      <c r="D8180" s="214" t="s">
        <v>33407</v>
      </c>
    </row>
    <row r="8181" spans="1:4">
      <c r="A8181" s="213" t="s">
        <v>15672</v>
      </c>
      <c r="B8181" s="213" t="s">
        <v>953</v>
      </c>
      <c r="C8181" s="213" t="s">
        <v>126</v>
      </c>
      <c r="D8181" s="214" t="s">
        <v>33408</v>
      </c>
    </row>
    <row r="8182" spans="1:4">
      <c r="A8182" s="213" t="s">
        <v>15673</v>
      </c>
      <c r="B8182" s="213" t="s">
        <v>954</v>
      </c>
      <c r="C8182" s="213" t="s">
        <v>126</v>
      </c>
      <c r="D8182" s="214" t="s">
        <v>33409</v>
      </c>
    </row>
    <row r="8183" spans="1:4">
      <c r="A8183" s="213" t="s">
        <v>15675</v>
      </c>
      <c r="B8183" s="213" t="s">
        <v>955</v>
      </c>
      <c r="C8183" s="213" t="s">
        <v>126</v>
      </c>
      <c r="D8183" s="214" t="s">
        <v>33410</v>
      </c>
    </row>
    <row r="8184" spans="1:4">
      <c r="A8184" s="213" t="s">
        <v>15676</v>
      </c>
      <c r="B8184" s="213" t="s">
        <v>956</v>
      </c>
      <c r="C8184" s="213" t="s">
        <v>126</v>
      </c>
      <c r="D8184" s="214" t="s">
        <v>33411</v>
      </c>
    </row>
    <row r="8185" spans="1:4">
      <c r="A8185" s="213" t="s">
        <v>15677</v>
      </c>
      <c r="B8185" s="213" t="s">
        <v>957</v>
      </c>
      <c r="C8185" s="213" t="s">
        <v>126</v>
      </c>
      <c r="D8185" s="214" t="s">
        <v>33412</v>
      </c>
    </row>
    <row r="8186" spans="1:4">
      <c r="A8186" s="213" t="s">
        <v>15679</v>
      </c>
      <c r="B8186" s="213" t="s">
        <v>958</v>
      </c>
      <c r="C8186" s="213" t="s">
        <v>126</v>
      </c>
      <c r="D8186" s="214" t="s">
        <v>33413</v>
      </c>
    </row>
    <row r="8187" spans="1:4">
      <c r="A8187" s="213" t="s">
        <v>15680</v>
      </c>
      <c r="B8187" s="213" t="s">
        <v>959</v>
      </c>
      <c r="C8187" s="213" t="s">
        <v>126</v>
      </c>
      <c r="D8187" s="214" t="s">
        <v>33414</v>
      </c>
    </row>
    <row r="8188" spans="1:4">
      <c r="A8188" s="213" t="s">
        <v>15681</v>
      </c>
      <c r="B8188" s="213" t="s">
        <v>960</v>
      </c>
      <c r="C8188" s="213" t="s">
        <v>126</v>
      </c>
      <c r="D8188" s="214" t="s">
        <v>33415</v>
      </c>
    </row>
    <row r="8189" spans="1:4">
      <c r="A8189" s="213" t="s">
        <v>15682</v>
      </c>
      <c r="B8189" s="213" t="s">
        <v>961</v>
      </c>
      <c r="C8189" s="213" t="s">
        <v>126</v>
      </c>
      <c r="D8189" s="214" t="s">
        <v>33416</v>
      </c>
    </row>
    <row r="8190" spans="1:4">
      <c r="A8190" s="213" t="s">
        <v>15683</v>
      </c>
      <c r="B8190" s="213" t="s">
        <v>962</v>
      </c>
      <c r="C8190" s="213" t="s">
        <v>126</v>
      </c>
      <c r="D8190" s="214" t="s">
        <v>33417</v>
      </c>
    </row>
    <row r="8191" spans="1:4">
      <c r="A8191" s="213" t="s">
        <v>15684</v>
      </c>
      <c r="B8191" s="213" t="s">
        <v>963</v>
      </c>
      <c r="C8191" s="213" t="s">
        <v>126</v>
      </c>
      <c r="D8191" s="214" t="s">
        <v>33418</v>
      </c>
    </row>
    <row r="8192" spans="1:4">
      <c r="A8192" s="213" t="s">
        <v>15685</v>
      </c>
      <c r="B8192" s="213" t="s">
        <v>964</v>
      </c>
      <c r="C8192" s="213" t="s">
        <v>126</v>
      </c>
      <c r="D8192" s="214" t="s">
        <v>33419</v>
      </c>
    </row>
    <row r="8193" spans="1:4">
      <c r="A8193" s="213" t="s">
        <v>15686</v>
      </c>
      <c r="B8193" s="213" t="s">
        <v>965</v>
      </c>
      <c r="C8193" s="213" t="s">
        <v>126</v>
      </c>
      <c r="D8193" s="214" t="s">
        <v>33420</v>
      </c>
    </row>
    <row r="8194" spans="1:4">
      <c r="A8194" s="213" t="s">
        <v>15688</v>
      </c>
      <c r="B8194" s="213" t="s">
        <v>966</v>
      </c>
      <c r="C8194" s="213" t="s">
        <v>126</v>
      </c>
      <c r="D8194" s="214" t="s">
        <v>10343</v>
      </c>
    </row>
    <row r="8195" spans="1:4">
      <c r="A8195" s="213" t="s">
        <v>15689</v>
      </c>
      <c r="B8195" s="213" t="s">
        <v>967</v>
      </c>
      <c r="C8195" s="213" t="s">
        <v>126</v>
      </c>
      <c r="D8195" s="214" t="s">
        <v>24986</v>
      </c>
    </row>
    <row r="8196" spans="1:4">
      <c r="A8196" s="213" t="s">
        <v>15691</v>
      </c>
      <c r="B8196" s="213" t="s">
        <v>1182</v>
      </c>
      <c r="C8196" s="213" t="s">
        <v>126</v>
      </c>
      <c r="D8196" s="214" t="s">
        <v>33421</v>
      </c>
    </row>
    <row r="8197" spans="1:4">
      <c r="A8197" s="213" t="s">
        <v>15692</v>
      </c>
      <c r="B8197" s="213" t="s">
        <v>380</v>
      </c>
      <c r="C8197" s="213" t="s">
        <v>126</v>
      </c>
      <c r="D8197" s="214" t="s">
        <v>33422</v>
      </c>
    </row>
    <row r="8198" spans="1:4">
      <c r="A8198" s="213" t="s">
        <v>15693</v>
      </c>
      <c r="B8198" s="213" t="s">
        <v>381</v>
      </c>
      <c r="C8198" s="213" t="s">
        <v>126</v>
      </c>
      <c r="D8198" s="214" t="s">
        <v>33423</v>
      </c>
    </row>
    <row r="8199" spans="1:4">
      <c r="A8199" s="213" t="s">
        <v>15694</v>
      </c>
      <c r="B8199" s="213" t="s">
        <v>382</v>
      </c>
      <c r="C8199" s="213" t="s">
        <v>126</v>
      </c>
      <c r="D8199" s="214" t="s">
        <v>33424</v>
      </c>
    </row>
    <row r="8200" spans="1:4">
      <c r="A8200" s="213" t="s">
        <v>15695</v>
      </c>
      <c r="B8200" s="213" t="s">
        <v>383</v>
      </c>
      <c r="C8200" s="213" t="s">
        <v>126</v>
      </c>
      <c r="D8200" s="214" t="s">
        <v>33425</v>
      </c>
    </row>
    <row r="8201" spans="1:4">
      <c r="A8201" s="213" t="s">
        <v>15696</v>
      </c>
      <c r="B8201" s="213" t="s">
        <v>384</v>
      </c>
      <c r="C8201" s="213" t="s">
        <v>126</v>
      </c>
      <c r="D8201" s="214" t="s">
        <v>33426</v>
      </c>
    </row>
    <row r="8202" spans="1:4">
      <c r="A8202" s="213" t="s">
        <v>15697</v>
      </c>
      <c r="B8202" s="213" t="s">
        <v>385</v>
      </c>
      <c r="C8202" s="213" t="s">
        <v>126</v>
      </c>
      <c r="D8202" s="214" t="s">
        <v>33427</v>
      </c>
    </row>
    <row r="8203" spans="1:4">
      <c r="A8203" s="213" t="s">
        <v>15698</v>
      </c>
      <c r="B8203" s="213" t="s">
        <v>386</v>
      </c>
      <c r="C8203" s="213" t="s">
        <v>126</v>
      </c>
      <c r="D8203" s="214" t="s">
        <v>33428</v>
      </c>
    </row>
    <row r="8204" spans="1:4">
      <c r="A8204" s="213" t="s">
        <v>15699</v>
      </c>
      <c r="B8204" s="213" t="s">
        <v>387</v>
      </c>
      <c r="C8204" s="213" t="s">
        <v>126</v>
      </c>
      <c r="D8204" s="214" t="s">
        <v>33429</v>
      </c>
    </row>
    <row r="8205" spans="1:4">
      <c r="A8205" s="213" t="s">
        <v>15700</v>
      </c>
      <c r="B8205" s="213" t="s">
        <v>388</v>
      </c>
      <c r="C8205" s="213" t="s">
        <v>126</v>
      </c>
      <c r="D8205" s="214" t="s">
        <v>33430</v>
      </c>
    </row>
    <row r="8206" spans="1:4">
      <c r="A8206" s="213" t="s">
        <v>15701</v>
      </c>
      <c r="B8206" s="213" t="s">
        <v>389</v>
      </c>
      <c r="C8206" s="213" t="s">
        <v>126</v>
      </c>
      <c r="D8206" s="214" t="s">
        <v>33431</v>
      </c>
    </row>
    <row r="8207" spans="1:4">
      <c r="A8207" s="213" t="s">
        <v>15702</v>
      </c>
      <c r="B8207" s="213" t="s">
        <v>390</v>
      </c>
      <c r="C8207" s="213" t="s">
        <v>126</v>
      </c>
      <c r="D8207" s="214" t="s">
        <v>33432</v>
      </c>
    </row>
    <row r="8208" spans="1:4">
      <c r="A8208" s="213" t="s">
        <v>15703</v>
      </c>
      <c r="B8208" s="213" t="s">
        <v>391</v>
      </c>
      <c r="C8208" s="213" t="s">
        <v>126</v>
      </c>
      <c r="D8208" s="214" t="s">
        <v>33433</v>
      </c>
    </row>
    <row r="8209" spans="1:4">
      <c r="A8209" s="213" t="s">
        <v>15704</v>
      </c>
      <c r="B8209" s="213" t="s">
        <v>392</v>
      </c>
      <c r="C8209" s="213" t="s">
        <v>126</v>
      </c>
      <c r="D8209" s="214" t="s">
        <v>33434</v>
      </c>
    </row>
    <row r="8210" spans="1:4">
      <c r="A8210" s="213" t="s">
        <v>15705</v>
      </c>
      <c r="B8210" s="213" t="s">
        <v>393</v>
      </c>
      <c r="C8210" s="213" t="s">
        <v>126</v>
      </c>
      <c r="D8210" s="214" t="s">
        <v>33435</v>
      </c>
    </row>
    <row r="8211" spans="1:4">
      <c r="A8211" s="213" t="s">
        <v>15706</v>
      </c>
      <c r="B8211" s="213" t="s">
        <v>394</v>
      </c>
      <c r="C8211" s="213" t="s">
        <v>126</v>
      </c>
      <c r="D8211" s="214" t="s">
        <v>33436</v>
      </c>
    </row>
    <row r="8212" spans="1:4">
      <c r="A8212" s="213" t="s">
        <v>15707</v>
      </c>
      <c r="B8212" s="213" t="s">
        <v>395</v>
      </c>
      <c r="C8212" s="213" t="s">
        <v>126</v>
      </c>
      <c r="D8212" s="214" t="s">
        <v>33437</v>
      </c>
    </row>
    <row r="8213" spans="1:4">
      <c r="A8213" s="213" t="s">
        <v>15708</v>
      </c>
      <c r="B8213" s="213" t="s">
        <v>396</v>
      </c>
      <c r="C8213" s="213" t="s">
        <v>126</v>
      </c>
      <c r="D8213" s="214" t="s">
        <v>33438</v>
      </c>
    </row>
    <row r="8214" spans="1:4">
      <c r="A8214" s="213" t="s">
        <v>15709</v>
      </c>
      <c r="B8214" s="213" t="s">
        <v>397</v>
      </c>
      <c r="C8214" s="213" t="s">
        <v>126</v>
      </c>
      <c r="D8214" s="214" t="s">
        <v>33439</v>
      </c>
    </row>
    <row r="8215" spans="1:4">
      <c r="A8215" s="213" t="s">
        <v>15710</v>
      </c>
      <c r="B8215" s="213" t="s">
        <v>398</v>
      </c>
      <c r="C8215" s="213" t="s">
        <v>126</v>
      </c>
      <c r="D8215" s="214" t="s">
        <v>33440</v>
      </c>
    </row>
    <row r="8216" spans="1:4">
      <c r="A8216" s="213" t="s">
        <v>15711</v>
      </c>
      <c r="B8216" s="213" t="s">
        <v>399</v>
      </c>
      <c r="C8216" s="213" t="s">
        <v>126</v>
      </c>
      <c r="D8216" s="214" t="s">
        <v>33441</v>
      </c>
    </row>
    <row r="8217" spans="1:4">
      <c r="A8217" s="213" t="s">
        <v>15712</v>
      </c>
      <c r="B8217" s="213" t="s">
        <v>400</v>
      </c>
      <c r="C8217" s="213" t="s">
        <v>126</v>
      </c>
      <c r="D8217" s="214" t="s">
        <v>33442</v>
      </c>
    </row>
    <row r="8218" spans="1:4">
      <c r="A8218" s="213" t="s">
        <v>15713</v>
      </c>
      <c r="B8218" s="213" t="s">
        <v>401</v>
      </c>
      <c r="C8218" s="213" t="s">
        <v>126</v>
      </c>
      <c r="D8218" s="214" t="s">
        <v>33443</v>
      </c>
    </row>
    <row r="8219" spans="1:4">
      <c r="A8219" s="213" t="s">
        <v>15714</v>
      </c>
      <c r="B8219" s="213" t="s">
        <v>402</v>
      </c>
      <c r="C8219" s="213" t="s">
        <v>126</v>
      </c>
      <c r="D8219" s="214" t="s">
        <v>33444</v>
      </c>
    </row>
    <row r="8220" spans="1:4">
      <c r="A8220" s="213" t="s">
        <v>15715</v>
      </c>
      <c r="B8220" s="213" t="s">
        <v>403</v>
      </c>
      <c r="C8220" s="213" t="s">
        <v>126</v>
      </c>
      <c r="D8220" s="214" t="s">
        <v>33445</v>
      </c>
    </row>
    <row r="8221" spans="1:4">
      <c r="A8221" s="213" t="s">
        <v>15716</v>
      </c>
      <c r="B8221" s="213" t="s">
        <v>404</v>
      </c>
      <c r="C8221" s="213" t="s">
        <v>126</v>
      </c>
      <c r="D8221" s="214" t="s">
        <v>33446</v>
      </c>
    </row>
    <row r="8222" spans="1:4">
      <c r="A8222" s="213" t="s">
        <v>15717</v>
      </c>
      <c r="B8222" s="213" t="s">
        <v>405</v>
      </c>
      <c r="C8222" s="213" t="s">
        <v>126</v>
      </c>
      <c r="D8222" s="214" t="s">
        <v>33447</v>
      </c>
    </row>
    <row r="8223" spans="1:4">
      <c r="A8223" s="213" t="s">
        <v>15718</v>
      </c>
      <c r="B8223" s="213" t="s">
        <v>406</v>
      </c>
      <c r="C8223" s="213" t="s">
        <v>126</v>
      </c>
      <c r="D8223" s="214" t="s">
        <v>33448</v>
      </c>
    </row>
    <row r="8224" spans="1:4">
      <c r="A8224" s="213" t="s">
        <v>15719</v>
      </c>
      <c r="B8224" s="213" t="s">
        <v>407</v>
      </c>
      <c r="C8224" s="213" t="s">
        <v>126</v>
      </c>
      <c r="D8224" s="214" t="s">
        <v>33449</v>
      </c>
    </row>
    <row r="8225" spans="1:4">
      <c r="A8225" s="213" t="s">
        <v>15720</v>
      </c>
      <c r="B8225" s="213" t="s">
        <v>408</v>
      </c>
      <c r="C8225" s="213" t="s">
        <v>126</v>
      </c>
      <c r="D8225" s="214" t="s">
        <v>33450</v>
      </c>
    </row>
    <row r="8226" spans="1:4">
      <c r="A8226" s="213" t="s">
        <v>15721</v>
      </c>
      <c r="B8226" s="213" t="s">
        <v>409</v>
      </c>
      <c r="C8226" s="213" t="s">
        <v>126</v>
      </c>
      <c r="D8226" s="214" t="s">
        <v>33451</v>
      </c>
    </row>
    <row r="8227" spans="1:4">
      <c r="A8227" s="213" t="s">
        <v>15722</v>
      </c>
      <c r="B8227" s="213" t="s">
        <v>410</v>
      </c>
      <c r="C8227" s="213" t="s">
        <v>126</v>
      </c>
      <c r="D8227" s="214" t="s">
        <v>33452</v>
      </c>
    </row>
    <row r="8228" spans="1:4">
      <c r="A8228" s="213" t="s">
        <v>15723</v>
      </c>
      <c r="B8228" s="213" t="s">
        <v>411</v>
      </c>
      <c r="C8228" s="213" t="s">
        <v>126</v>
      </c>
      <c r="D8228" s="214" t="s">
        <v>33453</v>
      </c>
    </row>
    <row r="8229" spans="1:4">
      <c r="A8229" s="213" t="s">
        <v>15724</v>
      </c>
      <c r="B8229" s="213" t="s">
        <v>412</v>
      </c>
      <c r="C8229" s="213" t="s">
        <v>126</v>
      </c>
      <c r="D8229" s="214" t="s">
        <v>33454</v>
      </c>
    </row>
    <row r="8230" spans="1:4">
      <c r="A8230" s="213" t="s">
        <v>15725</v>
      </c>
      <c r="B8230" s="213" t="s">
        <v>413</v>
      </c>
      <c r="C8230" s="213" t="s">
        <v>126</v>
      </c>
      <c r="D8230" s="214" t="s">
        <v>33455</v>
      </c>
    </row>
    <row r="8231" spans="1:4">
      <c r="A8231" s="213" t="s">
        <v>15726</v>
      </c>
      <c r="B8231" s="213" t="s">
        <v>414</v>
      </c>
      <c r="C8231" s="213" t="s">
        <v>126</v>
      </c>
      <c r="D8231" s="214" t="s">
        <v>33456</v>
      </c>
    </row>
    <row r="8232" spans="1:4">
      <c r="A8232" s="213" t="s">
        <v>15727</v>
      </c>
      <c r="B8232" s="213" t="s">
        <v>415</v>
      </c>
      <c r="C8232" s="213" t="s">
        <v>126</v>
      </c>
      <c r="D8232" s="214" t="s">
        <v>33457</v>
      </c>
    </row>
    <row r="8233" spans="1:4">
      <c r="A8233" s="213" t="s">
        <v>15728</v>
      </c>
      <c r="B8233" s="213" t="s">
        <v>416</v>
      </c>
      <c r="C8233" s="213" t="s">
        <v>126</v>
      </c>
      <c r="D8233" s="214" t="s">
        <v>33458</v>
      </c>
    </row>
    <row r="8234" spans="1:4">
      <c r="A8234" s="213" t="s">
        <v>15729</v>
      </c>
      <c r="B8234" s="213" t="s">
        <v>417</v>
      </c>
      <c r="C8234" s="213" t="s">
        <v>126</v>
      </c>
      <c r="D8234" s="214" t="s">
        <v>33459</v>
      </c>
    </row>
    <row r="8235" spans="1:4">
      <c r="A8235" s="213" t="s">
        <v>15731</v>
      </c>
      <c r="B8235" s="213" t="s">
        <v>418</v>
      </c>
      <c r="C8235" s="213" t="s">
        <v>126</v>
      </c>
      <c r="D8235" s="214" t="s">
        <v>33460</v>
      </c>
    </row>
    <row r="8236" spans="1:4">
      <c r="A8236" s="213" t="s">
        <v>15732</v>
      </c>
      <c r="B8236" s="213" t="s">
        <v>419</v>
      </c>
      <c r="C8236" s="213" t="s">
        <v>126</v>
      </c>
      <c r="D8236" s="214" t="s">
        <v>33461</v>
      </c>
    </row>
    <row r="8237" spans="1:4">
      <c r="A8237" s="213" t="s">
        <v>15733</v>
      </c>
      <c r="B8237" s="213" t="s">
        <v>420</v>
      </c>
      <c r="C8237" s="213" t="s">
        <v>126</v>
      </c>
      <c r="D8237" s="214" t="s">
        <v>33462</v>
      </c>
    </row>
    <row r="8238" spans="1:4">
      <c r="A8238" s="213" t="s">
        <v>15734</v>
      </c>
      <c r="B8238" s="213" t="s">
        <v>421</v>
      </c>
      <c r="C8238" s="213" t="s">
        <v>126</v>
      </c>
      <c r="D8238" s="214" t="s">
        <v>33463</v>
      </c>
    </row>
    <row r="8239" spans="1:4">
      <c r="A8239" s="213" t="s">
        <v>15735</v>
      </c>
      <c r="B8239" s="213" t="s">
        <v>422</v>
      </c>
      <c r="C8239" s="213" t="s">
        <v>126</v>
      </c>
      <c r="D8239" s="214" t="s">
        <v>33464</v>
      </c>
    </row>
    <row r="8240" spans="1:4">
      <c r="A8240" s="213" t="s">
        <v>15736</v>
      </c>
      <c r="B8240" s="213" t="s">
        <v>423</v>
      </c>
      <c r="C8240" s="213" t="s">
        <v>126</v>
      </c>
      <c r="D8240" s="214" t="s">
        <v>33465</v>
      </c>
    </row>
    <row r="8241" spans="1:4">
      <c r="A8241" s="213" t="s">
        <v>15737</v>
      </c>
      <c r="B8241" s="213" t="s">
        <v>424</v>
      </c>
      <c r="C8241" s="213" t="s">
        <v>126</v>
      </c>
      <c r="D8241" s="214" t="s">
        <v>33466</v>
      </c>
    </row>
    <row r="8242" spans="1:4">
      <c r="A8242" s="213" t="s">
        <v>15738</v>
      </c>
      <c r="B8242" s="213" t="s">
        <v>425</v>
      </c>
      <c r="C8242" s="213" t="s">
        <v>126</v>
      </c>
      <c r="D8242" s="214" t="s">
        <v>33467</v>
      </c>
    </row>
    <row r="8243" spans="1:4">
      <c r="A8243" s="213" t="s">
        <v>15739</v>
      </c>
      <c r="B8243" s="213" t="s">
        <v>3101</v>
      </c>
      <c r="C8243" s="213" t="s">
        <v>126</v>
      </c>
      <c r="D8243" s="214" t="s">
        <v>33468</v>
      </c>
    </row>
    <row r="8244" spans="1:4">
      <c r="A8244" s="213" t="s">
        <v>15740</v>
      </c>
      <c r="B8244" s="213" t="s">
        <v>3102</v>
      </c>
      <c r="C8244" s="213" t="s">
        <v>126</v>
      </c>
      <c r="D8244" s="214" t="s">
        <v>33469</v>
      </c>
    </row>
    <row r="8245" spans="1:4">
      <c r="A8245" s="213" t="s">
        <v>15741</v>
      </c>
      <c r="B8245" s="213" t="s">
        <v>1188</v>
      </c>
      <c r="C8245" s="213" t="s">
        <v>126</v>
      </c>
      <c r="D8245" s="214" t="s">
        <v>33470</v>
      </c>
    </row>
    <row r="8246" spans="1:4">
      <c r="A8246" s="213" t="s">
        <v>15742</v>
      </c>
      <c r="B8246" s="213" t="s">
        <v>1189</v>
      </c>
      <c r="C8246" s="213" t="s">
        <v>126</v>
      </c>
      <c r="D8246" s="214" t="s">
        <v>33471</v>
      </c>
    </row>
    <row r="8247" spans="1:4">
      <c r="A8247" s="213" t="s">
        <v>15743</v>
      </c>
      <c r="B8247" s="213" t="s">
        <v>1190</v>
      </c>
      <c r="C8247" s="213" t="s">
        <v>126</v>
      </c>
      <c r="D8247" s="214" t="s">
        <v>33472</v>
      </c>
    </row>
    <row r="8248" spans="1:4">
      <c r="A8248" s="213" t="s">
        <v>15744</v>
      </c>
      <c r="B8248" s="213" t="s">
        <v>1191</v>
      </c>
      <c r="C8248" s="213" t="s">
        <v>126</v>
      </c>
      <c r="D8248" s="214" t="s">
        <v>33473</v>
      </c>
    </row>
    <row r="8249" spans="1:4">
      <c r="A8249" s="213" t="s">
        <v>15745</v>
      </c>
      <c r="B8249" s="213" t="s">
        <v>1192</v>
      </c>
      <c r="C8249" s="213" t="s">
        <v>126</v>
      </c>
      <c r="D8249" s="214" t="s">
        <v>33474</v>
      </c>
    </row>
    <row r="8250" spans="1:4">
      <c r="A8250" s="213" t="s">
        <v>15746</v>
      </c>
      <c r="B8250" s="213" t="s">
        <v>1193</v>
      </c>
      <c r="C8250" s="213" t="s">
        <v>126</v>
      </c>
      <c r="D8250" s="214" t="s">
        <v>33475</v>
      </c>
    </row>
    <row r="8251" spans="1:4">
      <c r="A8251" s="213" t="s">
        <v>15747</v>
      </c>
      <c r="B8251" s="213" t="s">
        <v>1194</v>
      </c>
      <c r="C8251" s="213" t="s">
        <v>126</v>
      </c>
      <c r="D8251" s="214" t="s">
        <v>33476</v>
      </c>
    </row>
    <row r="8252" spans="1:4">
      <c r="A8252" s="213" t="s">
        <v>15748</v>
      </c>
      <c r="B8252" s="213" t="s">
        <v>1195</v>
      </c>
      <c r="C8252" s="213" t="s">
        <v>126</v>
      </c>
      <c r="D8252" s="214" t="s">
        <v>22924</v>
      </c>
    </row>
    <row r="8253" spans="1:4">
      <c r="A8253" s="213" t="s">
        <v>15749</v>
      </c>
      <c r="B8253" s="213" t="s">
        <v>1196</v>
      </c>
      <c r="C8253" s="213" t="s">
        <v>126</v>
      </c>
      <c r="D8253" s="214" t="s">
        <v>33477</v>
      </c>
    </row>
    <row r="8254" spans="1:4">
      <c r="A8254" s="213" t="s">
        <v>15750</v>
      </c>
      <c r="B8254" s="213" t="s">
        <v>3851</v>
      </c>
      <c r="C8254" s="213" t="s">
        <v>126</v>
      </c>
      <c r="D8254" s="214" t="s">
        <v>33478</v>
      </c>
    </row>
    <row r="8255" spans="1:4">
      <c r="A8255" s="213" t="s">
        <v>15751</v>
      </c>
      <c r="B8255" s="213" t="s">
        <v>3852</v>
      </c>
      <c r="C8255" s="213" t="s">
        <v>126</v>
      </c>
      <c r="D8255" s="214" t="s">
        <v>33479</v>
      </c>
    </row>
    <row r="8256" spans="1:4">
      <c r="A8256" s="213" t="s">
        <v>15752</v>
      </c>
      <c r="B8256" s="213" t="s">
        <v>3853</v>
      </c>
      <c r="C8256" s="213" t="s">
        <v>126</v>
      </c>
      <c r="D8256" s="214" t="s">
        <v>33480</v>
      </c>
    </row>
    <row r="8257" spans="1:4">
      <c r="A8257" s="213" t="s">
        <v>15753</v>
      </c>
      <c r="B8257" s="213" t="s">
        <v>15754</v>
      </c>
      <c r="C8257" s="213" t="s">
        <v>44</v>
      </c>
      <c r="D8257" s="214" t="s">
        <v>33481</v>
      </c>
    </row>
    <row r="8258" spans="1:4">
      <c r="A8258" s="213" t="s">
        <v>15755</v>
      </c>
      <c r="B8258" s="213" t="s">
        <v>15756</v>
      </c>
      <c r="C8258" s="213" t="s">
        <v>44</v>
      </c>
      <c r="D8258" s="214" t="s">
        <v>29516</v>
      </c>
    </row>
    <row r="8259" spans="1:4">
      <c r="A8259" s="213" t="s">
        <v>15757</v>
      </c>
      <c r="B8259" s="213" t="s">
        <v>15758</v>
      </c>
      <c r="C8259" s="213" t="s">
        <v>44</v>
      </c>
      <c r="D8259" s="214" t="s">
        <v>33482</v>
      </c>
    </row>
    <row r="8260" spans="1:4">
      <c r="A8260" s="213" t="s">
        <v>15759</v>
      </c>
      <c r="B8260" s="213" t="s">
        <v>15760</v>
      </c>
      <c r="C8260" s="213" t="s">
        <v>44</v>
      </c>
      <c r="D8260" s="214" t="s">
        <v>31029</v>
      </c>
    </row>
    <row r="8261" spans="1:4">
      <c r="A8261" s="213" t="s">
        <v>15761</v>
      </c>
      <c r="B8261" s="213" t="s">
        <v>15762</v>
      </c>
      <c r="C8261" s="213" t="s">
        <v>44</v>
      </c>
      <c r="D8261" s="214" t="s">
        <v>30914</v>
      </c>
    </row>
    <row r="8262" spans="1:4">
      <c r="A8262" s="213" t="s">
        <v>15763</v>
      </c>
      <c r="B8262" s="213" t="s">
        <v>15764</v>
      </c>
      <c r="C8262" s="213" t="s">
        <v>44</v>
      </c>
      <c r="D8262" s="214" t="s">
        <v>33483</v>
      </c>
    </row>
    <row r="8263" spans="1:4">
      <c r="A8263" s="213" t="s">
        <v>15765</v>
      </c>
      <c r="B8263" s="213" t="s">
        <v>15766</v>
      </c>
      <c r="C8263" s="213" t="s">
        <v>44</v>
      </c>
      <c r="D8263" s="214" t="s">
        <v>33484</v>
      </c>
    </row>
    <row r="8264" spans="1:4">
      <c r="A8264" s="213" t="s">
        <v>15767</v>
      </c>
      <c r="B8264" s="213" t="s">
        <v>15768</v>
      </c>
      <c r="C8264" s="213" t="s">
        <v>126</v>
      </c>
      <c r="D8264" s="214" t="s">
        <v>33485</v>
      </c>
    </row>
    <row r="8265" spans="1:4">
      <c r="A8265" s="213" t="s">
        <v>15769</v>
      </c>
      <c r="B8265" s="213" t="s">
        <v>15770</v>
      </c>
      <c r="C8265" s="213" t="s">
        <v>126</v>
      </c>
      <c r="D8265" s="214" t="s">
        <v>33486</v>
      </c>
    </row>
    <row r="8266" spans="1:4">
      <c r="A8266" s="213" t="s">
        <v>15771</v>
      </c>
      <c r="B8266" s="213" t="s">
        <v>15772</v>
      </c>
      <c r="C8266" s="213" t="s">
        <v>126</v>
      </c>
      <c r="D8266" s="214" t="s">
        <v>33487</v>
      </c>
    </row>
    <row r="8267" spans="1:4">
      <c r="A8267" s="213" t="s">
        <v>15773</v>
      </c>
      <c r="B8267" s="213" t="s">
        <v>15774</v>
      </c>
      <c r="C8267" s="213" t="s">
        <v>126</v>
      </c>
      <c r="D8267" s="214" t="s">
        <v>33488</v>
      </c>
    </row>
    <row r="8268" spans="1:4">
      <c r="A8268" s="213" t="s">
        <v>15775</v>
      </c>
      <c r="B8268" s="213" t="s">
        <v>15776</v>
      </c>
      <c r="C8268" s="213" t="s">
        <v>126</v>
      </c>
      <c r="D8268" s="214" t="s">
        <v>33489</v>
      </c>
    </row>
    <row r="8269" spans="1:4">
      <c r="A8269" s="213" t="s">
        <v>15777</v>
      </c>
      <c r="B8269" s="213" t="s">
        <v>15778</v>
      </c>
      <c r="C8269" s="213" t="s">
        <v>126</v>
      </c>
      <c r="D8269" s="214" t="s">
        <v>31085</v>
      </c>
    </row>
    <row r="8270" spans="1:4">
      <c r="A8270" s="213" t="s">
        <v>15779</v>
      </c>
      <c r="B8270" s="213" t="s">
        <v>15780</v>
      </c>
      <c r="C8270" s="213" t="s">
        <v>126</v>
      </c>
      <c r="D8270" s="214" t="s">
        <v>10806</v>
      </c>
    </row>
    <row r="8271" spans="1:4">
      <c r="A8271" s="213" t="s">
        <v>15781</v>
      </c>
      <c r="B8271" s="213" t="s">
        <v>15782</v>
      </c>
      <c r="C8271" s="213" t="s">
        <v>126</v>
      </c>
      <c r="D8271" s="214" t="s">
        <v>11161</v>
      </c>
    </row>
    <row r="8272" spans="1:4">
      <c r="A8272" s="213" t="s">
        <v>15783</v>
      </c>
      <c r="B8272" s="213" t="s">
        <v>15784</v>
      </c>
      <c r="C8272" s="213" t="s">
        <v>126</v>
      </c>
      <c r="D8272" s="214" t="s">
        <v>31636</v>
      </c>
    </row>
    <row r="8273" spans="1:4">
      <c r="A8273" s="213" t="s">
        <v>15785</v>
      </c>
      <c r="B8273" s="213" t="s">
        <v>15786</v>
      </c>
      <c r="C8273" s="213" t="s">
        <v>126</v>
      </c>
      <c r="D8273" s="214" t="s">
        <v>18590</v>
      </c>
    </row>
    <row r="8274" spans="1:4">
      <c r="A8274" s="213" t="s">
        <v>15787</v>
      </c>
      <c r="B8274" s="213" t="s">
        <v>15788</v>
      </c>
      <c r="C8274" s="213" t="s">
        <v>126</v>
      </c>
      <c r="D8274" s="214" t="s">
        <v>10950</v>
      </c>
    </row>
    <row r="8275" spans="1:4">
      <c r="A8275" s="213" t="s">
        <v>15789</v>
      </c>
      <c r="B8275" s="213" t="s">
        <v>15790</v>
      </c>
      <c r="C8275" s="213" t="s">
        <v>126</v>
      </c>
      <c r="D8275" s="214" t="s">
        <v>30826</v>
      </c>
    </row>
    <row r="8276" spans="1:4">
      <c r="A8276" s="213" t="s">
        <v>15791</v>
      </c>
      <c r="B8276" s="213" t="s">
        <v>15792</v>
      </c>
      <c r="C8276" s="213" t="s">
        <v>126</v>
      </c>
      <c r="D8276" s="214" t="s">
        <v>33490</v>
      </c>
    </row>
    <row r="8277" spans="1:4">
      <c r="A8277" s="213" t="s">
        <v>15793</v>
      </c>
      <c r="B8277" s="213" t="s">
        <v>15794</v>
      </c>
      <c r="C8277" s="213" t="s">
        <v>126</v>
      </c>
      <c r="D8277" s="214" t="s">
        <v>33491</v>
      </c>
    </row>
    <row r="8278" spans="1:4">
      <c r="A8278" s="213" t="s">
        <v>15795</v>
      </c>
      <c r="B8278" s="213" t="s">
        <v>15796</v>
      </c>
      <c r="C8278" s="213" t="s">
        <v>126</v>
      </c>
      <c r="D8278" s="214" t="s">
        <v>29844</v>
      </c>
    </row>
    <row r="8279" spans="1:4">
      <c r="A8279" s="213" t="s">
        <v>15797</v>
      </c>
      <c r="B8279" s="213" t="s">
        <v>3842</v>
      </c>
      <c r="C8279" s="213" t="s">
        <v>56</v>
      </c>
      <c r="D8279" s="214" t="s">
        <v>33492</v>
      </c>
    </row>
    <row r="8280" spans="1:4">
      <c r="A8280" s="213" t="s">
        <v>15798</v>
      </c>
      <c r="B8280" s="213" t="s">
        <v>3843</v>
      </c>
      <c r="C8280" s="213" t="s">
        <v>56</v>
      </c>
      <c r="D8280" s="214" t="s">
        <v>33493</v>
      </c>
    </row>
    <row r="8281" spans="1:4">
      <c r="A8281" s="213" t="s">
        <v>15799</v>
      </c>
      <c r="B8281" s="213" t="s">
        <v>15800</v>
      </c>
      <c r="C8281" s="213" t="s">
        <v>126</v>
      </c>
      <c r="D8281" s="214" t="s">
        <v>15137</v>
      </c>
    </row>
    <row r="8282" spans="1:4">
      <c r="A8282" s="213" t="s">
        <v>15801</v>
      </c>
      <c r="B8282" s="213" t="s">
        <v>15802</v>
      </c>
      <c r="C8282" s="213" t="s">
        <v>126</v>
      </c>
      <c r="D8282" s="214" t="s">
        <v>33494</v>
      </c>
    </row>
    <row r="8283" spans="1:4">
      <c r="A8283" s="213" t="s">
        <v>15803</v>
      </c>
      <c r="B8283" s="213" t="s">
        <v>15804</v>
      </c>
      <c r="C8283" s="213" t="s">
        <v>126</v>
      </c>
      <c r="D8283" s="214" t="s">
        <v>29284</v>
      </c>
    </row>
    <row r="8284" spans="1:4">
      <c r="A8284" s="213" t="s">
        <v>15805</v>
      </c>
      <c r="B8284" s="213" t="s">
        <v>15806</v>
      </c>
      <c r="C8284" s="213" t="s">
        <v>126</v>
      </c>
      <c r="D8284" s="214" t="s">
        <v>11385</v>
      </c>
    </row>
    <row r="8285" spans="1:4">
      <c r="A8285" s="213" t="s">
        <v>15808</v>
      </c>
      <c r="B8285" s="213" t="s">
        <v>15809</v>
      </c>
      <c r="C8285" s="213" t="s">
        <v>126</v>
      </c>
      <c r="D8285" s="214" t="s">
        <v>30284</v>
      </c>
    </row>
    <row r="8286" spans="1:4">
      <c r="A8286" s="213" t="s">
        <v>15810</v>
      </c>
      <c r="B8286" s="213" t="s">
        <v>15811</v>
      </c>
      <c r="C8286" s="213" t="s">
        <v>126</v>
      </c>
      <c r="D8286" s="214" t="s">
        <v>31642</v>
      </c>
    </row>
    <row r="8287" spans="1:4">
      <c r="A8287" s="213" t="s">
        <v>15812</v>
      </c>
      <c r="B8287" s="213" t="s">
        <v>15813</v>
      </c>
      <c r="C8287" s="213" t="s">
        <v>44</v>
      </c>
      <c r="D8287" s="214" t="s">
        <v>23597</v>
      </c>
    </row>
    <row r="8288" spans="1:4">
      <c r="A8288" s="213" t="s">
        <v>15815</v>
      </c>
      <c r="B8288" s="213" t="s">
        <v>15816</v>
      </c>
      <c r="C8288" s="213" t="s">
        <v>44</v>
      </c>
      <c r="D8288" s="214" t="s">
        <v>33010</v>
      </c>
    </row>
    <row r="8289" spans="1:4">
      <c r="A8289" s="213" t="s">
        <v>15817</v>
      </c>
      <c r="B8289" s="213" t="s">
        <v>15818</v>
      </c>
      <c r="C8289" s="213" t="s">
        <v>44</v>
      </c>
      <c r="D8289" s="214" t="s">
        <v>33495</v>
      </c>
    </row>
    <row r="8290" spans="1:4">
      <c r="A8290" s="213" t="s">
        <v>15819</v>
      </c>
      <c r="B8290" s="213" t="s">
        <v>15820</v>
      </c>
      <c r="C8290" s="213" t="s">
        <v>126</v>
      </c>
      <c r="D8290" s="214" t="s">
        <v>11218</v>
      </c>
    </row>
    <row r="8291" spans="1:4">
      <c r="A8291" s="213" t="s">
        <v>15822</v>
      </c>
      <c r="B8291" s="213" t="s">
        <v>15823</v>
      </c>
      <c r="C8291" s="213" t="s">
        <v>126</v>
      </c>
      <c r="D8291" s="214" t="s">
        <v>10202</v>
      </c>
    </row>
    <row r="8292" spans="1:4">
      <c r="A8292" s="213" t="s">
        <v>15824</v>
      </c>
      <c r="B8292" s="213" t="s">
        <v>15825</v>
      </c>
      <c r="C8292" s="213" t="s">
        <v>126</v>
      </c>
      <c r="D8292" s="214" t="s">
        <v>10530</v>
      </c>
    </row>
    <row r="8293" spans="1:4">
      <c r="A8293" s="213" t="s">
        <v>15826</v>
      </c>
      <c r="B8293" s="213" t="s">
        <v>15827</v>
      </c>
      <c r="C8293" s="213" t="s">
        <v>126</v>
      </c>
      <c r="D8293" s="214" t="s">
        <v>10526</v>
      </c>
    </row>
    <row r="8294" spans="1:4">
      <c r="A8294" s="213" t="s">
        <v>15828</v>
      </c>
      <c r="B8294" s="213" t="s">
        <v>15829</v>
      </c>
      <c r="C8294" s="213" t="s">
        <v>126</v>
      </c>
      <c r="D8294" s="214" t="s">
        <v>19470</v>
      </c>
    </row>
    <row r="8295" spans="1:4">
      <c r="A8295" s="213" t="s">
        <v>15830</v>
      </c>
      <c r="B8295" s="213" t="s">
        <v>15831</v>
      </c>
      <c r="C8295" s="213" t="s">
        <v>126</v>
      </c>
      <c r="D8295" s="214" t="s">
        <v>10160</v>
      </c>
    </row>
    <row r="8296" spans="1:4">
      <c r="A8296" s="213" t="s">
        <v>15832</v>
      </c>
      <c r="B8296" s="213" t="s">
        <v>15833</v>
      </c>
      <c r="C8296" s="213" t="s">
        <v>44</v>
      </c>
      <c r="D8296" s="214" t="s">
        <v>18348</v>
      </c>
    </row>
    <row r="8297" spans="1:4">
      <c r="A8297" s="213" t="s">
        <v>15834</v>
      </c>
      <c r="B8297" s="213" t="s">
        <v>15835</v>
      </c>
      <c r="C8297" s="213" t="s">
        <v>44</v>
      </c>
      <c r="D8297" s="214" t="s">
        <v>33496</v>
      </c>
    </row>
    <row r="8298" spans="1:4">
      <c r="A8298" s="213" t="s">
        <v>15836</v>
      </c>
      <c r="B8298" s="213" t="s">
        <v>2987</v>
      </c>
      <c r="C8298" s="213" t="s">
        <v>126</v>
      </c>
      <c r="D8298" s="214" t="s">
        <v>33497</v>
      </c>
    </row>
    <row r="8299" spans="1:4">
      <c r="A8299" s="213" t="s">
        <v>15837</v>
      </c>
      <c r="B8299" s="213" t="s">
        <v>9587</v>
      </c>
      <c r="C8299" s="213" t="s">
        <v>126</v>
      </c>
      <c r="D8299" s="214" t="s">
        <v>33498</v>
      </c>
    </row>
    <row r="8300" spans="1:4">
      <c r="A8300" s="213" t="s">
        <v>15838</v>
      </c>
      <c r="B8300" s="213" t="s">
        <v>9588</v>
      </c>
      <c r="C8300" s="213" t="s">
        <v>126</v>
      </c>
      <c r="D8300" s="214" t="s">
        <v>33499</v>
      </c>
    </row>
    <row r="8301" spans="1:4">
      <c r="A8301" s="213" t="s">
        <v>15839</v>
      </c>
      <c r="B8301" s="213" t="s">
        <v>9589</v>
      </c>
      <c r="C8301" s="213" t="s">
        <v>126</v>
      </c>
      <c r="D8301" s="214" t="s">
        <v>33500</v>
      </c>
    </row>
    <row r="8302" spans="1:4">
      <c r="A8302" s="213" t="s">
        <v>15840</v>
      </c>
      <c r="B8302" s="213" t="s">
        <v>9590</v>
      </c>
      <c r="C8302" s="213" t="s">
        <v>126</v>
      </c>
      <c r="D8302" s="214" t="s">
        <v>33501</v>
      </c>
    </row>
    <row r="8303" spans="1:4">
      <c r="A8303" s="213" t="s">
        <v>15841</v>
      </c>
      <c r="B8303" s="213" t="s">
        <v>9591</v>
      </c>
      <c r="C8303" s="213" t="s">
        <v>126</v>
      </c>
      <c r="D8303" s="214" t="s">
        <v>33502</v>
      </c>
    </row>
    <row r="8304" spans="1:4">
      <c r="A8304" s="213" t="s">
        <v>15842</v>
      </c>
      <c r="B8304" s="213" t="s">
        <v>9592</v>
      </c>
      <c r="C8304" s="213" t="s">
        <v>126</v>
      </c>
      <c r="D8304" s="214" t="s">
        <v>33503</v>
      </c>
    </row>
    <row r="8305" spans="1:4">
      <c r="A8305" s="213" t="s">
        <v>15843</v>
      </c>
      <c r="B8305" s="213" t="s">
        <v>9593</v>
      </c>
      <c r="C8305" s="213" t="s">
        <v>126</v>
      </c>
      <c r="D8305" s="214" t="s">
        <v>33504</v>
      </c>
    </row>
    <row r="8306" spans="1:4">
      <c r="A8306" s="213" t="s">
        <v>15844</v>
      </c>
      <c r="B8306" s="213" t="s">
        <v>1079</v>
      </c>
      <c r="C8306" s="213" t="s">
        <v>126</v>
      </c>
      <c r="D8306" s="214" t="s">
        <v>33505</v>
      </c>
    </row>
    <row r="8307" spans="1:4">
      <c r="A8307" s="213" t="s">
        <v>15845</v>
      </c>
      <c r="B8307" s="213" t="s">
        <v>1080</v>
      </c>
      <c r="C8307" s="213" t="s">
        <v>126</v>
      </c>
      <c r="D8307" s="214" t="s">
        <v>33506</v>
      </c>
    </row>
    <row r="8308" spans="1:4">
      <c r="A8308" s="213" t="s">
        <v>15846</v>
      </c>
      <c r="B8308" s="213" t="s">
        <v>1081</v>
      </c>
      <c r="C8308" s="213" t="s">
        <v>126</v>
      </c>
      <c r="D8308" s="214" t="s">
        <v>33507</v>
      </c>
    </row>
    <row r="8309" spans="1:4">
      <c r="A8309" s="213" t="s">
        <v>15847</v>
      </c>
      <c r="B8309" s="213" t="s">
        <v>1082</v>
      </c>
      <c r="C8309" s="213" t="s">
        <v>126</v>
      </c>
      <c r="D8309" s="214" t="s">
        <v>33508</v>
      </c>
    </row>
    <row r="8310" spans="1:4">
      <c r="A8310" s="213" t="s">
        <v>15848</v>
      </c>
      <c r="B8310" s="213" t="s">
        <v>1083</v>
      </c>
      <c r="C8310" s="213" t="s">
        <v>126</v>
      </c>
      <c r="D8310" s="214" t="s">
        <v>33509</v>
      </c>
    </row>
    <row r="8311" spans="1:4">
      <c r="A8311" s="213" t="s">
        <v>15849</v>
      </c>
      <c r="B8311" s="213" t="s">
        <v>1084</v>
      </c>
      <c r="C8311" s="213" t="s">
        <v>126</v>
      </c>
      <c r="D8311" s="214" t="s">
        <v>33510</v>
      </c>
    </row>
    <row r="8312" spans="1:4">
      <c r="A8312" s="213" t="s">
        <v>15850</v>
      </c>
      <c r="B8312" s="213" t="s">
        <v>3203</v>
      </c>
      <c r="C8312" s="213" t="s">
        <v>44</v>
      </c>
      <c r="D8312" s="214" t="s">
        <v>30820</v>
      </c>
    </row>
    <row r="8313" spans="1:4">
      <c r="A8313" s="213" t="s">
        <v>15851</v>
      </c>
      <c r="B8313" s="213" t="s">
        <v>3204</v>
      </c>
      <c r="C8313" s="213" t="s">
        <v>44</v>
      </c>
      <c r="D8313" s="214" t="s">
        <v>33511</v>
      </c>
    </row>
    <row r="8314" spans="1:4">
      <c r="A8314" s="213" t="s">
        <v>15852</v>
      </c>
      <c r="B8314" s="213" t="s">
        <v>3205</v>
      </c>
      <c r="C8314" s="213" t="s">
        <v>44</v>
      </c>
      <c r="D8314" s="214" t="s">
        <v>33512</v>
      </c>
    </row>
    <row r="8315" spans="1:4">
      <c r="A8315" s="213" t="s">
        <v>15853</v>
      </c>
      <c r="B8315" s="213" t="s">
        <v>3206</v>
      </c>
      <c r="C8315" s="213" t="s">
        <v>44</v>
      </c>
      <c r="D8315" s="214" t="s">
        <v>33513</v>
      </c>
    </row>
    <row r="8316" spans="1:4">
      <c r="A8316" s="213" t="s">
        <v>15854</v>
      </c>
      <c r="B8316" s="213" t="s">
        <v>3207</v>
      </c>
      <c r="C8316" s="213" t="s">
        <v>44</v>
      </c>
      <c r="D8316" s="214" t="s">
        <v>15658</v>
      </c>
    </row>
    <row r="8317" spans="1:4">
      <c r="A8317" s="213" t="s">
        <v>15855</v>
      </c>
      <c r="B8317" s="213" t="s">
        <v>3208</v>
      </c>
      <c r="C8317" s="213" t="s">
        <v>44</v>
      </c>
      <c r="D8317" s="214" t="s">
        <v>10592</v>
      </c>
    </row>
    <row r="8318" spans="1:4">
      <c r="A8318" s="213" t="s">
        <v>15857</v>
      </c>
      <c r="B8318" s="213" t="s">
        <v>3209</v>
      </c>
      <c r="C8318" s="213" t="s">
        <v>44</v>
      </c>
      <c r="D8318" s="214" t="s">
        <v>31700</v>
      </c>
    </row>
    <row r="8319" spans="1:4">
      <c r="A8319" s="213" t="s">
        <v>15859</v>
      </c>
      <c r="B8319" s="213" t="s">
        <v>3210</v>
      </c>
      <c r="C8319" s="213" t="s">
        <v>44</v>
      </c>
      <c r="D8319" s="214" t="s">
        <v>33514</v>
      </c>
    </row>
    <row r="8320" spans="1:4">
      <c r="A8320" s="213" t="s">
        <v>15860</v>
      </c>
      <c r="B8320" s="213" t="s">
        <v>3211</v>
      </c>
      <c r="C8320" s="213" t="s">
        <v>44</v>
      </c>
      <c r="D8320" s="214" t="s">
        <v>11299</v>
      </c>
    </row>
    <row r="8321" spans="1:4">
      <c r="A8321" s="213" t="s">
        <v>15862</v>
      </c>
      <c r="B8321" s="213" t="s">
        <v>3212</v>
      </c>
      <c r="C8321" s="213" t="s">
        <v>44</v>
      </c>
      <c r="D8321" s="214" t="s">
        <v>25025</v>
      </c>
    </row>
    <row r="8322" spans="1:4">
      <c r="A8322" s="213" t="s">
        <v>15863</v>
      </c>
      <c r="B8322" s="213" t="s">
        <v>3213</v>
      </c>
      <c r="C8322" s="213" t="s">
        <v>44</v>
      </c>
      <c r="D8322" s="214" t="s">
        <v>33515</v>
      </c>
    </row>
    <row r="8323" spans="1:4">
      <c r="A8323" s="213" t="s">
        <v>15864</v>
      </c>
      <c r="B8323" s="213" t="s">
        <v>3214</v>
      </c>
      <c r="C8323" s="213" t="s">
        <v>44</v>
      </c>
      <c r="D8323" s="214" t="s">
        <v>33516</v>
      </c>
    </row>
    <row r="8324" spans="1:4">
      <c r="A8324" s="213" t="s">
        <v>15865</v>
      </c>
      <c r="B8324" s="213" t="s">
        <v>3215</v>
      </c>
      <c r="C8324" s="213" t="s">
        <v>44</v>
      </c>
      <c r="D8324" s="214" t="s">
        <v>10961</v>
      </c>
    </row>
    <row r="8325" spans="1:4">
      <c r="A8325" s="213" t="s">
        <v>15866</v>
      </c>
      <c r="B8325" s="213" t="s">
        <v>3216</v>
      </c>
      <c r="C8325" s="213" t="s">
        <v>44</v>
      </c>
      <c r="D8325" s="214" t="s">
        <v>20280</v>
      </c>
    </row>
    <row r="8326" spans="1:4">
      <c r="A8326" s="213" t="s">
        <v>15867</v>
      </c>
      <c r="B8326" s="213" t="s">
        <v>3217</v>
      </c>
      <c r="C8326" s="213" t="s">
        <v>44</v>
      </c>
      <c r="D8326" s="214" t="s">
        <v>10632</v>
      </c>
    </row>
    <row r="8327" spans="1:4">
      <c r="A8327" s="213" t="s">
        <v>15868</v>
      </c>
      <c r="B8327" s="213" t="s">
        <v>3218</v>
      </c>
      <c r="C8327" s="213" t="s">
        <v>44</v>
      </c>
      <c r="D8327" s="214" t="s">
        <v>10449</v>
      </c>
    </row>
    <row r="8328" spans="1:4">
      <c r="A8328" s="213" t="s">
        <v>15869</v>
      </c>
      <c r="B8328" s="213" t="s">
        <v>3219</v>
      </c>
      <c r="C8328" s="213" t="s">
        <v>44</v>
      </c>
      <c r="D8328" s="214" t="s">
        <v>22723</v>
      </c>
    </row>
    <row r="8329" spans="1:4">
      <c r="A8329" s="213" t="s">
        <v>15870</v>
      </c>
      <c r="B8329" s="213" t="s">
        <v>3220</v>
      </c>
      <c r="C8329" s="213" t="s">
        <v>44</v>
      </c>
      <c r="D8329" s="214" t="s">
        <v>20512</v>
      </c>
    </row>
    <row r="8330" spans="1:4">
      <c r="A8330" s="213" t="s">
        <v>15872</v>
      </c>
      <c r="B8330" s="213" t="s">
        <v>3221</v>
      </c>
      <c r="C8330" s="213" t="s">
        <v>44</v>
      </c>
      <c r="D8330" s="214" t="s">
        <v>33517</v>
      </c>
    </row>
    <row r="8331" spans="1:4">
      <c r="A8331" s="213" t="s">
        <v>15873</v>
      </c>
      <c r="B8331" s="213" t="s">
        <v>3222</v>
      </c>
      <c r="C8331" s="213" t="s">
        <v>44</v>
      </c>
      <c r="D8331" s="214" t="s">
        <v>11433</v>
      </c>
    </row>
    <row r="8332" spans="1:4">
      <c r="A8332" s="213" t="s">
        <v>15874</v>
      </c>
      <c r="B8332" s="213" t="s">
        <v>3223</v>
      </c>
      <c r="C8332" s="213" t="s">
        <v>44</v>
      </c>
      <c r="D8332" s="214" t="s">
        <v>11262</v>
      </c>
    </row>
    <row r="8333" spans="1:4">
      <c r="A8333" s="213" t="s">
        <v>15876</v>
      </c>
      <c r="B8333" s="213" t="s">
        <v>3224</v>
      </c>
      <c r="C8333" s="213" t="s">
        <v>44</v>
      </c>
      <c r="D8333" s="214" t="s">
        <v>23239</v>
      </c>
    </row>
    <row r="8334" spans="1:4">
      <c r="A8334" s="213" t="s">
        <v>15878</v>
      </c>
      <c r="B8334" s="213" t="s">
        <v>3225</v>
      </c>
      <c r="C8334" s="213" t="s">
        <v>44</v>
      </c>
      <c r="D8334" s="214" t="s">
        <v>10734</v>
      </c>
    </row>
    <row r="8335" spans="1:4">
      <c r="A8335" s="213" t="s">
        <v>15879</v>
      </c>
      <c r="B8335" s="213" t="s">
        <v>3226</v>
      </c>
      <c r="C8335" s="213" t="s">
        <v>44</v>
      </c>
      <c r="D8335" s="214" t="s">
        <v>29925</v>
      </c>
    </row>
    <row r="8336" spans="1:4">
      <c r="A8336" s="213" t="s">
        <v>15880</v>
      </c>
      <c r="B8336" s="213" t="s">
        <v>3227</v>
      </c>
      <c r="C8336" s="213" t="s">
        <v>44</v>
      </c>
      <c r="D8336" s="214" t="s">
        <v>11498</v>
      </c>
    </row>
    <row r="8337" spans="1:4">
      <c r="A8337" s="213" t="s">
        <v>15881</v>
      </c>
      <c r="B8337" s="213" t="s">
        <v>3228</v>
      </c>
      <c r="C8337" s="213" t="s">
        <v>44</v>
      </c>
      <c r="D8337" s="214" t="s">
        <v>11651</v>
      </c>
    </row>
    <row r="8338" spans="1:4">
      <c r="A8338" s="213" t="s">
        <v>15882</v>
      </c>
      <c r="B8338" s="213" t="s">
        <v>3229</v>
      </c>
      <c r="C8338" s="213" t="s">
        <v>44</v>
      </c>
      <c r="D8338" s="214" t="s">
        <v>10559</v>
      </c>
    </row>
    <row r="8339" spans="1:4">
      <c r="A8339" s="213" t="s">
        <v>15883</v>
      </c>
      <c r="B8339" s="213" t="s">
        <v>3230</v>
      </c>
      <c r="C8339" s="213" t="s">
        <v>44</v>
      </c>
      <c r="D8339" s="214" t="s">
        <v>10203</v>
      </c>
    </row>
    <row r="8340" spans="1:4">
      <c r="A8340" s="213" t="s">
        <v>15884</v>
      </c>
      <c r="B8340" s="213" t="s">
        <v>3231</v>
      </c>
      <c r="C8340" s="213" t="s">
        <v>44</v>
      </c>
      <c r="D8340" s="214" t="s">
        <v>10187</v>
      </c>
    </row>
    <row r="8341" spans="1:4">
      <c r="A8341" s="213" t="s">
        <v>15885</v>
      </c>
      <c r="B8341" s="213" t="s">
        <v>3232</v>
      </c>
      <c r="C8341" s="213" t="s">
        <v>44</v>
      </c>
      <c r="D8341" s="214" t="s">
        <v>25855</v>
      </c>
    </row>
    <row r="8342" spans="1:4">
      <c r="A8342" s="213" t="s">
        <v>15886</v>
      </c>
      <c r="B8342" s="213" t="s">
        <v>3233</v>
      </c>
      <c r="C8342" s="213" t="s">
        <v>44</v>
      </c>
      <c r="D8342" s="214" t="s">
        <v>11436</v>
      </c>
    </row>
    <row r="8343" spans="1:4">
      <c r="A8343" s="213" t="s">
        <v>15887</v>
      </c>
      <c r="B8343" s="213" t="s">
        <v>3234</v>
      </c>
      <c r="C8343" s="213" t="s">
        <v>44</v>
      </c>
      <c r="D8343" s="214" t="s">
        <v>31699</v>
      </c>
    </row>
    <row r="8344" spans="1:4">
      <c r="A8344" s="213" t="s">
        <v>15888</v>
      </c>
      <c r="B8344" s="213" t="s">
        <v>3235</v>
      </c>
      <c r="C8344" s="213" t="s">
        <v>44</v>
      </c>
      <c r="D8344" s="214" t="s">
        <v>19450</v>
      </c>
    </row>
    <row r="8345" spans="1:4">
      <c r="A8345" s="213" t="s">
        <v>15889</v>
      </c>
      <c r="B8345" s="213" t="s">
        <v>3245</v>
      </c>
      <c r="C8345" s="213" t="s">
        <v>44</v>
      </c>
      <c r="D8345" s="214" t="s">
        <v>16626</v>
      </c>
    </row>
    <row r="8346" spans="1:4">
      <c r="A8346" s="213" t="s">
        <v>15891</v>
      </c>
      <c r="B8346" s="213" t="s">
        <v>3246</v>
      </c>
      <c r="C8346" s="213" t="s">
        <v>44</v>
      </c>
      <c r="D8346" s="214" t="s">
        <v>27259</v>
      </c>
    </row>
    <row r="8347" spans="1:4">
      <c r="A8347" s="213" t="s">
        <v>15893</v>
      </c>
      <c r="B8347" s="213" t="s">
        <v>3247</v>
      </c>
      <c r="C8347" s="213" t="s">
        <v>44</v>
      </c>
      <c r="D8347" s="214" t="s">
        <v>33518</v>
      </c>
    </row>
    <row r="8348" spans="1:4">
      <c r="A8348" s="213" t="s">
        <v>15895</v>
      </c>
      <c r="B8348" s="213" t="s">
        <v>360</v>
      </c>
      <c r="C8348" s="213" t="s">
        <v>126</v>
      </c>
      <c r="D8348" s="214" t="s">
        <v>33519</v>
      </c>
    </row>
    <row r="8349" spans="1:4">
      <c r="A8349" s="213" t="s">
        <v>15896</v>
      </c>
      <c r="B8349" s="213" t="s">
        <v>361</v>
      </c>
      <c r="C8349" s="213" t="s">
        <v>126</v>
      </c>
      <c r="D8349" s="214" t="s">
        <v>33520</v>
      </c>
    </row>
    <row r="8350" spans="1:4">
      <c r="A8350" s="213" t="s">
        <v>15897</v>
      </c>
      <c r="B8350" s="213" t="s">
        <v>362</v>
      </c>
      <c r="C8350" s="213" t="s">
        <v>126</v>
      </c>
      <c r="D8350" s="214" t="s">
        <v>33521</v>
      </c>
    </row>
    <row r="8351" spans="1:4">
      <c r="A8351" s="213" t="s">
        <v>15898</v>
      </c>
      <c r="B8351" s="213" t="s">
        <v>363</v>
      </c>
      <c r="C8351" s="213" t="s">
        <v>126</v>
      </c>
      <c r="D8351" s="214" t="s">
        <v>33522</v>
      </c>
    </row>
    <row r="8352" spans="1:4">
      <c r="A8352" s="213" t="s">
        <v>15899</v>
      </c>
      <c r="B8352" s="213" t="s">
        <v>364</v>
      </c>
      <c r="C8352" s="213" t="s">
        <v>126</v>
      </c>
      <c r="D8352" s="214" t="s">
        <v>33523</v>
      </c>
    </row>
    <row r="8353" spans="1:4">
      <c r="A8353" s="213" t="s">
        <v>15900</v>
      </c>
      <c r="B8353" s="213" t="s">
        <v>365</v>
      </c>
      <c r="C8353" s="213" t="s">
        <v>126</v>
      </c>
      <c r="D8353" s="214" t="s">
        <v>33524</v>
      </c>
    </row>
    <row r="8354" spans="1:4">
      <c r="A8354" s="213" t="s">
        <v>15901</v>
      </c>
      <c r="B8354" s="213" t="s">
        <v>994</v>
      </c>
      <c r="C8354" s="213" t="s">
        <v>126</v>
      </c>
      <c r="D8354" s="214" t="s">
        <v>33525</v>
      </c>
    </row>
    <row r="8355" spans="1:4">
      <c r="A8355" s="213" t="s">
        <v>15902</v>
      </c>
      <c r="B8355" s="213" t="s">
        <v>995</v>
      </c>
      <c r="C8355" s="213" t="s">
        <v>126</v>
      </c>
      <c r="D8355" s="214" t="s">
        <v>33526</v>
      </c>
    </row>
    <row r="8356" spans="1:4">
      <c r="A8356" s="213" t="s">
        <v>15903</v>
      </c>
      <c r="B8356" s="213" t="s">
        <v>996</v>
      </c>
      <c r="C8356" s="213" t="s">
        <v>126</v>
      </c>
      <c r="D8356" s="214" t="s">
        <v>33527</v>
      </c>
    </row>
    <row r="8357" spans="1:4">
      <c r="A8357" s="213" t="s">
        <v>15904</v>
      </c>
      <c r="B8357" s="213" t="s">
        <v>30148</v>
      </c>
      <c r="C8357" s="213" t="s">
        <v>55</v>
      </c>
      <c r="D8357" s="214" t="s">
        <v>17679</v>
      </c>
    </row>
    <row r="8358" spans="1:4">
      <c r="A8358" s="213" t="s">
        <v>15906</v>
      </c>
      <c r="B8358" s="213" t="s">
        <v>9623</v>
      </c>
      <c r="C8358" s="213" t="s">
        <v>126</v>
      </c>
      <c r="D8358" s="214" t="s">
        <v>33528</v>
      </c>
    </row>
    <row r="8359" spans="1:4">
      <c r="A8359" s="213" t="s">
        <v>15907</v>
      </c>
      <c r="B8359" s="213" t="s">
        <v>9624</v>
      </c>
      <c r="C8359" s="213" t="s">
        <v>126</v>
      </c>
      <c r="D8359" s="214" t="s">
        <v>33529</v>
      </c>
    </row>
    <row r="8360" spans="1:4">
      <c r="A8360" s="213" t="s">
        <v>15908</v>
      </c>
      <c r="B8360" s="213" t="s">
        <v>9625</v>
      </c>
      <c r="C8360" s="213" t="s">
        <v>126</v>
      </c>
      <c r="D8360" s="214" t="s">
        <v>33530</v>
      </c>
    </row>
    <row r="8361" spans="1:4">
      <c r="A8361" s="213" t="s">
        <v>15909</v>
      </c>
      <c r="B8361" s="213" t="s">
        <v>9626</v>
      </c>
      <c r="C8361" s="213" t="s">
        <v>126</v>
      </c>
      <c r="D8361" s="214" t="s">
        <v>33531</v>
      </c>
    </row>
    <row r="8362" spans="1:4">
      <c r="A8362" s="213" t="s">
        <v>15910</v>
      </c>
      <c r="B8362" s="213" t="s">
        <v>9627</v>
      </c>
      <c r="C8362" s="213" t="s">
        <v>126</v>
      </c>
      <c r="D8362" s="214" t="s">
        <v>33532</v>
      </c>
    </row>
    <row r="8363" spans="1:4">
      <c r="A8363" s="213" t="s">
        <v>15911</v>
      </c>
      <c r="B8363" s="213" t="s">
        <v>9628</v>
      </c>
      <c r="C8363" s="213" t="s">
        <v>126</v>
      </c>
      <c r="D8363" s="214" t="s">
        <v>33533</v>
      </c>
    </row>
    <row r="8364" spans="1:4">
      <c r="A8364" s="213" t="s">
        <v>15912</v>
      </c>
      <c r="B8364" s="213" t="s">
        <v>9629</v>
      </c>
      <c r="C8364" s="213" t="s">
        <v>126</v>
      </c>
      <c r="D8364" s="214" t="s">
        <v>33534</v>
      </c>
    </row>
    <row r="8365" spans="1:4">
      <c r="A8365" s="213" t="s">
        <v>15913</v>
      </c>
      <c r="B8365" s="213" t="s">
        <v>9630</v>
      </c>
      <c r="C8365" s="213" t="s">
        <v>126</v>
      </c>
      <c r="D8365" s="214" t="s">
        <v>33535</v>
      </c>
    </row>
    <row r="8366" spans="1:4">
      <c r="A8366" s="213" t="s">
        <v>15914</v>
      </c>
      <c r="B8366" s="213" t="s">
        <v>9631</v>
      </c>
      <c r="C8366" s="213" t="s">
        <v>126</v>
      </c>
      <c r="D8366" s="214" t="s">
        <v>33536</v>
      </c>
    </row>
    <row r="8367" spans="1:4">
      <c r="A8367" s="213" t="s">
        <v>15915</v>
      </c>
      <c r="B8367" s="213" t="s">
        <v>9632</v>
      </c>
      <c r="C8367" s="213" t="s">
        <v>126</v>
      </c>
      <c r="D8367" s="214" t="s">
        <v>33537</v>
      </c>
    </row>
    <row r="8368" spans="1:4">
      <c r="A8368" s="213" t="s">
        <v>15916</v>
      </c>
      <c r="B8368" s="213" t="s">
        <v>9633</v>
      </c>
      <c r="C8368" s="213" t="s">
        <v>126</v>
      </c>
      <c r="D8368" s="214" t="s">
        <v>33538</v>
      </c>
    </row>
    <row r="8369" spans="1:4">
      <c r="A8369" s="213" t="s">
        <v>15917</v>
      </c>
      <c r="B8369" s="213" t="s">
        <v>9634</v>
      </c>
      <c r="C8369" s="213" t="s">
        <v>126</v>
      </c>
      <c r="D8369" s="214" t="s">
        <v>33539</v>
      </c>
    </row>
    <row r="8370" spans="1:4">
      <c r="A8370" s="213" t="s">
        <v>15918</v>
      </c>
      <c r="B8370" s="213" t="s">
        <v>30149</v>
      </c>
      <c r="C8370" s="213" t="s">
        <v>126</v>
      </c>
      <c r="D8370" s="214" t="s">
        <v>33540</v>
      </c>
    </row>
    <row r="8371" spans="1:4">
      <c r="A8371" s="213" t="s">
        <v>15919</v>
      </c>
      <c r="B8371" s="213" t="s">
        <v>30150</v>
      </c>
      <c r="C8371" s="213" t="s">
        <v>126</v>
      </c>
      <c r="D8371" s="214" t="s">
        <v>33541</v>
      </c>
    </row>
    <row r="8372" spans="1:4">
      <c r="A8372" s="213" t="s">
        <v>15920</v>
      </c>
      <c r="B8372" s="213" t="s">
        <v>30151</v>
      </c>
      <c r="C8372" s="213" t="s">
        <v>126</v>
      </c>
      <c r="D8372" s="214" t="s">
        <v>33542</v>
      </c>
    </row>
    <row r="8373" spans="1:4">
      <c r="A8373" s="213" t="s">
        <v>15921</v>
      </c>
      <c r="B8373" s="213" t="s">
        <v>30152</v>
      </c>
      <c r="C8373" s="213" t="s">
        <v>126</v>
      </c>
      <c r="D8373" s="214" t="s">
        <v>33543</v>
      </c>
    </row>
    <row r="8374" spans="1:4">
      <c r="A8374" s="213" t="s">
        <v>15922</v>
      </c>
      <c r="B8374" s="213" t="s">
        <v>30153</v>
      </c>
      <c r="C8374" s="213" t="s">
        <v>126</v>
      </c>
      <c r="D8374" s="214" t="s">
        <v>33544</v>
      </c>
    </row>
    <row r="8375" spans="1:4">
      <c r="A8375" s="213" t="s">
        <v>15923</v>
      </c>
      <c r="B8375" s="213" t="s">
        <v>30154</v>
      </c>
      <c r="C8375" s="213" t="s">
        <v>126</v>
      </c>
      <c r="D8375" s="214" t="s">
        <v>33545</v>
      </c>
    </row>
    <row r="8376" spans="1:4">
      <c r="A8376" s="213" t="s">
        <v>15924</v>
      </c>
      <c r="B8376" s="213" t="s">
        <v>30155</v>
      </c>
      <c r="C8376" s="213" t="s">
        <v>126</v>
      </c>
      <c r="D8376" s="214" t="s">
        <v>33546</v>
      </c>
    </row>
    <row r="8377" spans="1:4">
      <c r="A8377" s="213" t="s">
        <v>15925</v>
      </c>
      <c r="B8377" s="213" t="s">
        <v>9635</v>
      </c>
      <c r="C8377" s="213" t="s">
        <v>126</v>
      </c>
      <c r="D8377" s="214" t="s">
        <v>33547</v>
      </c>
    </row>
    <row r="8378" spans="1:4">
      <c r="A8378" s="213" t="s">
        <v>15926</v>
      </c>
      <c r="B8378" s="213" t="s">
        <v>9636</v>
      </c>
      <c r="C8378" s="213" t="s">
        <v>126</v>
      </c>
      <c r="D8378" s="214" t="s">
        <v>33548</v>
      </c>
    </row>
    <row r="8379" spans="1:4">
      <c r="A8379" s="213" t="s">
        <v>15927</v>
      </c>
      <c r="B8379" s="213" t="s">
        <v>9637</v>
      </c>
      <c r="C8379" s="213" t="s">
        <v>126</v>
      </c>
      <c r="D8379" s="214" t="s">
        <v>33549</v>
      </c>
    </row>
    <row r="8380" spans="1:4">
      <c r="A8380" s="213" t="s">
        <v>15928</v>
      </c>
      <c r="B8380" s="213" t="s">
        <v>9638</v>
      </c>
      <c r="C8380" s="213" t="s">
        <v>126</v>
      </c>
      <c r="D8380" s="214" t="s">
        <v>33550</v>
      </c>
    </row>
    <row r="8381" spans="1:4">
      <c r="A8381" s="213" t="s">
        <v>15929</v>
      </c>
      <c r="B8381" s="213" t="s">
        <v>9639</v>
      </c>
      <c r="C8381" s="213" t="s">
        <v>126</v>
      </c>
      <c r="D8381" s="214" t="s">
        <v>33551</v>
      </c>
    </row>
    <row r="8382" spans="1:4">
      <c r="A8382" s="213" t="s">
        <v>15930</v>
      </c>
      <c r="B8382" s="213" t="s">
        <v>9640</v>
      </c>
      <c r="C8382" s="213" t="s">
        <v>126</v>
      </c>
      <c r="D8382" s="214" t="s">
        <v>33552</v>
      </c>
    </row>
    <row r="8383" spans="1:4">
      <c r="A8383" s="213" t="s">
        <v>15931</v>
      </c>
      <c r="B8383" s="213" t="s">
        <v>9641</v>
      </c>
      <c r="C8383" s="213" t="s">
        <v>126</v>
      </c>
      <c r="D8383" s="214" t="s">
        <v>33553</v>
      </c>
    </row>
    <row r="8384" spans="1:4">
      <c r="A8384" s="213" t="s">
        <v>15932</v>
      </c>
      <c r="B8384" s="213" t="s">
        <v>9642</v>
      </c>
      <c r="C8384" s="213" t="s">
        <v>126</v>
      </c>
      <c r="D8384" s="214" t="s">
        <v>33554</v>
      </c>
    </row>
    <row r="8385" spans="1:4">
      <c r="A8385" s="213" t="s">
        <v>15933</v>
      </c>
      <c r="B8385" s="213" t="s">
        <v>9643</v>
      </c>
      <c r="C8385" s="213" t="s">
        <v>126</v>
      </c>
      <c r="D8385" s="214" t="s">
        <v>33555</v>
      </c>
    </row>
    <row r="8386" spans="1:4">
      <c r="A8386" s="213" t="s">
        <v>15934</v>
      </c>
      <c r="B8386" s="213" t="s">
        <v>9644</v>
      </c>
      <c r="C8386" s="213" t="s">
        <v>126</v>
      </c>
      <c r="D8386" s="214" t="s">
        <v>33556</v>
      </c>
    </row>
    <row r="8387" spans="1:4">
      <c r="A8387" s="213" t="s">
        <v>15935</v>
      </c>
      <c r="B8387" s="213" t="s">
        <v>9645</v>
      </c>
      <c r="C8387" s="213" t="s">
        <v>126</v>
      </c>
      <c r="D8387" s="214" t="s">
        <v>33557</v>
      </c>
    </row>
    <row r="8388" spans="1:4">
      <c r="A8388" s="213" t="s">
        <v>15936</v>
      </c>
      <c r="B8388" s="213" t="s">
        <v>9646</v>
      </c>
      <c r="C8388" s="213" t="s">
        <v>126</v>
      </c>
      <c r="D8388" s="214" t="s">
        <v>33558</v>
      </c>
    </row>
    <row r="8389" spans="1:4">
      <c r="A8389" s="213" t="s">
        <v>15937</v>
      </c>
      <c r="B8389" s="213" t="s">
        <v>9647</v>
      </c>
      <c r="C8389" s="213" t="s">
        <v>126</v>
      </c>
      <c r="D8389" s="214" t="s">
        <v>33559</v>
      </c>
    </row>
    <row r="8390" spans="1:4">
      <c r="A8390" s="213" t="s">
        <v>15938</v>
      </c>
      <c r="B8390" s="213" t="s">
        <v>9648</v>
      </c>
      <c r="C8390" s="213" t="s">
        <v>126</v>
      </c>
      <c r="D8390" s="214" t="s">
        <v>33560</v>
      </c>
    </row>
    <row r="8391" spans="1:4">
      <c r="A8391" s="213" t="s">
        <v>15939</v>
      </c>
      <c r="B8391" s="213" t="s">
        <v>9649</v>
      </c>
      <c r="C8391" s="213" t="s">
        <v>126</v>
      </c>
      <c r="D8391" s="214" t="s">
        <v>33561</v>
      </c>
    </row>
    <row r="8392" spans="1:4">
      <c r="A8392" s="213" t="s">
        <v>15940</v>
      </c>
      <c r="B8392" s="213" t="s">
        <v>9650</v>
      </c>
      <c r="C8392" s="213" t="s">
        <v>126</v>
      </c>
      <c r="D8392" s="214" t="s">
        <v>33562</v>
      </c>
    </row>
    <row r="8393" spans="1:4">
      <c r="A8393" s="213" t="s">
        <v>15941</v>
      </c>
      <c r="B8393" s="213" t="s">
        <v>3746</v>
      </c>
      <c r="C8393" s="213" t="s">
        <v>126</v>
      </c>
      <c r="D8393" s="214" t="s">
        <v>33563</v>
      </c>
    </row>
    <row r="8394" spans="1:4">
      <c r="A8394" s="213" t="s">
        <v>15942</v>
      </c>
      <c r="B8394" s="213" t="s">
        <v>30156</v>
      </c>
      <c r="C8394" s="213" t="s">
        <v>44</v>
      </c>
      <c r="D8394" s="214" t="s">
        <v>33564</v>
      </c>
    </row>
    <row r="8395" spans="1:4">
      <c r="A8395" s="213" t="s">
        <v>15943</v>
      </c>
      <c r="B8395" s="213" t="s">
        <v>30157</v>
      </c>
      <c r="C8395" s="213" t="s">
        <v>44</v>
      </c>
      <c r="D8395" s="214" t="s">
        <v>30133</v>
      </c>
    </row>
    <row r="8396" spans="1:4">
      <c r="A8396" s="213" t="s">
        <v>15945</v>
      </c>
      <c r="B8396" s="213" t="s">
        <v>30159</v>
      </c>
      <c r="C8396" s="213" t="s">
        <v>44</v>
      </c>
      <c r="D8396" s="214" t="s">
        <v>29963</v>
      </c>
    </row>
    <row r="8397" spans="1:4">
      <c r="A8397" s="213" t="s">
        <v>15946</v>
      </c>
      <c r="B8397" s="213" t="s">
        <v>30160</v>
      </c>
      <c r="C8397" s="213" t="s">
        <v>44</v>
      </c>
      <c r="D8397" s="214" t="s">
        <v>33565</v>
      </c>
    </row>
    <row r="8398" spans="1:4">
      <c r="A8398" s="213" t="s">
        <v>15948</v>
      </c>
      <c r="B8398" s="213" t="s">
        <v>30162</v>
      </c>
      <c r="C8398" s="213" t="s">
        <v>126</v>
      </c>
      <c r="D8398" s="214" t="s">
        <v>33566</v>
      </c>
    </row>
    <row r="8399" spans="1:4">
      <c r="A8399" s="213" t="s">
        <v>15949</v>
      </c>
      <c r="B8399" s="213" t="s">
        <v>30163</v>
      </c>
      <c r="C8399" s="213" t="s">
        <v>126</v>
      </c>
      <c r="D8399" s="214" t="s">
        <v>33567</v>
      </c>
    </row>
    <row r="8400" spans="1:4">
      <c r="A8400" s="213" t="s">
        <v>15950</v>
      </c>
      <c r="B8400" s="213" t="s">
        <v>3236</v>
      </c>
      <c r="C8400" s="213" t="s">
        <v>44</v>
      </c>
      <c r="D8400" s="214" t="s">
        <v>10389</v>
      </c>
    </row>
    <row r="8401" spans="1:4">
      <c r="A8401" s="213" t="s">
        <v>15951</v>
      </c>
      <c r="B8401" s="213" t="s">
        <v>3237</v>
      </c>
      <c r="C8401" s="213" t="s">
        <v>44</v>
      </c>
      <c r="D8401" s="214" t="s">
        <v>10455</v>
      </c>
    </row>
    <row r="8402" spans="1:4">
      <c r="A8402" s="213" t="s">
        <v>15952</v>
      </c>
      <c r="B8402" s="213" t="s">
        <v>3238</v>
      </c>
      <c r="C8402" s="213" t="s">
        <v>44</v>
      </c>
      <c r="D8402" s="214" t="s">
        <v>17194</v>
      </c>
    </row>
    <row r="8403" spans="1:4">
      <c r="A8403" s="213" t="s">
        <v>15953</v>
      </c>
      <c r="B8403" s="213" t="s">
        <v>3239</v>
      </c>
      <c r="C8403" s="213" t="s">
        <v>44</v>
      </c>
      <c r="D8403" s="214" t="s">
        <v>23851</v>
      </c>
    </row>
    <row r="8404" spans="1:4">
      <c r="A8404" s="213" t="s">
        <v>15954</v>
      </c>
      <c r="B8404" s="213" t="s">
        <v>9823</v>
      </c>
      <c r="C8404" s="213" t="s">
        <v>44</v>
      </c>
      <c r="D8404" s="214" t="s">
        <v>19787</v>
      </c>
    </row>
    <row r="8405" spans="1:4">
      <c r="A8405" s="213" t="s">
        <v>15955</v>
      </c>
      <c r="B8405" s="213" t="s">
        <v>9824</v>
      </c>
      <c r="C8405" s="213" t="s">
        <v>44</v>
      </c>
      <c r="D8405" s="214" t="s">
        <v>15892</v>
      </c>
    </row>
    <row r="8406" spans="1:4">
      <c r="A8406" s="213" t="s">
        <v>15957</v>
      </c>
      <c r="B8406" s="213" t="s">
        <v>9825</v>
      </c>
      <c r="C8406" s="213" t="s">
        <v>44</v>
      </c>
      <c r="D8406" s="214" t="s">
        <v>11772</v>
      </c>
    </row>
    <row r="8407" spans="1:4">
      <c r="A8407" s="213" t="s">
        <v>15958</v>
      </c>
      <c r="B8407" s="213" t="s">
        <v>3240</v>
      </c>
      <c r="C8407" s="213" t="s">
        <v>126</v>
      </c>
      <c r="D8407" s="214" t="s">
        <v>33568</v>
      </c>
    </row>
    <row r="8408" spans="1:4">
      <c r="A8408" s="213" t="s">
        <v>15959</v>
      </c>
      <c r="B8408" s="213" t="s">
        <v>3241</v>
      </c>
      <c r="C8408" s="213" t="s">
        <v>126</v>
      </c>
      <c r="D8408" s="214" t="s">
        <v>33569</v>
      </c>
    </row>
    <row r="8409" spans="1:4">
      <c r="A8409" s="213" t="s">
        <v>15960</v>
      </c>
      <c r="B8409" s="213" t="s">
        <v>3242</v>
      </c>
      <c r="C8409" s="213" t="s">
        <v>126</v>
      </c>
      <c r="D8409" s="214" t="s">
        <v>33570</v>
      </c>
    </row>
    <row r="8410" spans="1:4">
      <c r="A8410" s="213" t="s">
        <v>15961</v>
      </c>
      <c r="B8410" s="213" t="s">
        <v>4887</v>
      </c>
      <c r="C8410" s="213" t="s">
        <v>126</v>
      </c>
      <c r="D8410" s="214" t="s">
        <v>33571</v>
      </c>
    </row>
    <row r="8411" spans="1:4">
      <c r="A8411" s="213" t="s">
        <v>15962</v>
      </c>
      <c r="B8411" s="213" t="s">
        <v>4888</v>
      </c>
      <c r="C8411" s="213" t="s">
        <v>126</v>
      </c>
      <c r="D8411" s="214" t="s">
        <v>29508</v>
      </c>
    </row>
    <row r="8412" spans="1:4">
      <c r="A8412" s="213" t="s">
        <v>15963</v>
      </c>
      <c r="B8412" s="213" t="s">
        <v>3243</v>
      </c>
      <c r="C8412" s="213" t="s">
        <v>126</v>
      </c>
      <c r="D8412" s="214" t="s">
        <v>33572</v>
      </c>
    </row>
    <row r="8413" spans="1:4">
      <c r="A8413" s="213" t="s">
        <v>15965</v>
      </c>
      <c r="B8413" s="213" t="s">
        <v>3244</v>
      </c>
      <c r="C8413" s="213" t="s">
        <v>126</v>
      </c>
      <c r="D8413" s="214" t="s">
        <v>30123</v>
      </c>
    </row>
    <row r="8414" spans="1:4">
      <c r="A8414" s="213" t="s">
        <v>15966</v>
      </c>
      <c r="B8414" s="213" t="s">
        <v>3259</v>
      </c>
      <c r="C8414" s="213" t="s">
        <v>126</v>
      </c>
      <c r="D8414" s="214" t="s">
        <v>33573</v>
      </c>
    </row>
    <row r="8415" spans="1:4">
      <c r="A8415" s="213" t="s">
        <v>15967</v>
      </c>
      <c r="B8415" s="213" t="s">
        <v>9503</v>
      </c>
      <c r="C8415" s="213" t="s">
        <v>44</v>
      </c>
      <c r="D8415" s="214" t="s">
        <v>10177</v>
      </c>
    </row>
    <row r="8416" spans="1:4">
      <c r="A8416" s="213" t="s">
        <v>15968</v>
      </c>
      <c r="B8416" s="213" t="s">
        <v>9504</v>
      </c>
      <c r="C8416" s="213" t="s">
        <v>44</v>
      </c>
      <c r="D8416" s="214" t="s">
        <v>11058</v>
      </c>
    </row>
    <row r="8417" spans="1:4">
      <c r="A8417" s="213" t="s">
        <v>15969</v>
      </c>
      <c r="B8417" s="213" t="s">
        <v>3376</v>
      </c>
      <c r="C8417" s="213" t="s">
        <v>126</v>
      </c>
      <c r="D8417" s="214" t="s">
        <v>33574</v>
      </c>
    </row>
    <row r="8418" spans="1:4">
      <c r="A8418" s="213" t="s">
        <v>15970</v>
      </c>
      <c r="B8418" s="213" t="s">
        <v>4165</v>
      </c>
      <c r="C8418" s="213" t="s">
        <v>44</v>
      </c>
      <c r="D8418" s="214" t="s">
        <v>30901</v>
      </c>
    </row>
    <row r="8419" spans="1:4">
      <c r="A8419" s="213" t="s">
        <v>15971</v>
      </c>
      <c r="B8419" s="213" t="s">
        <v>4166</v>
      </c>
      <c r="C8419" s="213" t="s">
        <v>44</v>
      </c>
      <c r="D8419" s="214" t="s">
        <v>17097</v>
      </c>
    </row>
    <row r="8420" spans="1:4">
      <c r="A8420" s="213" t="s">
        <v>15972</v>
      </c>
      <c r="B8420" s="213" t="s">
        <v>4167</v>
      </c>
      <c r="C8420" s="213" t="s">
        <v>44</v>
      </c>
      <c r="D8420" s="214" t="s">
        <v>33490</v>
      </c>
    </row>
    <row r="8421" spans="1:4">
      <c r="A8421" s="213" t="s">
        <v>15974</v>
      </c>
      <c r="B8421" s="213" t="s">
        <v>4209</v>
      </c>
      <c r="C8421" s="213" t="s">
        <v>44</v>
      </c>
      <c r="D8421" s="214" t="s">
        <v>11306</v>
      </c>
    </row>
    <row r="8422" spans="1:4">
      <c r="A8422" s="213" t="s">
        <v>15975</v>
      </c>
      <c r="B8422" s="213" t="s">
        <v>4210</v>
      </c>
      <c r="C8422" s="213" t="s">
        <v>44</v>
      </c>
      <c r="D8422" s="214" t="s">
        <v>33575</v>
      </c>
    </row>
    <row r="8423" spans="1:4">
      <c r="A8423" s="213" t="s">
        <v>15976</v>
      </c>
      <c r="B8423" s="213" t="s">
        <v>4211</v>
      </c>
      <c r="C8423" s="213" t="s">
        <v>44</v>
      </c>
      <c r="D8423" s="214" t="s">
        <v>16421</v>
      </c>
    </row>
    <row r="8424" spans="1:4">
      <c r="A8424" s="213" t="s">
        <v>15977</v>
      </c>
      <c r="B8424" s="213" t="s">
        <v>4251</v>
      </c>
      <c r="C8424" s="213" t="s">
        <v>44</v>
      </c>
      <c r="D8424" s="214" t="s">
        <v>10333</v>
      </c>
    </row>
    <row r="8425" spans="1:4">
      <c r="A8425" s="213" t="s">
        <v>15978</v>
      </c>
      <c r="B8425" s="213" t="s">
        <v>4252</v>
      </c>
      <c r="C8425" s="213" t="s">
        <v>44</v>
      </c>
      <c r="D8425" s="214" t="s">
        <v>33576</v>
      </c>
    </row>
    <row r="8426" spans="1:4">
      <c r="A8426" s="213" t="s">
        <v>15980</v>
      </c>
      <c r="B8426" s="213" t="s">
        <v>4253</v>
      </c>
      <c r="C8426" s="213" t="s">
        <v>44</v>
      </c>
      <c r="D8426" s="214" t="s">
        <v>30273</v>
      </c>
    </row>
    <row r="8427" spans="1:4">
      <c r="A8427" s="213" t="s">
        <v>15981</v>
      </c>
      <c r="B8427" s="213" t="s">
        <v>4254</v>
      </c>
      <c r="C8427" s="213" t="s">
        <v>44</v>
      </c>
      <c r="D8427" s="214" t="s">
        <v>15222</v>
      </c>
    </row>
    <row r="8428" spans="1:4">
      <c r="A8428" s="213" t="s">
        <v>15983</v>
      </c>
      <c r="B8428" s="213" t="s">
        <v>4255</v>
      </c>
      <c r="C8428" s="213" t="s">
        <v>44</v>
      </c>
      <c r="D8428" s="214" t="s">
        <v>33577</v>
      </c>
    </row>
    <row r="8429" spans="1:4">
      <c r="A8429" s="213" t="s">
        <v>15985</v>
      </c>
      <c r="B8429" s="213" t="s">
        <v>4256</v>
      </c>
      <c r="C8429" s="213" t="s">
        <v>44</v>
      </c>
      <c r="D8429" s="214" t="s">
        <v>33578</v>
      </c>
    </row>
    <row r="8430" spans="1:4">
      <c r="A8430" s="213" t="s">
        <v>15986</v>
      </c>
      <c r="B8430" s="213" t="s">
        <v>4257</v>
      </c>
      <c r="C8430" s="213" t="s">
        <v>44</v>
      </c>
      <c r="D8430" s="214" t="s">
        <v>33579</v>
      </c>
    </row>
    <row r="8431" spans="1:4">
      <c r="A8431" s="213" t="s">
        <v>15987</v>
      </c>
      <c r="B8431" s="213" t="s">
        <v>4280</v>
      </c>
      <c r="C8431" s="213" t="s">
        <v>44</v>
      </c>
      <c r="D8431" s="214" t="s">
        <v>10927</v>
      </c>
    </row>
    <row r="8432" spans="1:4">
      <c r="A8432" s="213" t="s">
        <v>15988</v>
      </c>
      <c r="B8432" s="213" t="s">
        <v>4281</v>
      </c>
      <c r="C8432" s="213" t="s">
        <v>44</v>
      </c>
      <c r="D8432" s="214" t="s">
        <v>30507</v>
      </c>
    </row>
    <row r="8433" spans="1:4">
      <c r="A8433" s="213" t="s">
        <v>15989</v>
      </c>
      <c r="B8433" s="213" t="s">
        <v>4283</v>
      </c>
      <c r="C8433" s="213" t="s">
        <v>44</v>
      </c>
      <c r="D8433" s="214" t="s">
        <v>33580</v>
      </c>
    </row>
    <row r="8434" spans="1:4">
      <c r="A8434" s="213" t="s">
        <v>15990</v>
      </c>
      <c r="B8434" s="213" t="s">
        <v>4284</v>
      </c>
      <c r="C8434" s="213" t="s">
        <v>44</v>
      </c>
      <c r="D8434" s="214" t="s">
        <v>33581</v>
      </c>
    </row>
    <row r="8435" spans="1:4">
      <c r="A8435" s="213" t="s">
        <v>15991</v>
      </c>
      <c r="B8435" s="213" t="s">
        <v>4341</v>
      </c>
      <c r="C8435" s="213" t="s">
        <v>44</v>
      </c>
      <c r="D8435" s="214" t="s">
        <v>18973</v>
      </c>
    </row>
    <row r="8436" spans="1:4">
      <c r="A8436" s="213" t="s">
        <v>15992</v>
      </c>
      <c r="B8436" s="213" t="s">
        <v>4343</v>
      </c>
      <c r="C8436" s="213" t="s">
        <v>44</v>
      </c>
      <c r="D8436" s="214" t="s">
        <v>11204</v>
      </c>
    </row>
    <row r="8437" spans="1:4">
      <c r="A8437" s="213" t="s">
        <v>15994</v>
      </c>
      <c r="B8437" s="213" t="s">
        <v>4345</v>
      </c>
      <c r="C8437" s="213" t="s">
        <v>44</v>
      </c>
      <c r="D8437" s="214" t="s">
        <v>33582</v>
      </c>
    </row>
    <row r="8438" spans="1:4">
      <c r="A8438" s="213" t="s">
        <v>15995</v>
      </c>
      <c r="B8438" s="213" t="s">
        <v>4384</v>
      </c>
      <c r="C8438" s="213" t="s">
        <v>44</v>
      </c>
      <c r="D8438" s="214" t="s">
        <v>10249</v>
      </c>
    </row>
    <row r="8439" spans="1:4">
      <c r="A8439" s="213" t="s">
        <v>15996</v>
      </c>
      <c r="B8439" s="213" t="s">
        <v>4385</v>
      </c>
      <c r="C8439" s="213" t="s">
        <v>44</v>
      </c>
      <c r="D8439" s="214" t="s">
        <v>29377</v>
      </c>
    </row>
    <row r="8440" spans="1:4">
      <c r="A8440" s="213" t="s">
        <v>15998</v>
      </c>
      <c r="B8440" s="213" t="s">
        <v>4386</v>
      </c>
      <c r="C8440" s="213" t="s">
        <v>44</v>
      </c>
      <c r="D8440" s="214" t="s">
        <v>33583</v>
      </c>
    </row>
    <row r="8441" spans="1:4">
      <c r="A8441" s="213" t="s">
        <v>15999</v>
      </c>
      <c r="B8441" s="213" t="s">
        <v>4387</v>
      </c>
      <c r="C8441" s="213" t="s">
        <v>44</v>
      </c>
      <c r="D8441" s="214" t="s">
        <v>33584</v>
      </c>
    </row>
    <row r="8442" spans="1:4">
      <c r="A8442" s="213" t="s">
        <v>16000</v>
      </c>
      <c r="B8442" s="213" t="s">
        <v>9184</v>
      </c>
      <c r="C8442" s="213" t="s">
        <v>44</v>
      </c>
      <c r="D8442" s="214" t="s">
        <v>16418</v>
      </c>
    </row>
    <row r="8443" spans="1:4">
      <c r="A8443" s="213" t="s">
        <v>16002</v>
      </c>
      <c r="B8443" s="213" t="s">
        <v>9185</v>
      </c>
      <c r="C8443" s="213" t="s">
        <v>44</v>
      </c>
      <c r="D8443" s="214" t="s">
        <v>29589</v>
      </c>
    </row>
    <row r="8444" spans="1:4">
      <c r="A8444" s="213" t="s">
        <v>16003</v>
      </c>
      <c r="B8444" s="213" t="s">
        <v>9186</v>
      </c>
      <c r="C8444" s="213" t="s">
        <v>44</v>
      </c>
      <c r="D8444" s="214" t="s">
        <v>18171</v>
      </c>
    </row>
    <row r="8445" spans="1:4">
      <c r="A8445" s="213" t="s">
        <v>16004</v>
      </c>
      <c r="B8445" s="213" t="s">
        <v>9187</v>
      </c>
      <c r="C8445" s="213" t="s">
        <v>44</v>
      </c>
      <c r="D8445" s="214" t="s">
        <v>33585</v>
      </c>
    </row>
    <row r="8446" spans="1:4">
      <c r="A8446" s="213" t="s">
        <v>16005</v>
      </c>
      <c r="B8446" s="213" t="s">
        <v>4450</v>
      </c>
      <c r="C8446" s="213" t="s">
        <v>44</v>
      </c>
      <c r="D8446" s="214" t="s">
        <v>10819</v>
      </c>
    </row>
    <row r="8447" spans="1:4">
      <c r="A8447" s="213" t="s">
        <v>16006</v>
      </c>
      <c r="B8447" s="213" t="s">
        <v>4451</v>
      </c>
      <c r="C8447" s="213" t="s">
        <v>44</v>
      </c>
      <c r="D8447" s="214" t="s">
        <v>20724</v>
      </c>
    </row>
    <row r="8448" spans="1:4">
      <c r="A8448" s="213" t="s">
        <v>16007</v>
      </c>
      <c r="B8448" s="213" t="s">
        <v>4480</v>
      </c>
      <c r="C8448" s="213" t="s">
        <v>44</v>
      </c>
      <c r="D8448" s="214" t="s">
        <v>11741</v>
      </c>
    </row>
    <row r="8449" spans="1:4">
      <c r="A8449" s="213" t="s">
        <v>16008</v>
      </c>
      <c r="B8449" s="213" t="s">
        <v>4481</v>
      </c>
      <c r="C8449" s="213" t="s">
        <v>44</v>
      </c>
      <c r="D8449" s="214" t="s">
        <v>33586</v>
      </c>
    </row>
    <row r="8450" spans="1:4">
      <c r="A8450" s="213" t="s">
        <v>16009</v>
      </c>
      <c r="B8450" s="213" t="s">
        <v>4483</v>
      </c>
      <c r="C8450" s="213" t="s">
        <v>44</v>
      </c>
      <c r="D8450" s="214" t="s">
        <v>31684</v>
      </c>
    </row>
    <row r="8451" spans="1:4">
      <c r="A8451" s="213" t="s">
        <v>16010</v>
      </c>
      <c r="B8451" s="213" t="s">
        <v>4484</v>
      </c>
      <c r="C8451" s="213" t="s">
        <v>44</v>
      </c>
      <c r="D8451" s="214" t="s">
        <v>33587</v>
      </c>
    </row>
    <row r="8452" spans="1:4">
      <c r="A8452" s="213" t="s">
        <v>16011</v>
      </c>
      <c r="B8452" s="213" t="s">
        <v>9188</v>
      </c>
      <c r="C8452" s="213" t="s">
        <v>44</v>
      </c>
      <c r="D8452" s="214" t="s">
        <v>10582</v>
      </c>
    </row>
    <row r="8453" spans="1:4">
      <c r="A8453" s="213" t="s">
        <v>16013</v>
      </c>
      <c r="B8453" s="213" t="s">
        <v>9189</v>
      </c>
      <c r="C8453" s="213" t="s">
        <v>44</v>
      </c>
      <c r="D8453" s="214" t="s">
        <v>30500</v>
      </c>
    </row>
    <row r="8454" spans="1:4">
      <c r="A8454" s="213" t="s">
        <v>16015</v>
      </c>
      <c r="B8454" s="213" t="s">
        <v>9190</v>
      </c>
      <c r="C8454" s="213" t="s">
        <v>44</v>
      </c>
      <c r="D8454" s="214" t="s">
        <v>33588</v>
      </c>
    </row>
    <row r="8455" spans="1:4">
      <c r="A8455" s="213" t="s">
        <v>16016</v>
      </c>
      <c r="B8455" s="213" t="s">
        <v>9191</v>
      </c>
      <c r="C8455" s="213" t="s">
        <v>44</v>
      </c>
      <c r="D8455" s="214" t="s">
        <v>33517</v>
      </c>
    </row>
    <row r="8456" spans="1:4">
      <c r="A8456" s="213" t="s">
        <v>16017</v>
      </c>
      <c r="B8456" s="213" t="s">
        <v>9192</v>
      </c>
      <c r="C8456" s="213" t="s">
        <v>44</v>
      </c>
      <c r="D8456" s="214" t="s">
        <v>29873</v>
      </c>
    </row>
    <row r="8457" spans="1:4">
      <c r="A8457" s="213" t="s">
        <v>16018</v>
      </c>
      <c r="B8457" s="213" t="s">
        <v>9193</v>
      </c>
      <c r="C8457" s="213" t="s">
        <v>44</v>
      </c>
      <c r="D8457" s="214" t="s">
        <v>10174</v>
      </c>
    </row>
    <row r="8458" spans="1:4">
      <c r="A8458" s="213" t="s">
        <v>16019</v>
      </c>
      <c r="B8458" s="213" t="s">
        <v>4574</v>
      </c>
      <c r="C8458" s="213" t="s">
        <v>44</v>
      </c>
      <c r="D8458" s="214" t="s">
        <v>33589</v>
      </c>
    </row>
    <row r="8459" spans="1:4">
      <c r="A8459" s="213" t="s">
        <v>16020</v>
      </c>
      <c r="B8459" s="213" t="s">
        <v>4575</v>
      </c>
      <c r="C8459" s="213" t="s">
        <v>44</v>
      </c>
      <c r="D8459" s="214" t="s">
        <v>28346</v>
      </c>
    </row>
    <row r="8460" spans="1:4">
      <c r="A8460" s="213" t="s">
        <v>16021</v>
      </c>
      <c r="B8460" s="213" t="s">
        <v>4576</v>
      </c>
      <c r="C8460" s="213" t="s">
        <v>44</v>
      </c>
      <c r="D8460" s="214" t="s">
        <v>20093</v>
      </c>
    </row>
    <row r="8461" spans="1:4">
      <c r="A8461" s="213" t="s">
        <v>16022</v>
      </c>
      <c r="B8461" s="213" t="s">
        <v>4577</v>
      </c>
      <c r="C8461" s="213" t="s">
        <v>44</v>
      </c>
      <c r="D8461" s="214" t="s">
        <v>33590</v>
      </c>
    </row>
    <row r="8462" spans="1:4">
      <c r="A8462" s="213" t="s">
        <v>16023</v>
      </c>
      <c r="B8462" s="213" t="s">
        <v>4578</v>
      </c>
      <c r="C8462" s="213" t="s">
        <v>44</v>
      </c>
      <c r="D8462" s="214" t="s">
        <v>33591</v>
      </c>
    </row>
    <row r="8463" spans="1:4">
      <c r="A8463" s="213" t="s">
        <v>16024</v>
      </c>
      <c r="B8463" s="213" t="s">
        <v>4579</v>
      </c>
      <c r="C8463" s="213" t="s">
        <v>44</v>
      </c>
      <c r="D8463" s="214" t="s">
        <v>33592</v>
      </c>
    </row>
    <row r="8464" spans="1:4">
      <c r="A8464" s="213" t="s">
        <v>16025</v>
      </c>
      <c r="B8464" s="213" t="s">
        <v>4580</v>
      </c>
      <c r="C8464" s="213" t="s">
        <v>44</v>
      </c>
      <c r="D8464" s="214" t="s">
        <v>22687</v>
      </c>
    </row>
    <row r="8465" spans="1:4">
      <c r="A8465" s="213" t="s">
        <v>16026</v>
      </c>
      <c r="B8465" s="213" t="s">
        <v>4581</v>
      </c>
      <c r="C8465" s="213" t="s">
        <v>44</v>
      </c>
      <c r="D8465" s="214" t="s">
        <v>33593</v>
      </c>
    </row>
    <row r="8466" spans="1:4">
      <c r="A8466" s="213" t="s">
        <v>16027</v>
      </c>
      <c r="B8466" s="213" t="s">
        <v>4582</v>
      </c>
      <c r="C8466" s="213" t="s">
        <v>44</v>
      </c>
      <c r="D8466" s="214" t="s">
        <v>33594</v>
      </c>
    </row>
    <row r="8467" spans="1:4">
      <c r="A8467" s="213" t="s">
        <v>16028</v>
      </c>
      <c r="B8467" s="213" t="s">
        <v>4583</v>
      </c>
      <c r="C8467" s="213" t="s">
        <v>44</v>
      </c>
      <c r="D8467" s="214" t="s">
        <v>33595</v>
      </c>
    </row>
    <row r="8468" spans="1:4">
      <c r="A8468" s="213" t="s">
        <v>16029</v>
      </c>
      <c r="B8468" s="213" t="s">
        <v>4584</v>
      </c>
      <c r="C8468" s="213" t="s">
        <v>44</v>
      </c>
      <c r="D8468" s="214" t="s">
        <v>33596</v>
      </c>
    </row>
    <row r="8469" spans="1:4">
      <c r="A8469" s="213" t="s">
        <v>16030</v>
      </c>
      <c r="B8469" s="213" t="s">
        <v>4585</v>
      </c>
      <c r="C8469" s="213" t="s">
        <v>44</v>
      </c>
      <c r="D8469" s="214" t="s">
        <v>33597</v>
      </c>
    </row>
    <row r="8470" spans="1:4">
      <c r="A8470" s="213" t="s">
        <v>16031</v>
      </c>
      <c r="B8470" s="213" t="s">
        <v>4604</v>
      </c>
      <c r="C8470" s="213" t="s">
        <v>44</v>
      </c>
      <c r="D8470" s="214" t="s">
        <v>31135</v>
      </c>
    </row>
    <row r="8471" spans="1:4">
      <c r="A8471" s="213" t="s">
        <v>16032</v>
      </c>
      <c r="B8471" s="213" t="s">
        <v>4605</v>
      </c>
      <c r="C8471" s="213" t="s">
        <v>44</v>
      </c>
      <c r="D8471" s="214" t="s">
        <v>33598</v>
      </c>
    </row>
    <row r="8472" spans="1:4">
      <c r="A8472" s="213" t="s">
        <v>16033</v>
      </c>
      <c r="B8472" s="213" t="s">
        <v>4606</v>
      </c>
      <c r="C8472" s="213" t="s">
        <v>44</v>
      </c>
      <c r="D8472" s="214" t="s">
        <v>33599</v>
      </c>
    </row>
    <row r="8473" spans="1:4">
      <c r="A8473" s="213" t="s">
        <v>16034</v>
      </c>
      <c r="B8473" s="213" t="s">
        <v>4607</v>
      </c>
      <c r="C8473" s="213" t="s">
        <v>44</v>
      </c>
      <c r="D8473" s="214" t="s">
        <v>29511</v>
      </c>
    </row>
    <row r="8474" spans="1:4">
      <c r="A8474" s="213" t="s">
        <v>16036</v>
      </c>
      <c r="B8474" s="213" t="s">
        <v>4608</v>
      </c>
      <c r="C8474" s="213" t="s">
        <v>44</v>
      </c>
      <c r="D8474" s="214" t="s">
        <v>33600</v>
      </c>
    </row>
    <row r="8475" spans="1:4">
      <c r="A8475" s="213" t="s">
        <v>16037</v>
      </c>
      <c r="B8475" s="213" t="s">
        <v>4609</v>
      </c>
      <c r="C8475" s="213" t="s">
        <v>44</v>
      </c>
      <c r="D8475" s="214" t="s">
        <v>32906</v>
      </c>
    </row>
    <row r="8476" spans="1:4">
      <c r="A8476" s="213" t="s">
        <v>16038</v>
      </c>
      <c r="B8476" s="213" t="s">
        <v>4619</v>
      </c>
      <c r="C8476" s="213" t="s">
        <v>44</v>
      </c>
      <c r="D8476" s="214" t="s">
        <v>10974</v>
      </c>
    </row>
    <row r="8477" spans="1:4">
      <c r="A8477" s="213" t="s">
        <v>16040</v>
      </c>
      <c r="B8477" s="213" t="s">
        <v>4620</v>
      </c>
      <c r="C8477" s="213" t="s">
        <v>44</v>
      </c>
      <c r="D8477" s="214" t="s">
        <v>29843</v>
      </c>
    </row>
    <row r="8478" spans="1:4">
      <c r="A8478" s="213" t="s">
        <v>16041</v>
      </c>
      <c r="B8478" s="213" t="s">
        <v>4621</v>
      </c>
      <c r="C8478" s="213" t="s">
        <v>44</v>
      </c>
      <c r="D8478" s="214" t="s">
        <v>11413</v>
      </c>
    </row>
    <row r="8479" spans="1:4">
      <c r="A8479" s="213" t="s">
        <v>16043</v>
      </c>
      <c r="B8479" s="213" t="s">
        <v>4622</v>
      </c>
      <c r="C8479" s="213" t="s">
        <v>44</v>
      </c>
      <c r="D8479" s="214" t="s">
        <v>33601</v>
      </c>
    </row>
    <row r="8480" spans="1:4">
      <c r="A8480" s="213" t="s">
        <v>16044</v>
      </c>
      <c r="B8480" s="213" t="s">
        <v>4623</v>
      </c>
      <c r="C8480" s="213" t="s">
        <v>44</v>
      </c>
      <c r="D8480" s="214" t="s">
        <v>33602</v>
      </c>
    </row>
    <row r="8481" spans="1:4">
      <c r="A8481" s="213" t="s">
        <v>16046</v>
      </c>
      <c r="B8481" s="213" t="s">
        <v>4624</v>
      </c>
      <c r="C8481" s="213" t="s">
        <v>44</v>
      </c>
      <c r="D8481" s="214" t="s">
        <v>33603</v>
      </c>
    </row>
    <row r="8482" spans="1:4">
      <c r="A8482" s="213" t="s">
        <v>16047</v>
      </c>
      <c r="B8482" s="213" t="s">
        <v>2213</v>
      </c>
      <c r="C8482" s="213" t="s">
        <v>44</v>
      </c>
      <c r="D8482" s="214" t="s">
        <v>29805</v>
      </c>
    </row>
    <row r="8483" spans="1:4">
      <c r="A8483" s="213" t="s">
        <v>16048</v>
      </c>
      <c r="B8483" s="213" t="s">
        <v>2214</v>
      </c>
      <c r="C8483" s="213" t="s">
        <v>44</v>
      </c>
      <c r="D8483" s="214" t="s">
        <v>33604</v>
      </c>
    </row>
    <row r="8484" spans="1:4">
      <c r="A8484" s="213" t="s">
        <v>16049</v>
      </c>
      <c r="B8484" s="213" t="s">
        <v>2215</v>
      </c>
      <c r="C8484" s="213" t="s">
        <v>44</v>
      </c>
      <c r="D8484" s="214" t="s">
        <v>33605</v>
      </c>
    </row>
    <row r="8485" spans="1:4">
      <c r="A8485" s="213" t="s">
        <v>16050</v>
      </c>
      <c r="B8485" s="213" t="s">
        <v>2216</v>
      </c>
      <c r="C8485" s="213" t="s">
        <v>44</v>
      </c>
      <c r="D8485" s="214" t="s">
        <v>33397</v>
      </c>
    </row>
    <row r="8486" spans="1:4">
      <c r="A8486" s="213" t="s">
        <v>16051</v>
      </c>
      <c r="B8486" s="213" t="s">
        <v>2217</v>
      </c>
      <c r="C8486" s="213" t="s">
        <v>44</v>
      </c>
      <c r="D8486" s="214" t="s">
        <v>33606</v>
      </c>
    </row>
    <row r="8487" spans="1:4">
      <c r="A8487" s="213" t="s">
        <v>16052</v>
      </c>
      <c r="B8487" s="213" t="s">
        <v>2218</v>
      </c>
      <c r="C8487" s="213" t="s">
        <v>44</v>
      </c>
      <c r="D8487" s="214" t="s">
        <v>33607</v>
      </c>
    </row>
    <row r="8488" spans="1:4">
      <c r="A8488" s="213" t="s">
        <v>16053</v>
      </c>
      <c r="B8488" s="213" t="s">
        <v>2219</v>
      </c>
      <c r="C8488" s="213" t="s">
        <v>44</v>
      </c>
      <c r="D8488" s="214" t="s">
        <v>33608</v>
      </c>
    </row>
    <row r="8489" spans="1:4">
      <c r="A8489" s="213" t="s">
        <v>16054</v>
      </c>
      <c r="B8489" s="213" t="s">
        <v>2220</v>
      </c>
      <c r="C8489" s="213" t="s">
        <v>44</v>
      </c>
      <c r="D8489" s="214" t="s">
        <v>33609</v>
      </c>
    </row>
    <row r="8490" spans="1:4">
      <c r="A8490" s="213" t="s">
        <v>16055</v>
      </c>
      <c r="B8490" s="213" t="s">
        <v>2236</v>
      </c>
      <c r="C8490" s="213" t="s">
        <v>44</v>
      </c>
      <c r="D8490" s="214" t="s">
        <v>29133</v>
      </c>
    </row>
    <row r="8491" spans="1:4">
      <c r="A8491" s="213" t="s">
        <v>16056</v>
      </c>
      <c r="B8491" s="213" t="s">
        <v>2237</v>
      </c>
      <c r="C8491" s="213" t="s">
        <v>44</v>
      </c>
      <c r="D8491" s="214" t="s">
        <v>33610</v>
      </c>
    </row>
    <row r="8492" spans="1:4">
      <c r="A8492" s="213" t="s">
        <v>16057</v>
      </c>
      <c r="B8492" s="213" t="s">
        <v>2238</v>
      </c>
      <c r="C8492" s="213" t="s">
        <v>44</v>
      </c>
      <c r="D8492" s="214" t="s">
        <v>33611</v>
      </c>
    </row>
    <row r="8493" spans="1:4">
      <c r="A8493" s="213" t="s">
        <v>16058</v>
      </c>
      <c r="B8493" s="213" t="s">
        <v>2239</v>
      </c>
      <c r="C8493" s="213" t="s">
        <v>44</v>
      </c>
      <c r="D8493" s="214" t="s">
        <v>33612</v>
      </c>
    </row>
    <row r="8494" spans="1:4">
      <c r="A8494" s="213" t="s">
        <v>16059</v>
      </c>
      <c r="B8494" s="213" t="s">
        <v>2240</v>
      </c>
      <c r="C8494" s="213" t="s">
        <v>44</v>
      </c>
      <c r="D8494" s="214" t="s">
        <v>33613</v>
      </c>
    </row>
    <row r="8495" spans="1:4">
      <c r="A8495" s="213" t="s">
        <v>16061</v>
      </c>
      <c r="B8495" s="213" t="s">
        <v>2241</v>
      </c>
      <c r="C8495" s="213" t="s">
        <v>44</v>
      </c>
      <c r="D8495" s="214" t="s">
        <v>33614</v>
      </c>
    </row>
    <row r="8496" spans="1:4">
      <c r="A8496" s="213" t="s">
        <v>16062</v>
      </c>
      <c r="B8496" s="213" t="s">
        <v>2242</v>
      </c>
      <c r="C8496" s="213" t="s">
        <v>44</v>
      </c>
      <c r="D8496" s="214" t="s">
        <v>23324</v>
      </c>
    </row>
    <row r="8497" spans="1:4">
      <c r="A8497" s="213" t="s">
        <v>16064</v>
      </c>
      <c r="B8497" s="213" t="s">
        <v>2243</v>
      </c>
      <c r="C8497" s="213" t="s">
        <v>44</v>
      </c>
      <c r="D8497" s="214" t="s">
        <v>33615</v>
      </c>
    </row>
    <row r="8498" spans="1:4">
      <c r="A8498" s="213" t="s">
        <v>16065</v>
      </c>
      <c r="B8498" s="213" t="s">
        <v>2244</v>
      </c>
      <c r="C8498" s="213" t="s">
        <v>44</v>
      </c>
      <c r="D8498" s="214" t="s">
        <v>33616</v>
      </c>
    </row>
    <row r="8499" spans="1:4">
      <c r="A8499" s="213" t="s">
        <v>16066</v>
      </c>
      <c r="B8499" s="213" t="s">
        <v>2396</v>
      </c>
      <c r="C8499" s="213" t="s">
        <v>44</v>
      </c>
      <c r="D8499" s="214" t="s">
        <v>33617</v>
      </c>
    </row>
    <row r="8500" spans="1:4">
      <c r="A8500" s="213" t="s">
        <v>16067</v>
      </c>
      <c r="B8500" s="213" t="s">
        <v>2397</v>
      </c>
      <c r="C8500" s="213" t="s">
        <v>44</v>
      </c>
      <c r="D8500" s="214" t="s">
        <v>33618</v>
      </c>
    </row>
    <row r="8501" spans="1:4">
      <c r="A8501" s="213" t="s">
        <v>16069</v>
      </c>
      <c r="B8501" s="213" t="s">
        <v>2398</v>
      </c>
      <c r="C8501" s="213" t="s">
        <v>44</v>
      </c>
      <c r="D8501" s="214" t="s">
        <v>31977</v>
      </c>
    </row>
    <row r="8502" spans="1:4">
      <c r="A8502" s="213" t="s">
        <v>16070</v>
      </c>
      <c r="B8502" s="213" t="s">
        <v>2399</v>
      </c>
      <c r="C8502" s="213" t="s">
        <v>44</v>
      </c>
      <c r="D8502" s="214" t="s">
        <v>33619</v>
      </c>
    </row>
    <row r="8503" spans="1:4">
      <c r="A8503" s="213" t="s">
        <v>16071</v>
      </c>
      <c r="B8503" s="213" t="s">
        <v>2400</v>
      </c>
      <c r="C8503" s="213" t="s">
        <v>44</v>
      </c>
      <c r="D8503" s="214" t="s">
        <v>33620</v>
      </c>
    </row>
    <row r="8504" spans="1:4">
      <c r="A8504" s="213" t="s">
        <v>16072</v>
      </c>
      <c r="B8504" s="213" t="s">
        <v>2401</v>
      </c>
      <c r="C8504" s="213" t="s">
        <v>44</v>
      </c>
      <c r="D8504" s="214" t="s">
        <v>33621</v>
      </c>
    </row>
    <row r="8505" spans="1:4">
      <c r="A8505" s="213" t="s">
        <v>16073</v>
      </c>
      <c r="B8505" s="213" t="s">
        <v>2402</v>
      </c>
      <c r="C8505" s="213" t="s">
        <v>44</v>
      </c>
      <c r="D8505" s="214" t="s">
        <v>33622</v>
      </c>
    </row>
    <row r="8506" spans="1:4">
      <c r="A8506" s="213" t="s">
        <v>16074</v>
      </c>
      <c r="B8506" s="213" t="s">
        <v>2403</v>
      </c>
      <c r="C8506" s="213" t="s">
        <v>44</v>
      </c>
      <c r="D8506" s="214" t="s">
        <v>33623</v>
      </c>
    </row>
    <row r="8507" spans="1:4">
      <c r="A8507" s="213" t="s">
        <v>16075</v>
      </c>
      <c r="B8507" s="213" t="s">
        <v>2404</v>
      </c>
      <c r="C8507" s="213" t="s">
        <v>44</v>
      </c>
      <c r="D8507" s="214" t="s">
        <v>33624</v>
      </c>
    </row>
    <row r="8508" spans="1:4">
      <c r="A8508" s="213" t="s">
        <v>16076</v>
      </c>
      <c r="B8508" s="213" t="s">
        <v>2405</v>
      </c>
      <c r="C8508" s="213" t="s">
        <v>44</v>
      </c>
      <c r="D8508" s="214" t="s">
        <v>33625</v>
      </c>
    </row>
    <row r="8509" spans="1:4">
      <c r="A8509" s="213" t="s">
        <v>16077</v>
      </c>
      <c r="B8509" s="213" t="s">
        <v>2436</v>
      </c>
      <c r="C8509" s="213" t="s">
        <v>44</v>
      </c>
      <c r="D8509" s="214" t="s">
        <v>33626</v>
      </c>
    </row>
    <row r="8510" spans="1:4">
      <c r="A8510" s="213" t="s">
        <v>16078</v>
      </c>
      <c r="B8510" s="213" t="s">
        <v>2437</v>
      </c>
      <c r="C8510" s="213" t="s">
        <v>44</v>
      </c>
      <c r="D8510" s="214" t="s">
        <v>29645</v>
      </c>
    </row>
    <row r="8511" spans="1:4">
      <c r="A8511" s="213" t="s">
        <v>16080</v>
      </c>
      <c r="B8511" s="213" t="s">
        <v>2438</v>
      </c>
      <c r="C8511" s="213" t="s">
        <v>44</v>
      </c>
      <c r="D8511" s="214" t="s">
        <v>33627</v>
      </c>
    </row>
    <row r="8512" spans="1:4">
      <c r="A8512" s="213" t="s">
        <v>16081</v>
      </c>
      <c r="B8512" s="213" t="s">
        <v>2439</v>
      </c>
      <c r="C8512" s="213" t="s">
        <v>44</v>
      </c>
      <c r="D8512" s="214" t="s">
        <v>33628</v>
      </c>
    </row>
    <row r="8513" spans="1:4">
      <c r="A8513" s="213" t="s">
        <v>16082</v>
      </c>
      <c r="B8513" s="213" t="s">
        <v>2440</v>
      </c>
      <c r="C8513" s="213" t="s">
        <v>44</v>
      </c>
      <c r="D8513" s="214" t="s">
        <v>33629</v>
      </c>
    </row>
    <row r="8514" spans="1:4">
      <c r="A8514" s="213" t="s">
        <v>16083</v>
      </c>
      <c r="B8514" s="213" t="s">
        <v>30170</v>
      </c>
      <c r="C8514" s="213" t="s">
        <v>44</v>
      </c>
      <c r="D8514" s="214" t="s">
        <v>33630</v>
      </c>
    </row>
    <row r="8515" spans="1:4">
      <c r="A8515" s="213" t="s">
        <v>16084</v>
      </c>
      <c r="B8515" s="213" t="s">
        <v>30171</v>
      </c>
      <c r="C8515" s="213" t="s">
        <v>44</v>
      </c>
      <c r="D8515" s="214" t="s">
        <v>30622</v>
      </c>
    </row>
    <row r="8516" spans="1:4">
      <c r="A8516" s="213" t="s">
        <v>16085</v>
      </c>
      <c r="B8516" s="213" t="s">
        <v>30172</v>
      </c>
      <c r="C8516" s="213" t="s">
        <v>44</v>
      </c>
      <c r="D8516" s="214" t="s">
        <v>33631</v>
      </c>
    </row>
    <row r="8517" spans="1:4">
      <c r="A8517" s="213" t="s">
        <v>16086</v>
      </c>
      <c r="B8517" s="213" t="s">
        <v>30173</v>
      </c>
      <c r="C8517" s="213" t="s">
        <v>44</v>
      </c>
      <c r="D8517" s="214" t="s">
        <v>30843</v>
      </c>
    </row>
    <row r="8518" spans="1:4">
      <c r="A8518" s="213" t="s">
        <v>16087</v>
      </c>
      <c r="B8518" s="213" t="s">
        <v>30174</v>
      </c>
      <c r="C8518" s="213" t="s">
        <v>44</v>
      </c>
      <c r="D8518" s="214" t="s">
        <v>33632</v>
      </c>
    </row>
    <row r="8519" spans="1:4">
      <c r="A8519" s="213" t="s">
        <v>16088</v>
      </c>
      <c r="B8519" s="213" t="s">
        <v>30175</v>
      </c>
      <c r="C8519" s="213" t="s">
        <v>44</v>
      </c>
      <c r="D8519" s="214" t="s">
        <v>33633</v>
      </c>
    </row>
    <row r="8520" spans="1:4">
      <c r="A8520" s="213" t="s">
        <v>16089</v>
      </c>
      <c r="B8520" s="213" t="s">
        <v>30176</v>
      </c>
      <c r="C8520" s="213" t="s">
        <v>44</v>
      </c>
      <c r="D8520" s="214" t="s">
        <v>33634</v>
      </c>
    </row>
    <row r="8521" spans="1:4">
      <c r="A8521" s="213" t="s">
        <v>16090</v>
      </c>
      <c r="B8521" s="213" t="s">
        <v>30177</v>
      </c>
      <c r="C8521" s="213" t="s">
        <v>44</v>
      </c>
      <c r="D8521" s="214" t="s">
        <v>10475</v>
      </c>
    </row>
    <row r="8522" spans="1:4">
      <c r="A8522" s="213" t="s">
        <v>16091</v>
      </c>
      <c r="B8522" s="213" t="s">
        <v>30178</v>
      </c>
      <c r="C8522" s="213" t="s">
        <v>44</v>
      </c>
      <c r="D8522" s="214" t="s">
        <v>15890</v>
      </c>
    </row>
    <row r="8523" spans="1:4">
      <c r="A8523" s="213" t="s">
        <v>16092</v>
      </c>
      <c r="B8523" s="213" t="s">
        <v>30179</v>
      </c>
      <c r="C8523" s="213" t="s">
        <v>44</v>
      </c>
      <c r="D8523" s="214" t="s">
        <v>11733</v>
      </c>
    </row>
    <row r="8524" spans="1:4">
      <c r="A8524" s="213" t="s">
        <v>16094</v>
      </c>
      <c r="B8524" s="213" t="s">
        <v>30180</v>
      </c>
      <c r="C8524" s="213" t="s">
        <v>44</v>
      </c>
      <c r="D8524" s="214" t="s">
        <v>10236</v>
      </c>
    </row>
    <row r="8525" spans="1:4">
      <c r="A8525" s="213" t="s">
        <v>16095</v>
      </c>
      <c r="B8525" s="213" t="s">
        <v>30181</v>
      </c>
      <c r="C8525" s="213" t="s">
        <v>44</v>
      </c>
      <c r="D8525" s="214" t="s">
        <v>31601</v>
      </c>
    </row>
    <row r="8526" spans="1:4">
      <c r="A8526" s="213" t="s">
        <v>16097</v>
      </c>
      <c r="B8526" s="213" t="s">
        <v>30183</v>
      </c>
      <c r="C8526" s="213" t="s">
        <v>44</v>
      </c>
      <c r="D8526" s="214" t="s">
        <v>33192</v>
      </c>
    </row>
    <row r="8527" spans="1:4">
      <c r="A8527" s="213" t="s">
        <v>16098</v>
      </c>
      <c r="B8527" s="213" t="s">
        <v>30184</v>
      </c>
      <c r="C8527" s="213" t="s">
        <v>44</v>
      </c>
      <c r="D8527" s="214" t="s">
        <v>33635</v>
      </c>
    </row>
    <row r="8528" spans="1:4">
      <c r="A8528" s="213" t="s">
        <v>16100</v>
      </c>
      <c r="B8528" s="213" t="s">
        <v>30185</v>
      </c>
      <c r="C8528" s="213" t="s">
        <v>44</v>
      </c>
      <c r="D8528" s="214" t="s">
        <v>33636</v>
      </c>
    </row>
    <row r="8529" spans="1:4">
      <c r="A8529" s="213" t="s">
        <v>16101</v>
      </c>
      <c r="B8529" s="213" t="s">
        <v>30186</v>
      </c>
      <c r="C8529" s="213" t="s">
        <v>44</v>
      </c>
      <c r="D8529" s="214" t="s">
        <v>31133</v>
      </c>
    </row>
    <row r="8530" spans="1:4">
      <c r="A8530" s="213" t="s">
        <v>16103</v>
      </c>
      <c r="B8530" s="213" t="s">
        <v>30187</v>
      </c>
      <c r="C8530" s="213" t="s">
        <v>44</v>
      </c>
      <c r="D8530" s="214" t="s">
        <v>11300</v>
      </c>
    </row>
    <row r="8531" spans="1:4">
      <c r="A8531" s="213" t="s">
        <v>16104</v>
      </c>
      <c r="B8531" s="213" t="s">
        <v>30188</v>
      </c>
      <c r="C8531" s="213" t="s">
        <v>44</v>
      </c>
      <c r="D8531" s="214" t="s">
        <v>16039</v>
      </c>
    </row>
    <row r="8532" spans="1:4">
      <c r="A8532" s="213" t="s">
        <v>16105</v>
      </c>
      <c r="B8532" s="213" t="s">
        <v>30189</v>
      </c>
      <c r="C8532" s="213" t="s">
        <v>44</v>
      </c>
      <c r="D8532" s="214" t="s">
        <v>33637</v>
      </c>
    </row>
    <row r="8533" spans="1:4">
      <c r="A8533" s="213" t="s">
        <v>16106</v>
      </c>
      <c r="B8533" s="213" t="s">
        <v>30190</v>
      </c>
      <c r="C8533" s="213" t="s">
        <v>44</v>
      </c>
      <c r="D8533" s="214" t="s">
        <v>33638</v>
      </c>
    </row>
    <row r="8534" spans="1:4">
      <c r="A8534" s="213" t="s">
        <v>16107</v>
      </c>
      <c r="B8534" s="213" t="s">
        <v>30192</v>
      </c>
      <c r="C8534" s="213" t="s">
        <v>44</v>
      </c>
      <c r="D8534" s="214" t="s">
        <v>33639</v>
      </c>
    </row>
    <row r="8535" spans="1:4">
      <c r="A8535" s="213" t="s">
        <v>16108</v>
      </c>
      <c r="B8535" s="213" t="s">
        <v>30193</v>
      </c>
      <c r="C8535" s="213" t="s">
        <v>44</v>
      </c>
      <c r="D8535" s="214" t="s">
        <v>33640</v>
      </c>
    </row>
    <row r="8536" spans="1:4">
      <c r="A8536" s="213" t="s">
        <v>16109</v>
      </c>
      <c r="B8536" s="213" t="s">
        <v>30194</v>
      </c>
      <c r="C8536" s="213" t="s">
        <v>44</v>
      </c>
      <c r="D8536" s="214" t="s">
        <v>33641</v>
      </c>
    </row>
    <row r="8537" spans="1:4">
      <c r="A8537" s="213" t="s">
        <v>16110</v>
      </c>
      <c r="B8537" s="213" t="s">
        <v>2880</v>
      </c>
      <c r="C8537" s="213" t="s">
        <v>44</v>
      </c>
      <c r="D8537" s="214" t="s">
        <v>29501</v>
      </c>
    </row>
    <row r="8538" spans="1:4">
      <c r="A8538" s="213" t="s">
        <v>16112</v>
      </c>
      <c r="B8538" s="213" t="s">
        <v>9194</v>
      </c>
      <c r="C8538" s="213" t="s">
        <v>44</v>
      </c>
      <c r="D8538" s="214" t="s">
        <v>33642</v>
      </c>
    </row>
    <row r="8539" spans="1:4">
      <c r="A8539" s="213" t="s">
        <v>16114</v>
      </c>
      <c r="B8539" s="213" t="s">
        <v>9195</v>
      </c>
      <c r="C8539" s="213" t="s">
        <v>44</v>
      </c>
      <c r="D8539" s="214" t="s">
        <v>31543</v>
      </c>
    </row>
    <row r="8540" spans="1:4">
      <c r="A8540" s="213" t="s">
        <v>16115</v>
      </c>
      <c r="B8540" s="213" t="s">
        <v>9196</v>
      </c>
      <c r="C8540" s="213" t="s">
        <v>44</v>
      </c>
      <c r="D8540" s="214" t="s">
        <v>12447</v>
      </c>
    </row>
    <row r="8541" spans="1:4">
      <c r="A8541" s="213" t="s">
        <v>16116</v>
      </c>
      <c r="B8541" s="213" t="s">
        <v>9197</v>
      </c>
      <c r="C8541" s="213" t="s">
        <v>44</v>
      </c>
      <c r="D8541" s="214" t="s">
        <v>11294</v>
      </c>
    </row>
    <row r="8542" spans="1:4">
      <c r="A8542" s="213" t="s">
        <v>16117</v>
      </c>
      <c r="B8542" s="213" t="s">
        <v>9198</v>
      </c>
      <c r="C8542" s="213" t="s">
        <v>44</v>
      </c>
      <c r="D8542" s="214" t="s">
        <v>33643</v>
      </c>
    </row>
    <row r="8543" spans="1:4">
      <c r="A8543" s="213" t="s">
        <v>16118</v>
      </c>
      <c r="B8543" s="213" t="s">
        <v>9199</v>
      </c>
      <c r="C8543" s="213" t="s">
        <v>44</v>
      </c>
      <c r="D8543" s="214" t="s">
        <v>11668</v>
      </c>
    </row>
    <row r="8544" spans="1:4">
      <c r="A8544" s="213" t="s">
        <v>16119</v>
      </c>
      <c r="B8544" s="213" t="s">
        <v>9200</v>
      </c>
      <c r="C8544" s="213" t="s">
        <v>44</v>
      </c>
      <c r="D8544" s="214" t="s">
        <v>33644</v>
      </c>
    </row>
    <row r="8545" spans="1:4">
      <c r="A8545" s="213" t="s">
        <v>16120</v>
      </c>
      <c r="B8545" s="213" t="s">
        <v>9201</v>
      </c>
      <c r="C8545" s="213" t="s">
        <v>44</v>
      </c>
      <c r="D8545" s="214" t="s">
        <v>23806</v>
      </c>
    </row>
    <row r="8546" spans="1:4">
      <c r="A8546" s="213" t="s">
        <v>16122</v>
      </c>
      <c r="B8546" s="213" t="s">
        <v>9202</v>
      </c>
      <c r="C8546" s="213" t="s">
        <v>44</v>
      </c>
      <c r="D8546" s="214" t="s">
        <v>11298</v>
      </c>
    </row>
    <row r="8547" spans="1:4">
      <c r="A8547" s="213" t="s">
        <v>16123</v>
      </c>
      <c r="B8547" s="213" t="s">
        <v>9203</v>
      </c>
      <c r="C8547" s="213" t="s">
        <v>44</v>
      </c>
      <c r="D8547" s="214" t="s">
        <v>33645</v>
      </c>
    </row>
    <row r="8548" spans="1:4">
      <c r="A8548" s="213" t="s">
        <v>16124</v>
      </c>
      <c r="B8548" s="213" t="s">
        <v>9204</v>
      </c>
      <c r="C8548" s="213" t="s">
        <v>44</v>
      </c>
      <c r="D8548" s="214" t="s">
        <v>16473</v>
      </c>
    </row>
    <row r="8549" spans="1:4">
      <c r="A8549" s="213" t="s">
        <v>16125</v>
      </c>
      <c r="B8549" s="213" t="s">
        <v>9205</v>
      </c>
      <c r="C8549" s="213" t="s">
        <v>44</v>
      </c>
      <c r="D8549" s="214" t="s">
        <v>33646</v>
      </c>
    </row>
    <row r="8550" spans="1:4">
      <c r="A8550" s="213" t="s">
        <v>16126</v>
      </c>
      <c r="B8550" s="213" t="s">
        <v>9206</v>
      </c>
      <c r="C8550" s="213" t="s">
        <v>44</v>
      </c>
      <c r="D8550" s="214" t="s">
        <v>33647</v>
      </c>
    </row>
    <row r="8551" spans="1:4">
      <c r="A8551" s="213" t="s">
        <v>16127</v>
      </c>
      <c r="B8551" s="213" t="s">
        <v>9207</v>
      </c>
      <c r="C8551" s="213" t="s">
        <v>44</v>
      </c>
      <c r="D8551" s="214" t="s">
        <v>19548</v>
      </c>
    </row>
    <row r="8552" spans="1:4">
      <c r="A8552" s="213" t="s">
        <v>16128</v>
      </c>
      <c r="B8552" s="213" t="s">
        <v>9208</v>
      </c>
      <c r="C8552" s="213" t="s">
        <v>44</v>
      </c>
      <c r="D8552" s="214" t="s">
        <v>33648</v>
      </c>
    </row>
    <row r="8553" spans="1:4">
      <c r="A8553" s="213" t="s">
        <v>16129</v>
      </c>
      <c r="B8553" s="213" t="s">
        <v>9209</v>
      </c>
      <c r="C8553" s="213" t="s">
        <v>44</v>
      </c>
      <c r="D8553" s="214" t="s">
        <v>33649</v>
      </c>
    </row>
    <row r="8554" spans="1:4">
      <c r="A8554" s="213" t="s">
        <v>16130</v>
      </c>
      <c r="B8554" s="213" t="s">
        <v>9210</v>
      </c>
      <c r="C8554" s="213" t="s">
        <v>44</v>
      </c>
      <c r="D8554" s="214" t="s">
        <v>11486</v>
      </c>
    </row>
    <row r="8555" spans="1:4">
      <c r="A8555" s="213" t="s">
        <v>16131</v>
      </c>
      <c r="B8555" s="213" t="s">
        <v>9211</v>
      </c>
      <c r="C8555" s="213" t="s">
        <v>44</v>
      </c>
      <c r="D8555" s="214" t="s">
        <v>33650</v>
      </c>
    </row>
    <row r="8556" spans="1:4">
      <c r="A8556" s="213" t="s">
        <v>16132</v>
      </c>
      <c r="B8556" s="213" t="s">
        <v>9212</v>
      </c>
      <c r="C8556" s="213" t="s">
        <v>44</v>
      </c>
      <c r="D8556" s="214" t="s">
        <v>29713</v>
      </c>
    </row>
    <row r="8557" spans="1:4">
      <c r="A8557" s="213" t="s">
        <v>16133</v>
      </c>
      <c r="B8557" s="213" t="s">
        <v>9213</v>
      </c>
      <c r="C8557" s="213" t="s">
        <v>44</v>
      </c>
      <c r="D8557" s="214" t="s">
        <v>31024</v>
      </c>
    </row>
    <row r="8558" spans="1:4">
      <c r="A8558" s="213" t="s">
        <v>16135</v>
      </c>
      <c r="B8558" s="213" t="s">
        <v>9214</v>
      </c>
      <c r="C8558" s="213" t="s">
        <v>44</v>
      </c>
      <c r="D8558" s="214" t="s">
        <v>33651</v>
      </c>
    </row>
    <row r="8559" spans="1:4">
      <c r="A8559" s="213" t="s">
        <v>16137</v>
      </c>
      <c r="B8559" s="213" t="s">
        <v>9215</v>
      </c>
      <c r="C8559" s="213" t="s">
        <v>44</v>
      </c>
      <c r="D8559" s="214" t="s">
        <v>29744</v>
      </c>
    </row>
    <row r="8560" spans="1:4">
      <c r="A8560" s="213" t="s">
        <v>16138</v>
      </c>
      <c r="B8560" s="213" t="s">
        <v>9216</v>
      </c>
      <c r="C8560" s="213" t="s">
        <v>44</v>
      </c>
      <c r="D8560" s="214" t="s">
        <v>33652</v>
      </c>
    </row>
    <row r="8561" spans="1:4">
      <c r="A8561" s="213" t="s">
        <v>16139</v>
      </c>
      <c r="B8561" s="213" t="s">
        <v>9217</v>
      </c>
      <c r="C8561" s="213" t="s">
        <v>44</v>
      </c>
      <c r="D8561" s="214" t="s">
        <v>33653</v>
      </c>
    </row>
    <row r="8562" spans="1:4">
      <c r="A8562" s="213" t="s">
        <v>16140</v>
      </c>
      <c r="B8562" s="213" t="s">
        <v>30196</v>
      </c>
      <c r="C8562" s="213" t="s">
        <v>44</v>
      </c>
      <c r="D8562" s="214" t="s">
        <v>11474</v>
      </c>
    </row>
    <row r="8563" spans="1:4">
      <c r="A8563" s="213" t="s">
        <v>16141</v>
      </c>
      <c r="B8563" s="213" t="s">
        <v>30197</v>
      </c>
      <c r="C8563" s="213" t="s">
        <v>44</v>
      </c>
      <c r="D8563" s="214" t="s">
        <v>13184</v>
      </c>
    </row>
    <row r="8564" spans="1:4">
      <c r="A8564" s="213" t="s">
        <v>16142</v>
      </c>
      <c r="B8564" s="213" t="s">
        <v>30198</v>
      </c>
      <c r="C8564" s="213" t="s">
        <v>44</v>
      </c>
      <c r="D8564" s="214" t="s">
        <v>10222</v>
      </c>
    </row>
    <row r="8565" spans="1:4">
      <c r="A8565" s="213" t="s">
        <v>16143</v>
      </c>
      <c r="B8565" s="213" t="s">
        <v>30199</v>
      </c>
      <c r="C8565" s="213" t="s">
        <v>44</v>
      </c>
      <c r="D8565" s="214" t="s">
        <v>10738</v>
      </c>
    </row>
    <row r="8566" spans="1:4">
      <c r="A8566" s="213" t="s">
        <v>16145</v>
      </c>
      <c r="B8566" s="213" t="s">
        <v>30200</v>
      </c>
      <c r="C8566" s="213" t="s">
        <v>44</v>
      </c>
      <c r="D8566" s="214" t="s">
        <v>33225</v>
      </c>
    </row>
    <row r="8567" spans="1:4">
      <c r="A8567" s="213" t="s">
        <v>16146</v>
      </c>
      <c r="B8567" s="213" t="s">
        <v>30201</v>
      </c>
      <c r="C8567" s="213" t="s">
        <v>44</v>
      </c>
      <c r="D8567" s="214" t="s">
        <v>10197</v>
      </c>
    </row>
    <row r="8568" spans="1:4">
      <c r="A8568" s="213" t="s">
        <v>16147</v>
      </c>
      <c r="B8568" s="213" t="s">
        <v>30202</v>
      </c>
      <c r="C8568" s="213" t="s">
        <v>44</v>
      </c>
      <c r="D8568" s="214" t="s">
        <v>33654</v>
      </c>
    </row>
    <row r="8569" spans="1:4">
      <c r="A8569" s="213" t="s">
        <v>16148</v>
      </c>
      <c r="B8569" s="213" t="s">
        <v>30203</v>
      </c>
      <c r="C8569" s="213" t="s">
        <v>44</v>
      </c>
      <c r="D8569" s="214" t="s">
        <v>33655</v>
      </c>
    </row>
    <row r="8570" spans="1:4">
      <c r="A8570" s="213" t="s">
        <v>16149</v>
      </c>
      <c r="B8570" s="213" t="s">
        <v>30204</v>
      </c>
      <c r="C8570" s="213" t="s">
        <v>44</v>
      </c>
      <c r="D8570" s="214" t="s">
        <v>33656</v>
      </c>
    </row>
    <row r="8571" spans="1:4">
      <c r="A8571" s="213" t="s">
        <v>16150</v>
      </c>
      <c r="B8571" s="213" t="s">
        <v>30205</v>
      </c>
      <c r="C8571" s="213" t="s">
        <v>44</v>
      </c>
      <c r="D8571" s="214" t="s">
        <v>11728</v>
      </c>
    </row>
    <row r="8572" spans="1:4">
      <c r="A8572" s="213" t="s">
        <v>16152</v>
      </c>
      <c r="B8572" s="213" t="s">
        <v>30206</v>
      </c>
      <c r="C8572" s="213" t="s">
        <v>44</v>
      </c>
      <c r="D8572" s="214" t="s">
        <v>18508</v>
      </c>
    </row>
    <row r="8573" spans="1:4">
      <c r="A8573" s="213" t="s">
        <v>16153</v>
      </c>
      <c r="B8573" s="213" t="s">
        <v>30207</v>
      </c>
      <c r="C8573" s="213" t="s">
        <v>44</v>
      </c>
      <c r="D8573" s="214" t="s">
        <v>33657</v>
      </c>
    </row>
    <row r="8574" spans="1:4">
      <c r="A8574" s="213" t="s">
        <v>16154</v>
      </c>
      <c r="B8574" s="213" t="s">
        <v>30208</v>
      </c>
      <c r="C8574" s="213" t="s">
        <v>44</v>
      </c>
      <c r="D8574" s="214" t="s">
        <v>27763</v>
      </c>
    </row>
    <row r="8575" spans="1:4">
      <c r="A8575" s="213" t="s">
        <v>16155</v>
      </c>
      <c r="B8575" s="213" t="s">
        <v>30209</v>
      </c>
      <c r="C8575" s="213" t="s">
        <v>44</v>
      </c>
      <c r="D8575" s="214" t="s">
        <v>33658</v>
      </c>
    </row>
    <row r="8576" spans="1:4">
      <c r="A8576" s="213" t="s">
        <v>16156</v>
      </c>
      <c r="B8576" s="213" t="s">
        <v>30210</v>
      </c>
      <c r="C8576" s="213" t="s">
        <v>44</v>
      </c>
      <c r="D8576" s="214" t="s">
        <v>33659</v>
      </c>
    </row>
    <row r="8577" spans="1:4">
      <c r="A8577" s="213" t="s">
        <v>16157</v>
      </c>
      <c r="B8577" s="213" t="s">
        <v>30211</v>
      </c>
      <c r="C8577" s="213" t="s">
        <v>44</v>
      </c>
      <c r="D8577" s="214" t="s">
        <v>33660</v>
      </c>
    </row>
    <row r="8578" spans="1:4">
      <c r="A8578" s="213" t="s">
        <v>16158</v>
      </c>
      <c r="B8578" s="213" t="s">
        <v>30212</v>
      </c>
      <c r="C8578" s="213" t="s">
        <v>44</v>
      </c>
      <c r="D8578" s="214" t="s">
        <v>33661</v>
      </c>
    </row>
    <row r="8579" spans="1:4">
      <c r="A8579" s="213" t="s">
        <v>16159</v>
      </c>
      <c r="B8579" s="213" t="s">
        <v>30213</v>
      </c>
      <c r="C8579" s="213" t="s">
        <v>44</v>
      </c>
      <c r="D8579" s="214" t="s">
        <v>33662</v>
      </c>
    </row>
    <row r="8580" spans="1:4">
      <c r="A8580" s="213" t="s">
        <v>16160</v>
      </c>
      <c r="B8580" s="213" t="s">
        <v>16161</v>
      </c>
      <c r="C8580" s="213" t="s">
        <v>44</v>
      </c>
      <c r="D8580" s="214" t="s">
        <v>18418</v>
      </c>
    </row>
    <row r="8581" spans="1:4">
      <c r="A8581" s="213" t="s">
        <v>16162</v>
      </c>
      <c r="B8581" s="213" t="s">
        <v>16163</v>
      </c>
      <c r="C8581" s="213" t="s">
        <v>44</v>
      </c>
      <c r="D8581" s="214" t="s">
        <v>10309</v>
      </c>
    </row>
    <row r="8582" spans="1:4">
      <c r="A8582" s="213" t="s">
        <v>16164</v>
      </c>
      <c r="B8582" s="213" t="s">
        <v>16165</v>
      </c>
      <c r="C8582" s="213" t="s">
        <v>44</v>
      </c>
      <c r="D8582" s="214" t="s">
        <v>10175</v>
      </c>
    </row>
    <row r="8583" spans="1:4">
      <c r="A8583" s="213" t="s">
        <v>16166</v>
      </c>
      <c r="B8583" s="213" t="s">
        <v>16167</v>
      </c>
      <c r="C8583" s="213" t="s">
        <v>44</v>
      </c>
      <c r="D8583" s="214" t="s">
        <v>19119</v>
      </c>
    </row>
    <row r="8584" spans="1:4">
      <c r="A8584" s="213" t="s">
        <v>16168</v>
      </c>
      <c r="B8584" s="213" t="s">
        <v>30214</v>
      </c>
      <c r="C8584" s="213" t="s">
        <v>44</v>
      </c>
      <c r="D8584" s="214" t="s">
        <v>10728</v>
      </c>
    </row>
    <row r="8585" spans="1:4">
      <c r="A8585" s="213" t="s">
        <v>16169</v>
      </c>
      <c r="B8585" s="213" t="s">
        <v>30216</v>
      </c>
      <c r="C8585" s="213" t="s">
        <v>44</v>
      </c>
      <c r="D8585" s="214" t="s">
        <v>33663</v>
      </c>
    </row>
    <row r="8586" spans="1:4">
      <c r="A8586" s="213" t="s">
        <v>16170</v>
      </c>
      <c r="B8586" s="213" t="s">
        <v>30217</v>
      </c>
      <c r="C8586" s="213" t="s">
        <v>44</v>
      </c>
      <c r="D8586" s="214" t="s">
        <v>32015</v>
      </c>
    </row>
    <row r="8587" spans="1:4">
      <c r="A8587" s="213" t="s">
        <v>16171</v>
      </c>
      <c r="B8587" s="213" t="s">
        <v>30218</v>
      </c>
      <c r="C8587" s="213" t="s">
        <v>44</v>
      </c>
      <c r="D8587" s="214" t="s">
        <v>33664</v>
      </c>
    </row>
    <row r="8588" spans="1:4">
      <c r="A8588" s="213" t="s">
        <v>16172</v>
      </c>
      <c r="B8588" s="213" t="s">
        <v>30219</v>
      </c>
      <c r="C8588" s="213" t="s">
        <v>44</v>
      </c>
      <c r="D8588" s="214" t="s">
        <v>17383</v>
      </c>
    </row>
    <row r="8589" spans="1:4">
      <c r="A8589" s="213" t="s">
        <v>16173</v>
      </c>
      <c r="B8589" s="213" t="s">
        <v>30220</v>
      </c>
      <c r="C8589" s="213" t="s">
        <v>44</v>
      </c>
      <c r="D8589" s="214" t="s">
        <v>33665</v>
      </c>
    </row>
    <row r="8590" spans="1:4">
      <c r="A8590" s="213" t="s">
        <v>16175</v>
      </c>
      <c r="B8590" s="213" t="s">
        <v>30221</v>
      </c>
      <c r="C8590" s="213" t="s">
        <v>44</v>
      </c>
      <c r="D8590" s="214" t="s">
        <v>33666</v>
      </c>
    </row>
    <row r="8591" spans="1:4">
      <c r="A8591" s="213" t="s">
        <v>16177</v>
      </c>
      <c r="B8591" s="213" t="s">
        <v>30222</v>
      </c>
      <c r="C8591" s="213" t="s">
        <v>44</v>
      </c>
      <c r="D8591" s="214" t="s">
        <v>33667</v>
      </c>
    </row>
    <row r="8592" spans="1:4">
      <c r="A8592" s="213" t="s">
        <v>16178</v>
      </c>
      <c r="B8592" s="213" t="s">
        <v>4843</v>
      </c>
      <c r="C8592" s="213" t="s">
        <v>44</v>
      </c>
      <c r="D8592" s="214" t="s">
        <v>33668</v>
      </c>
    </row>
    <row r="8593" spans="1:4">
      <c r="A8593" s="213" t="s">
        <v>16179</v>
      </c>
      <c r="B8593" s="213" t="s">
        <v>4844</v>
      </c>
      <c r="C8593" s="213" t="s">
        <v>44</v>
      </c>
      <c r="D8593" s="214" t="s">
        <v>33669</v>
      </c>
    </row>
    <row r="8594" spans="1:4">
      <c r="A8594" s="213" t="s">
        <v>16180</v>
      </c>
      <c r="B8594" s="213" t="s">
        <v>4845</v>
      </c>
      <c r="C8594" s="213" t="s">
        <v>44</v>
      </c>
      <c r="D8594" s="214" t="s">
        <v>23697</v>
      </c>
    </row>
    <row r="8595" spans="1:4">
      <c r="A8595" s="213" t="s">
        <v>16181</v>
      </c>
      <c r="B8595" s="213" t="s">
        <v>4846</v>
      </c>
      <c r="C8595" s="213" t="s">
        <v>44</v>
      </c>
      <c r="D8595" s="214" t="s">
        <v>33670</v>
      </c>
    </row>
    <row r="8596" spans="1:4">
      <c r="A8596" s="213" t="s">
        <v>16182</v>
      </c>
      <c r="B8596" s="213" t="s">
        <v>4847</v>
      </c>
      <c r="C8596" s="213" t="s">
        <v>44</v>
      </c>
      <c r="D8596" s="214" t="s">
        <v>33591</v>
      </c>
    </row>
    <row r="8597" spans="1:4">
      <c r="A8597" s="213" t="s">
        <v>16183</v>
      </c>
      <c r="B8597" s="213" t="s">
        <v>4848</v>
      </c>
      <c r="C8597" s="213" t="s">
        <v>44</v>
      </c>
      <c r="D8597" s="214" t="s">
        <v>33671</v>
      </c>
    </row>
    <row r="8598" spans="1:4">
      <c r="A8598" s="213" t="s">
        <v>16184</v>
      </c>
      <c r="B8598" s="213" t="s">
        <v>30223</v>
      </c>
      <c r="C8598" s="213" t="s">
        <v>44</v>
      </c>
      <c r="D8598" s="214" t="s">
        <v>33672</v>
      </c>
    </row>
    <row r="8599" spans="1:4">
      <c r="A8599" s="213" t="s">
        <v>16185</v>
      </c>
      <c r="B8599" s="213" t="s">
        <v>30224</v>
      </c>
      <c r="C8599" s="213" t="s">
        <v>44</v>
      </c>
      <c r="D8599" s="214" t="s">
        <v>33673</v>
      </c>
    </row>
    <row r="8600" spans="1:4">
      <c r="A8600" s="213" t="s">
        <v>16186</v>
      </c>
      <c r="B8600" s="213" t="s">
        <v>30225</v>
      </c>
      <c r="C8600" s="213" t="s">
        <v>44</v>
      </c>
      <c r="D8600" s="214" t="s">
        <v>33674</v>
      </c>
    </row>
    <row r="8601" spans="1:4">
      <c r="A8601" s="213" t="s">
        <v>16187</v>
      </c>
      <c r="B8601" s="213" t="s">
        <v>30226</v>
      </c>
      <c r="C8601" s="213" t="s">
        <v>44</v>
      </c>
      <c r="D8601" s="214" t="s">
        <v>33675</v>
      </c>
    </row>
    <row r="8602" spans="1:4">
      <c r="A8602" s="213" t="s">
        <v>16188</v>
      </c>
      <c r="B8602" s="213" t="s">
        <v>30228</v>
      </c>
      <c r="C8602" s="213" t="s">
        <v>44</v>
      </c>
      <c r="D8602" s="214" t="s">
        <v>33676</v>
      </c>
    </row>
    <row r="8603" spans="1:4">
      <c r="A8603" s="213" t="s">
        <v>16189</v>
      </c>
      <c r="B8603" s="213" t="s">
        <v>30229</v>
      </c>
      <c r="C8603" s="213" t="s">
        <v>44</v>
      </c>
      <c r="D8603" s="214" t="s">
        <v>33677</v>
      </c>
    </row>
    <row r="8604" spans="1:4">
      <c r="A8604" s="213" t="s">
        <v>16190</v>
      </c>
      <c r="B8604" s="213" t="s">
        <v>30230</v>
      </c>
      <c r="C8604" s="213" t="s">
        <v>44</v>
      </c>
      <c r="D8604" s="214" t="s">
        <v>33678</v>
      </c>
    </row>
    <row r="8605" spans="1:4">
      <c r="A8605" s="213" t="s">
        <v>16191</v>
      </c>
      <c r="B8605" s="213" t="s">
        <v>30231</v>
      </c>
      <c r="C8605" s="213" t="s">
        <v>44</v>
      </c>
      <c r="D8605" s="214" t="s">
        <v>33679</v>
      </c>
    </row>
    <row r="8606" spans="1:4">
      <c r="A8606" s="213" t="s">
        <v>16192</v>
      </c>
      <c r="B8606" s="213" t="s">
        <v>30232</v>
      </c>
      <c r="C8606" s="213" t="s">
        <v>44</v>
      </c>
      <c r="D8606" s="214" t="s">
        <v>33680</v>
      </c>
    </row>
    <row r="8607" spans="1:4">
      <c r="A8607" s="213" t="s">
        <v>16193</v>
      </c>
      <c r="B8607" s="213" t="s">
        <v>30233</v>
      </c>
      <c r="C8607" s="213" t="s">
        <v>44</v>
      </c>
      <c r="D8607" s="214" t="s">
        <v>33681</v>
      </c>
    </row>
    <row r="8608" spans="1:4">
      <c r="A8608" s="213" t="s">
        <v>16194</v>
      </c>
      <c r="B8608" s="213" t="s">
        <v>30234</v>
      </c>
      <c r="C8608" s="213" t="s">
        <v>44</v>
      </c>
      <c r="D8608" s="214" t="s">
        <v>33682</v>
      </c>
    </row>
    <row r="8609" spans="1:4">
      <c r="A8609" s="213" t="s">
        <v>16195</v>
      </c>
      <c r="B8609" s="213" t="s">
        <v>30235</v>
      </c>
      <c r="C8609" s="213" t="s">
        <v>44</v>
      </c>
      <c r="D8609" s="214" t="s">
        <v>33683</v>
      </c>
    </row>
    <row r="8610" spans="1:4">
      <c r="A8610" s="213" t="s">
        <v>16197</v>
      </c>
      <c r="B8610" s="213" t="s">
        <v>3048</v>
      </c>
      <c r="C8610" s="213" t="s">
        <v>44</v>
      </c>
      <c r="D8610" s="214" t="s">
        <v>33684</v>
      </c>
    </row>
    <row r="8611" spans="1:4">
      <c r="A8611" s="213" t="s">
        <v>16199</v>
      </c>
      <c r="B8611" s="213" t="s">
        <v>3079</v>
      </c>
      <c r="C8611" s="213" t="s">
        <v>44</v>
      </c>
      <c r="D8611" s="214" t="s">
        <v>33685</v>
      </c>
    </row>
    <row r="8612" spans="1:4">
      <c r="A8612" s="213" t="s">
        <v>16200</v>
      </c>
      <c r="B8612" s="213" t="s">
        <v>3080</v>
      </c>
      <c r="C8612" s="213" t="s">
        <v>44</v>
      </c>
      <c r="D8612" s="214" t="s">
        <v>32004</v>
      </c>
    </row>
    <row r="8613" spans="1:4">
      <c r="A8613" s="213" t="s">
        <v>16201</v>
      </c>
      <c r="B8613" s="213" t="s">
        <v>512</v>
      </c>
      <c r="C8613" s="213" t="s">
        <v>126</v>
      </c>
      <c r="D8613" s="214" t="s">
        <v>33686</v>
      </c>
    </row>
    <row r="8614" spans="1:4">
      <c r="A8614" s="213" t="s">
        <v>16202</v>
      </c>
      <c r="B8614" s="213" t="s">
        <v>513</v>
      </c>
      <c r="C8614" s="213" t="s">
        <v>44</v>
      </c>
      <c r="D8614" s="214" t="s">
        <v>19089</v>
      </c>
    </row>
    <row r="8615" spans="1:4">
      <c r="A8615" s="213" t="s">
        <v>16203</v>
      </c>
      <c r="B8615" s="213" t="s">
        <v>514</v>
      </c>
      <c r="C8615" s="213" t="s">
        <v>44</v>
      </c>
      <c r="D8615" s="214" t="s">
        <v>33687</v>
      </c>
    </row>
    <row r="8616" spans="1:4">
      <c r="A8616" s="213" t="s">
        <v>16205</v>
      </c>
      <c r="B8616" s="213" t="s">
        <v>515</v>
      </c>
      <c r="C8616" s="213" t="s">
        <v>44</v>
      </c>
      <c r="D8616" s="214" t="s">
        <v>33688</v>
      </c>
    </row>
    <row r="8617" spans="1:4">
      <c r="A8617" s="213" t="s">
        <v>16206</v>
      </c>
      <c r="B8617" s="213" t="s">
        <v>516</v>
      </c>
      <c r="C8617" s="213" t="s">
        <v>44</v>
      </c>
      <c r="D8617" s="214" t="s">
        <v>10742</v>
      </c>
    </row>
    <row r="8618" spans="1:4">
      <c r="A8618" s="213" t="s">
        <v>16207</v>
      </c>
      <c r="B8618" s="213" t="s">
        <v>517</v>
      </c>
      <c r="C8618" s="213" t="s">
        <v>44</v>
      </c>
      <c r="D8618" s="214" t="s">
        <v>33689</v>
      </c>
    </row>
    <row r="8619" spans="1:4">
      <c r="A8619" s="213" t="s">
        <v>16209</v>
      </c>
      <c r="B8619" s="213" t="s">
        <v>518</v>
      </c>
      <c r="C8619" s="213" t="s">
        <v>44</v>
      </c>
      <c r="D8619" s="214" t="s">
        <v>33690</v>
      </c>
    </row>
    <row r="8620" spans="1:4">
      <c r="A8620" s="213" t="s">
        <v>16210</v>
      </c>
      <c r="B8620" s="213" t="s">
        <v>519</v>
      </c>
      <c r="C8620" s="213" t="s">
        <v>44</v>
      </c>
      <c r="D8620" s="214" t="s">
        <v>33691</v>
      </c>
    </row>
    <row r="8621" spans="1:4">
      <c r="A8621" s="213" t="s">
        <v>16211</v>
      </c>
      <c r="B8621" s="213" t="s">
        <v>520</v>
      </c>
      <c r="C8621" s="213" t="s">
        <v>44</v>
      </c>
      <c r="D8621" s="214" t="s">
        <v>30167</v>
      </c>
    </row>
    <row r="8622" spans="1:4">
      <c r="A8622" s="213" t="s">
        <v>16213</v>
      </c>
      <c r="B8622" s="213" t="s">
        <v>521</v>
      </c>
      <c r="C8622" s="213" t="s">
        <v>44</v>
      </c>
      <c r="D8622" s="214" t="s">
        <v>22212</v>
      </c>
    </row>
    <row r="8623" spans="1:4">
      <c r="A8623" s="213" t="s">
        <v>16214</v>
      </c>
      <c r="B8623" s="213" t="s">
        <v>522</v>
      </c>
      <c r="C8623" s="213" t="s">
        <v>44</v>
      </c>
      <c r="D8623" s="214" t="s">
        <v>25808</v>
      </c>
    </row>
    <row r="8624" spans="1:4">
      <c r="A8624" s="213" t="s">
        <v>16215</v>
      </c>
      <c r="B8624" s="213" t="s">
        <v>523</v>
      </c>
      <c r="C8624" s="213" t="s">
        <v>44</v>
      </c>
      <c r="D8624" s="214" t="s">
        <v>33692</v>
      </c>
    </row>
    <row r="8625" spans="1:4">
      <c r="A8625" s="213" t="s">
        <v>16216</v>
      </c>
      <c r="B8625" s="213" t="s">
        <v>524</v>
      </c>
      <c r="C8625" s="213" t="s">
        <v>44</v>
      </c>
      <c r="D8625" s="214" t="s">
        <v>30483</v>
      </c>
    </row>
    <row r="8626" spans="1:4">
      <c r="A8626" s="213" t="s">
        <v>16217</v>
      </c>
      <c r="B8626" s="213" t="s">
        <v>525</v>
      </c>
      <c r="C8626" s="213" t="s">
        <v>44</v>
      </c>
      <c r="D8626" s="214" t="s">
        <v>27276</v>
      </c>
    </row>
    <row r="8627" spans="1:4">
      <c r="A8627" s="213" t="s">
        <v>16218</v>
      </c>
      <c r="B8627" s="213" t="s">
        <v>526</v>
      </c>
      <c r="C8627" s="213" t="s">
        <v>44</v>
      </c>
      <c r="D8627" s="214" t="s">
        <v>33693</v>
      </c>
    </row>
    <row r="8628" spans="1:4">
      <c r="A8628" s="213" t="s">
        <v>16219</v>
      </c>
      <c r="B8628" s="213" t="s">
        <v>527</v>
      </c>
      <c r="C8628" s="213" t="s">
        <v>44</v>
      </c>
      <c r="D8628" s="214" t="s">
        <v>19736</v>
      </c>
    </row>
    <row r="8629" spans="1:4">
      <c r="A8629" s="213" t="s">
        <v>16220</v>
      </c>
      <c r="B8629" s="213" t="s">
        <v>528</v>
      </c>
      <c r="C8629" s="213" t="s">
        <v>44</v>
      </c>
      <c r="D8629" s="214" t="s">
        <v>33694</v>
      </c>
    </row>
    <row r="8630" spans="1:4">
      <c r="A8630" s="213" t="s">
        <v>16221</v>
      </c>
      <c r="B8630" s="213" t="s">
        <v>1085</v>
      </c>
      <c r="C8630" s="213" t="s">
        <v>44</v>
      </c>
      <c r="D8630" s="214" t="s">
        <v>33695</v>
      </c>
    </row>
    <row r="8631" spans="1:4">
      <c r="A8631" s="213" t="s">
        <v>16222</v>
      </c>
      <c r="B8631" s="213" t="s">
        <v>1086</v>
      </c>
      <c r="C8631" s="213" t="s">
        <v>126</v>
      </c>
      <c r="D8631" s="214" t="s">
        <v>33696</v>
      </c>
    </row>
    <row r="8632" spans="1:4">
      <c r="A8632" s="213" t="s">
        <v>16223</v>
      </c>
      <c r="B8632" s="213" t="s">
        <v>1087</v>
      </c>
      <c r="C8632" s="213" t="s">
        <v>126</v>
      </c>
      <c r="D8632" s="214" t="s">
        <v>33697</v>
      </c>
    </row>
    <row r="8633" spans="1:4">
      <c r="A8633" s="213" t="s">
        <v>16224</v>
      </c>
      <c r="B8633" s="213" t="s">
        <v>1088</v>
      </c>
      <c r="C8633" s="213" t="s">
        <v>126</v>
      </c>
      <c r="D8633" s="214" t="s">
        <v>33698</v>
      </c>
    </row>
    <row r="8634" spans="1:4">
      <c r="A8634" s="213" t="s">
        <v>16225</v>
      </c>
      <c r="B8634" s="213" t="s">
        <v>1089</v>
      </c>
      <c r="C8634" s="213" t="s">
        <v>126</v>
      </c>
      <c r="D8634" s="214" t="s">
        <v>33698</v>
      </c>
    </row>
    <row r="8635" spans="1:4">
      <c r="A8635" s="213" t="s">
        <v>16226</v>
      </c>
      <c r="B8635" s="213" t="s">
        <v>1090</v>
      </c>
      <c r="C8635" s="213" t="s">
        <v>126</v>
      </c>
      <c r="D8635" s="214" t="s">
        <v>33698</v>
      </c>
    </row>
    <row r="8636" spans="1:4">
      <c r="A8636" s="213" t="s">
        <v>16227</v>
      </c>
      <c r="B8636" s="213" t="s">
        <v>1091</v>
      </c>
      <c r="C8636" s="213" t="s">
        <v>126</v>
      </c>
      <c r="D8636" s="214" t="s">
        <v>33699</v>
      </c>
    </row>
    <row r="8637" spans="1:4">
      <c r="A8637" s="213" t="s">
        <v>16228</v>
      </c>
      <c r="B8637" s="213" t="s">
        <v>1092</v>
      </c>
      <c r="C8637" s="213" t="s">
        <v>126</v>
      </c>
      <c r="D8637" s="214" t="s">
        <v>33700</v>
      </c>
    </row>
    <row r="8638" spans="1:4">
      <c r="A8638" s="213" t="s">
        <v>16229</v>
      </c>
      <c r="B8638" s="213" t="s">
        <v>1093</v>
      </c>
      <c r="C8638" s="213" t="s">
        <v>126</v>
      </c>
      <c r="D8638" s="214" t="s">
        <v>33701</v>
      </c>
    </row>
    <row r="8639" spans="1:4">
      <c r="A8639" s="213" t="s">
        <v>16230</v>
      </c>
      <c r="B8639" s="213" t="s">
        <v>1094</v>
      </c>
      <c r="C8639" s="213" t="s">
        <v>44</v>
      </c>
      <c r="D8639" s="214" t="s">
        <v>30299</v>
      </c>
    </row>
    <row r="8640" spans="1:4">
      <c r="A8640" s="213" t="s">
        <v>16231</v>
      </c>
      <c r="B8640" s="213" t="s">
        <v>1095</v>
      </c>
      <c r="C8640" s="213" t="s">
        <v>126</v>
      </c>
      <c r="D8640" s="214" t="s">
        <v>33702</v>
      </c>
    </row>
    <row r="8641" spans="1:4">
      <c r="A8641" s="213" t="s">
        <v>16232</v>
      </c>
      <c r="B8641" s="213" t="s">
        <v>1096</v>
      </c>
      <c r="C8641" s="213" t="s">
        <v>126</v>
      </c>
      <c r="D8641" s="214" t="s">
        <v>33703</v>
      </c>
    </row>
    <row r="8642" spans="1:4">
      <c r="A8642" s="213" t="s">
        <v>16233</v>
      </c>
      <c r="B8642" s="213" t="s">
        <v>1097</v>
      </c>
      <c r="C8642" s="213" t="s">
        <v>126</v>
      </c>
      <c r="D8642" s="214" t="s">
        <v>33704</v>
      </c>
    </row>
    <row r="8643" spans="1:4">
      <c r="A8643" s="213" t="s">
        <v>16234</v>
      </c>
      <c r="B8643" s="213" t="s">
        <v>1098</v>
      </c>
      <c r="C8643" s="213" t="s">
        <v>126</v>
      </c>
      <c r="D8643" s="214" t="s">
        <v>33704</v>
      </c>
    </row>
    <row r="8644" spans="1:4">
      <c r="A8644" s="213" t="s">
        <v>16235</v>
      </c>
      <c r="B8644" s="213" t="s">
        <v>1099</v>
      </c>
      <c r="C8644" s="213" t="s">
        <v>126</v>
      </c>
      <c r="D8644" s="214" t="s">
        <v>33704</v>
      </c>
    </row>
    <row r="8645" spans="1:4">
      <c r="A8645" s="213" t="s">
        <v>16236</v>
      </c>
      <c r="B8645" s="213" t="s">
        <v>1100</v>
      </c>
      <c r="C8645" s="213" t="s">
        <v>126</v>
      </c>
      <c r="D8645" s="214" t="s">
        <v>33705</v>
      </c>
    </row>
    <row r="8646" spans="1:4">
      <c r="A8646" s="213" t="s">
        <v>16237</v>
      </c>
      <c r="B8646" s="213" t="s">
        <v>1101</v>
      </c>
      <c r="C8646" s="213" t="s">
        <v>126</v>
      </c>
      <c r="D8646" s="214" t="s">
        <v>33706</v>
      </c>
    </row>
    <row r="8647" spans="1:4">
      <c r="A8647" s="213" t="s">
        <v>16238</v>
      </c>
      <c r="B8647" s="213" t="s">
        <v>1102</v>
      </c>
      <c r="C8647" s="213" t="s">
        <v>126</v>
      </c>
      <c r="D8647" s="214" t="s">
        <v>33707</v>
      </c>
    </row>
    <row r="8648" spans="1:4">
      <c r="A8648" s="213" t="s">
        <v>16239</v>
      </c>
      <c r="B8648" s="213" t="s">
        <v>3878</v>
      </c>
      <c r="C8648" s="213" t="s">
        <v>44</v>
      </c>
      <c r="D8648" s="214" t="s">
        <v>12847</v>
      </c>
    </row>
    <row r="8649" spans="1:4">
      <c r="A8649" s="213" t="s">
        <v>16241</v>
      </c>
      <c r="B8649" s="213" t="s">
        <v>3879</v>
      </c>
      <c r="C8649" s="213" t="s">
        <v>44</v>
      </c>
      <c r="D8649" s="214" t="s">
        <v>30137</v>
      </c>
    </row>
    <row r="8650" spans="1:4">
      <c r="A8650" s="213" t="s">
        <v>16242</v>
      </c>
      <c r="B8650" s="213" t="s">
        <v>3880</v>
      </c>
      <c r="C8650" s="213" t="s">
        <v>44</v>
      </c>
      <c r="D8650" s="214" t="s">
        <v>22893</v>
      </c>
    </row>
    <row r="8651" spans="1:4">
      <c r="A8651" s="213" t="s">
        <v>16243</v>
      </c>
      <c r="B8651" s="213" t="s">
        <v>3904</v>
      </c>
      <c r="C8651" s="213" t="s">
        <v>44</v>
      </c>
      <c r="D8651" s="214" t="s">
        <v>33708</v>
      </c>
    </row>
    <row r="8652" spans="1:4">
      <c r="A8652" s="213" t="s">
        <v>16244</v>
      </c>
      <c r="B8652" s="213" t="s">
        <v>3905</v>
      </c>
      <c r="C8652" s="213" t="s">
        <v>44</v>
      </c>
      <c r="D8652" s="214" t="s">
        <v>33709</v>
      </c>
    </row>
    <row r="8653" spans="1:4">
      <c r="A8653" s="213" t="s">
        <v>16245</v>
      </c>
      <c r="B8653" s="213" t="s">
        <v>3906</v>
      </c>
      <c r="C8653" s="213" t="s">
        <v>44</v>
      </c>
      <c r="D8653" s="214" t="s">
        <v>33710</v>
      </c>
    </row>
    <row r="8654" spans="1:4">
      <c r="A8654" s="213" t="s">
        <v>16246</v>
      </c>
      <c r="B8654" s="213" t="s">
        <v>3933</v>
      </c>
      <c r="C8654" s="213" t="s">
        <v>44</v>
      </c>
      <c r="D8654" s="214" t="s">
        <v>15067</v>
      </c>
    </row>
    <row r="8655" spans="1:4">
      <c r="A8655" s="213" t="s">
        <v>16247</v>
      </c>
      <c r="B8655" s="213" t="s">
        <v>3934</v>
      </c>
      <c r="C8655" s="213" t="s">
        <v>44</v>
      </c>
      <c r="D8655" s="214" t="s">
        <v>33711</v>
      </c>
    </row>
    <row r="8656" spans="1:4">
      <c r="A8656" s="213" t="s">
        <v>16248</v>
      </c>
      <c r="B8656" s="213" t="s">
        <v>3935</v>
      </c>
      <c r="C8656" s="213" t="s">
        <v>44</v>
      </c>
      <c r="D8656" s="214" t="s">
        <v>33712</v>
      </c>
    </row>
    <row r="8657" spans="1:4">
      <c r="A8657" s="213" t="s">
        <v>16249</v>
      </c>
      <c r="B8657" s="213" t="s">
        <v>3936</v>
      </c>
      <c r="C8657" s="213" t="s">
        <v>44</v>
      </c>
      <c r="D8657" s="214" t="s">
        <v>33713</v>
      </c>
    </row>
    <row r="8658" spans="1:4">
      <c r="A8658" s="213" t="s">
        <v>16250</v>
      </c>
      <c r="B8658" s="213" t="s">
        <v>3937</v>
      </c>
      <c r="C8658" s="213" t="s">
        <v>44</v>
      </c>
      <c r="D8658" s="214" t="s">
        <v>23309</v>
      </c>
    </row>
    <row r="8659" spans="1:4">
      <c r="A8659" s="213" t="s">
        <v>16251</v>
      </c>
      <c r="B8659" s="213" t="s">
        <v>3938</v>
      </c>
      <c r="C8659" s="213" t="s">
        <v>44</v>
      </c>
      <c r="D8659" s="214" t="s">
        <v>29878</v>
      </c>
    </row>
    <row r="8660" spans="1:4">
      <c r="A8660" s="213" t="s">
        <v>16253</v>
      </c>
      <c r="B8660" s="213" t="s">
        <v>4010</v>
      </c>
      <c r="C8660" s="213" t="s">
        <v>44</v>
      </c>
      <c r="D8660" s="214" t="s">
        <v>10728</v>
      </c>
    </row>
    <row r="8661" spans="1:4">
      <c r="A8661" s="213" t="s">
        <v>16254</v>
      </c>
      <c r="B8661" s="213" t="s">
        <v>4011</v>
      </c>
      <c r="C8661" s="213" t="s">
        <v>44</v>
      </c>
      <c r="D8661" s="214" t="s">
        <v>33714</v>
      </c>
    </row>
    <row r="8662" spans="1:4">
      <c r="A8662" s="213" t="s">
        <v>16255</v>
      </c>
      <c r="B8662" s="213" t="s">
        <v>4043</v>
      </c>
      <c r="C8662" s="213" t="s">
        <v>44</v>
      </c>
      <c r="D8662" s="214" t="s">
        <v>33715</v>
      </c>
    </row>
    <row r="8663" spans="1:4">
      <c r="A8663" s="213" t="s">
        <v>16257</v>
      </c>
      <c r="B8663" s="213" t="s">
        <v>4103</v>
      </c>
      <c r="C8663" s="213" t="s">
        <v>44</v>
      </c>
      <c r="D8663" s="214" t="s">
        <v>33716</v>
      </c>
    </row>
    <row r="8664" spans="1:4">
      <c r="A8664" s="213" t="s">
        <v>16258</v>
      </c>
      <c r="B8664" s="213" t="s">
        <v>9218</v>
      </c>
      <c r="C8664" s="213" t="s">
        <v>44</v>
      </c>
      <c r="D8664" s="214" t="s">
        <v>23634</v>
      </c>
    </row>
    <row r="8665" spans="1:4">
      <c r="A8665" s="213" t="s">
        <v>16259</v>
      </c>
      <c r="B8665" s="213" t="s">
        <v>9219</v>
      </c>
      <c r="C8665" s="213" t="s">
        <v>44</v>
      </c>
      <c r="D8665" s="214" t="s">
        <v>23669</v>
      </c>
    </row>
    <row r="8666" spans="1:4">
      <c r="A8666" s="213" t="s">
        <v>16261</v>
      </c>
      <c r="B8666" s="213" t="s">
        <v>9220</v>
      </c>
      <c r="C8666" s="213" t="s">
        <v>44</v>
      </c>
      <c r="D8666" s="214" t="s">
        <v>17015</v>
      </c>
    </row>
    <row r="8667" spans="1:4">
      <c r="A8667" s="213" t="s">
        <v>16263</v>
      </c>
      <c r="B8667" s="213" t="s">
        <v>9221</v>
      </c>
      <c r="C8667" s="213" t="s">
        <v>44</v>
      </c>
      <c r="D8667" s="214" t="s">
        <v>33717</v>
      </c>
    </row>
    <row r="8668" spans="1:4">
      <c r="A8668" s="213" t="s">
        <v>30242</v>
      </c>
      <c r="B8668" s="213" t="s">
        <v>30243</v>
      </c>
      <c r="C8668" s="213" t="s">
        <v>126</v>
      </c>
      <c r="D8668" s="214" t="s">
        <v>33718</v>
      </c>
    </row>
    <row r="8669" spans="1:4">
      <c r="A8669" s="213" t="s">
        <v>30244</v>
      </c>
      <c r="B8669" s="213" t="s">
        <v>30245</v>
      </c>
      <c r="C8669" s="213" t="s">
        <v>126</v>
      </c>
      <c r="D8669" s="214" t="s">
        <v>11081</v>
      </c>
    </row>
    <row r="8670" spans="1:4">
      <c r="A8670" s="213" t="s">
        <v>30246</v>
      </c>
      <c r="B8670" s="213" t="s">
        <v>30247</v>
      </c>
      <c r="C8670" s="213" t="s">
        <v>126</v>
      </c>
      <c r="D8670" s="214" t="s">
        <v>30126</v>
      </c>
    </row>
    <row r="8671" spans="1:4">
      <c r="A8671" s="213" t="s">
        <v>30248</v>
      </c>
      <c r="B8671" s="213" t="s">
        <v>30249</v>
      </c>
      <c r="C8671" s="213" t="s">
        <v>126</v>
      </c>
      <c r="D8671" s="214" t="s">
        <v>33719</v>
      </c>
    </row>
    <row r="8672" spans="1:4">
      <c r="A8672" s="213" t="s">
        <v>30251</v>
      </c>
      <c r="B8672" s="213" t="s">
        <v>30252</v>
      </c>
      <c r="C8672" s="213" t="s">
        <v>126</v>
      </c>
      <c r="D8672" s="214" t="s">
        <v>11150</v>
      </c>
    </row>
    <row r="8673" spans="1:4">
      <c r="A8673" s="213" t="s">
        <v>30253</v>
      </c>
      <c r="B8673" s="213" t="s">
        <v>30254</v>
      </c>
      <c r="C8673" s="213" t="s">
        <v>126</v>
      </c>
      <c r="D8673" s="214" t="s">
        <v>33014</v>
      </c>
    </row>
    <row r="8674" spans="1:4">
      <c r="A8674" s="213" t="s">
        <v>30255</v>
      </c>
      <c r="B8674" s="213" t="s">
        <v>30256</v>
      </c>
      <c r="C8674" s="213" t="s">
        <v>126</v>
      </c>
      <c r="D8674" s="214" t="s">
        <v>31588</v>
      </c>
    </row>
    <row r="8675" spans="1:4">
      <c r="A8675" s="213" t="s">
        <v>30257</v>
      </c>
      <c r="B8675" s="213" t="s">
        <v>30258</v>
      </c>
      <c r="C8675" s="213" t="s">
        <v>126</v>
      </c>
      <c r="D8675" s="214" t="s">
        <v>10720</v>
      </c>
    </row>
    <row r="8676" spans="1:4">
      <c r="A8676" s="213" t="s">
        <v>30259</v>
      </c>
      <c r="B8676" s="213" t="s">
        <v>30260</v>
      </c>
      <c r="C8676" s="213" t="s">
        <v>126</v>
      </c>
      <c r="D8676" s="214" t="s">
        <v>31820</v>
      </c>
    </row>
    <row r="8677" spans="1:4">
      <c r="A8677" s="213" t="s">
        <v>16264</v>
      </c>
      <c r="B8677" s="213" t="s">
        <v>4168</v>
      </c>
      <c r="C8677" s="213" t="s">
        <v>126</v>
      </c>
      <c r="D8677" s="214" t="s">
        <v>33720</v>
      </c>
    </row>
    <row r="8678" spans="1:4">
      <c r="A8678" s="213" t="s">
        <v>16265</v>
      </c>
      <c r="B8678" s="213" t="s">
        <v>4169</v>
      </c>
      <c r="C8678" s="213" t="s">
        <v>126</v>
      </c>
      <c r="D8678" s="214" t="s">
        <v>10831</v>
      </c>
    </row>
    <row r="8679" spans="1:4">
      <c r="A8679" s="213" t="s">
        <v>16266</v>
      </c>
      <c r="B8679" s="213" t="s">
        <v>4170</v>
      </c>
      <c r="C8679" s="213" t="s">
        <v>126</v>
      </c>
      <c r="D8679" s="214" t="s">
        <v>10870</v>
      </c>
    </row>
    <row r="8680" spans="1:4">
      <c r="A8680" s="213" t="s">
        <v>16267</v>
      </c>
      <c r="B8680" s="213" t="s">
        <v>4171</v>
      </c>
      <c r="C8680" s="213" t="s">
        <v>126</v>
      </c>
      <c r="D8680" s="214" t="s">
        <v>30262</v>
      </c>
    </row>
    <row r="8681" spans="1:4">
      <c r="A8681" s="213" t="s">
        <v>16269</v>
      </c>
      <c r="B8681" s="213" t="s">
        <v>4172</v>
      </c>
      <c r="C8681" s="213" t="s">
        <v>126</v>
      </c>
      <c r="D8681" s="214" t="s">
        <v>11590</v>
      </c>
    </row>
    <row r="8682" spans="1:4">
      <c r="A8682" s="213" t="s">
        <v>16270</v>
      </c>
      <c r="B8682" s="213" t="s">
        <v>4173</v>
      </c>
      <c r="C8682" s="213" t="s">
        <v>126</v>
      </c>
      <c r="D8682" s="214" t="s">
        <v>11709</v>
      </c>
    </row>
    <row r="8683" spans="1:4">
      <c r="A8683" s="213" t="s">
        <v>16271</v>
      </c>
      <c r="B8683" s="213" t="s">
        <v>4174</v>
      </c>
      <c r="C8683" s="213" t="s">
        <v>126</v>
      </c>
      <c r="D8683" s="214" t="s">
        <v>14699</v>
      </c>
    </row>
    <row r="8684" spans="1:4">
      <c r="A8684" s="213" t="s">
        <v>16272</v>
      </c>
      <c r="B8684" s="213" t="s">
        <v>4175</v>
      </c>
      <c r="C8684" s="213" t="s">
        <v>126</v>
      </c>
      <c r="D8684" s="214" t="s">
        <v>13729</v>
      </c>
    </row>
    <row r="8685" spans="1:4">
      <c r="A8685" s="213" t="s">
        <v>16273</v>
      </c>
      <c r="B8685" s="213" t="s">
        <v>4176</v>
      </c>
      <c r="C8685" s="213" t="s">
        <v>126</v>
      </c>
      <c r="D8685" s="214" t="s">
        <v>10308</v>
      </c>
    </row>
    <row r="8686" spans="1:4">
      <c r="A8686" s="213" t="s">
        <v>16275</v>
      </c>
      <c r="B8686" s="213" t="s">
        <v>4177</v>
      </c>
      <c r="C8686" s="213" t="s">
        <v>126</v>
      </c>
      <c r="D8686" s="214" t="s">
        <v>12884</v>
      </c>
    </row>
    <row r="8687" spans="1:4">
      <c r="A8687" s="213" t="s">
        <v>16276</v>
      </c>
      <c r="B8687" s="213" t="s">
        <v>4178</v>
      </c>
      <c r="C8687" s="213" t="s">
        <v>126</v>
      </c>
      <c r="D8687" s="214" t="s">
        <v>30016</v>
      </c>
    </row>
    <row r="8688" spans="1:4">
      <c r="A8688" s="213" t="s">
        <v>16278</v>
      </c>
      <c r="B8688" s="213" t="s">
        <v>4179</v>
      </c>
      <c r="C8688" s="213" t="s">
        <v>126</v>
      </c>
      <c r="D8688" s="214" t="s">
        <v>33721</v>
      </c>
    </row>
    <row r="8689" spans="1:4">
      <c r="A8689" s="213" t="s">
        <v>16279</v>
      </c>
      <c r="B8689" s="213" t="s">
        <v>4180</v>
      </c>
      <c r="C8689" s="213" t="s">
        <v>126</v>
      </c>
      <c r="D8689" s="214" t="s">
        <v>33722</v>
      </c>
    </row>
    <row r="8690" spans="1:4">
      <c r="A8690" s="213" t="s">
        <v>16280</v>
      </c>
      <c r="B8690" s="213" t="s">
        <v>4181</v>
      </c>
      <c r="C8690" s="213" t="s">
        <v>126</v>
      </c>
      <c r="D8690" s="214" t="s">
        <v>13015</v>
      </c>
    </row>
    <row r="8691" spans="1:4">
      <c r="A8691" s="213" t="s">
        <v>16281</v>
      </c>
      <c r="B8691" s="213" t="s">
        <v>4182</v>
      </c>
      <c r="C8691" s="213" t="s">
        <v>126</v>
      </c>
      <c r="D8691" s="214" t="s">
        <v>15246</v>
      </c>
    </row>
    <row r="8692" spans="1:4">
      <c r="A8692" s="213" t="s">
        <v>16282</v>
      </c>
      <c r="B8692" s="213" t="s">
        <v>4183</v>
      </c>
      <c r="C8692" s="213" t="s">
        <v>126</v>
      </c>
      <c r="D8692" s="214" t="s">
        <v>10259</v>
      </c>
    </row>
    <row r="8693" spans="1:4">
      <c r="A8693" s="213" t="s">
        <v>16283</v>
      </c>
      <c r="B8693" s="213" t="s">
        <v>4184</v>
      </c>
      <c r="C8693" s="213" t="s">
        <v>126</v>
      </c>
      <c r="D8693" s="214" t="s">
        <v>16471</v>
      </c>
    </row>
    <row r="8694" spans="1:4">
      <c r="A8694" s="213" t="s">
        <v>16284</v>
      </c>
      <c r="B8694" s="213" t="s">
        <v>4185</v>
      </c>
      <c r="C8694" s="213" t="s">
        <v>126</v>
      </c>
      <c r="D8694" s="214" t="s">
        <v>12517</v>
      </c>
    </row>
    <row r="8695" spans="1:4">
      <c r="A8695" s="213" t="s">
        <v>16286</v>
      </c>
      <c r="B8695" s="213" t="s">
        <v>4186</v>
      </c>
      <c r="C8695" s="213" t="s">
        <v>126</v>
      </c>
      <c r="D8695" s="214" t="s">
        <v>20220</v>
      </c>
    </row>
    <row r="8696" spans="1:4">
      <c r="A8696" s="213" t="s">
        <v>16287</v>
      </c>
      <c r="B8696" s="213" t="s">
        <v>4187</v>
      </c>
      <c r="C8696" s="213" t="s">
        <v>126</v>
      </c>
      <c r="D8696" s="214" t="s">
        <v>14715</v>
      </c>
    </row>
    <row r="8697" spans="1:4">
      <c r="A8697" s="213" t="s">
        <v>16289</v>
      </c>
      <c r="B8697" s="213" t="s">
        <v>4188</v>
      </c>
      <c r="C8697" s="213" t="s">
        <v>126</v>
      </c>
      <c r="D8697" s="214" t="s">
        <v>30270</v>
      </c>
    </row>
    <row r="8698" spans="1:4">
      <c r="A8698" s="213" t="s">
        <v>16290</v>
      </c>
      <c r="B8698" s="213" t="s">
        <v>1807</v>
      </c>
      <c r="C8698" s="213" t="s">
        <v>126</v>
      </c>
      <c r="D8698" s="214" t="s">
        <v>29455</v>
      </c>
    </row>
    <row r="8699" spans="1:4">
      <c r="A8699" s="213" t="s">
        <v>16292</v>
      </c>
      <c r="B8699" s="213" t="s">
        <v>4189</v>
      </c>
      <c r="C8699" s="213" t="s">
        <v>126</v>
      </c>
      <c r="D8699" s="214" t="s">
        <v>11385</v>
      </c>
    </row>
    <row r="8700" spans="1:4">
      <c r="A8700" s="213" t="s">
        <v>16293</v>
      </c>
      <c r="B8700" s="213" t="s">
        <v>4190</v>
      </c>
      <c r="C8700" s="213" t="s">
        <v>126</v>
      </c>
      <c r="D8700" s="214" t="s">
        <v>11461</v>
      </c>
    </row>
    <row r="8701" spans="1:4">
      <c r="A8701" s="213" t="s">
        <v>16294</v>
      </c>
      <c r="B8701" s="213" t="s">
        <v>4191</v>
      </c>
      <c r="C8701" s="213" t="s">
        <v>126</v>
      </c>
      <c r="D8701" s="214" t="s">
        <v>33723</v>
      </c>
    </row>
    <row r="8702" spans="1:4">
      <c r="A8702" s="213" t="s">
        <v>16295</v>
      </c>
      <c r="B8702" s="213" t="s">
        <v>4192</v>
      </c>
      <c r="C8702" s="213" t="s">
        <v>126</v>
      </c>
      <c r="D8702" s="214" t="s">
        <v>33724</v>
      </c>
    </row>
    <row r="8703" spans="1:4">
      <c r="A8703" s="213" t="s">
        <v>16296</v>
      </c>
      <c r="B8703" s="213" t="s">
        <v>4193</v>
      </c>
      <c r="C8703" s="213" t="s">
        <v>126</v>
      </c>
      <c r="D8703" s="214" t="s">
        <v>11458</v>
      </c>
    </row>
    <row r="8704" spans="1:4">
      <c r="A8704" s="213" t="s">
        <v>16297</v>
      </c>
      <c r="B8704" s="213" t="s">
        <v>4194</v>
      </c>
      <c r="C8704" s="213" t="s">
        <v>126</v>
      </c>
      <c r="D8704" s="214" t="s">
        <v>18657</v>
      </c>
    </row>
    <row r="8705" spans="1:4">
      <c r="A8705" s="213" t="s">
        <v>16298</v>
      </c>
      <c r="B8705" s="213" t="s">
        <v>4195</v>
      </c>
      <c r="C8705" s="213" t="s">
        <v>126</v>
      </c>
      <c r="D8705" s="214" t="s">
        <v>10325</v>
      </c>
    </row>
    <row r="8706" spans="1:4">
      <c r="A8706" s="213" t="s">
        <v>16300</v>
      </c>
      <c r="B8706" s="213" t="s">
        <v>4196</v>
      </c>
      <c r="C8706" s="213" t="s">
        <v>126</v>
      </c>
      <c r="D8706" s="214" t="s">
        <v>30877</v>
      </c>
    </row>
    <row r="8707" spans="1:4">
      <c r="A8707" s="213" t="s">
        <v>16301</v>
      </c>
      <c r="B8707" s="213" t="s">
        <v>4197</v>
      </c>
      <c r="C8707" s="213" t="s">
        <v>126</v>
      </c>
      <c r="D8707" s="214" t="s">
        <v>33725</v>
      </c>
    </row>
    <row r="8708" spans="1:4">
      <c r="A8708" s="213" t="s">
        <v>16302</v>
      </c>
      <c r="B8708" s="213" t="s">
        <v>4198</v>
      </c>
      <c r="C8708" s="213" t="s">
        <v>126</v>
      </c>
      <c r="D8708" s="214" t="s">
        <v>10286</v>
      </c>
    </row>
    <row r="8709" spans="1:4">
      <c r="A8709" s="213" t="s">
        <v>16303</v>
      </c>
      <c r="B8709" s="213" t="s">
        <v>4199</v>
      </c>
      <c r="C8709" s="213" t="s">
        <v>126</v>
      </c>
      <c r="D8709" s="214" t="s">
        <v>10338</v>
      </c>
    </row>
    <row r="8710" spans="1:4">
      <c r="A8710" s="213" t="s">
        <v>16304</v>
      </c>
      <c r="B8710" s="213" t="s">
        <v>4200</v>
      </c>
      <c r="C8710" s="213" t="s">
        <v>126</v>
      </c>
      <c r="D8710" s="214" t="s">
        <v>33726</v>
      </c>
    </row>
    <row r="8711" spans="1:4">
      <c r="A8711" s="213" t="s">
        <v>16305</v>
      </c>
      <c r="B8711" s="213" t="s">
        <v>4201</v>
      </c>
      <c r="C8711" s="213" t="s">
        <v>126</v>
      </c>
      <c r="D8711" s="214" t="s">
        <v>11862</v>
      </c>
    </row>
    <row r="8712" spans="1:4">
      <c r="A8712" s="213" t="s">
        <v>16306</v>
      </c>
      <c r="B8712" s="213" t="s">
        <v>4202</v>
      </c>
      <c r="C8712" s="213" t="s">
        <v>126</v>
      </c>
      <c r="D8712" s="214" t="s">
        <v>10382</v>
      </c>
    </row>
    <row r="8713" spans="1:4">
      <c r="A8713" s="213" t="s">
        <v>16307</v>
      </c>
      <c r="B8713" s="213" t="s">
        <v>4203</v>
      </c>
      <c r="C8713" s="213" t="s">
        <v>126</v>
      </c>
      <c r="D8713" s="214" t="s">
        <v>11473</v>
      </c>
    </row>
    <row r="8714" spans="1:4">
      <c r="A8714" s="213" t="s">
        <v>16308</v>
      </c>
      <c r="B8714" s="213" t="s">
        <v>4204</v>
      </c>
      <c r="C8714" s="213" t="s">
        <v>126</v>
      </c>
      <c r="D8714" s="214" t="s">
        <v>10660</v>
      </c>
    </row>
    <row r="8715" spans="1:4">
      <c r="A8715" s="213" t="s">
        <v>16309</v>
      </c>
      <c r="B8715" s="213" t="s">
        <v>4205</v>
      </c>
      <c r="C8715" s="213" t="s">
        <v>126</v>
      </c>
      <c r="D8715" s="214" t="s">
        <v>33727</v>
      </c>
    </row>
    <row r="8716" spans="1:4">
      <c r="A8716" s="213" t="s">
        <v>16311</v>
      </c>
      <c r="B8716" s="213" t="s">
        <v>4206</v>
      </c>
      <c r="C8716" s="213" t="s">
        <v>126</v>
      </c>
      <c r="D8716" s="214" t="s">
        <v>11914</v>
      </c>
    </row>
    <row r="8717" spans="1:4">
      <c r="A8717" s="213" t="s">
        <v>16312</v>
      </c>
      <c r="B8717" s="213" t="s">
        <v>4207</v>
      </c>
      <c r="C8717" s="213" t="s">
        <v>126</v>
      </c>
      <c r="D8717" s="214" t="s">
        <v>33728</v>
      </c>
    </row>
    <row r="8718" spans="1:4">
      <c r="A8718" s="213" t="s">
        <v>16313</v>
      </c>
      <c r="B8718" s="213" t="s">
        <v>4208</v>
      </c>
      <c r="C8718" s="213" t="s">
        <v>126</v>
      </c>
      <c r="D8718" s="214" t="s">
        <v>33729</v>
      </c>
    </row>
    <row r="8719" spans="1:4">
      <c r="A8719" s="213" t="s">
        <v>16314</v>
      </c>
      <c r="B8719" s="213" t="s">
        <v>4212</v>
      </c>
      <c r="C8719" s="213" t="s">
        <v>126</v>
      </c>
      <c r="D8719" s="214" t="s">
        <v>10265</v>
      </c>
    </row>
    <row r="8720" spans="1:4">
      <c r="A8720" s="213" t="s">
        <v>16315</v>
      </c>
      <c r="B8720" s="213" t="s">
        <v>4213</v>
      </c>
      <c r="C8720" s="213" t="s">
        <v>126</v>
      </c>
      <c r="D8720" s="214" t="s">
        <v>20301</v>
      </c>
    </row>
    <row r="8721" spans="1:4">
      <c r="A8721" s="213" t="s">
        <v>16316</v>
      </c>
      <c r="B8721" s="213" t="s">
        <v>4214</v>
      </c>
      <c r="C8721" s="213" t="s">
        <v>126</v>
      </c>
      <c r="D8721" s="214" t="s">
        <v>14687</v>
      </c>
    </row>
    <row r="8722" spans="1:4">
      <c r="A8722" s="213" t="s">
        <v>16317</v>
      </c>
      <c r="B8722" s="213" t="s">
        <v>4215</v>
      </c>
      <c r="C8722" s="213" t="s">
        <v>126</v>
      </c>
      <c r="D8722" s="214" t="s">
        <v>16268</v>
      </c>
    </row>
    <row r="8723" spans="1:4">
      <c r="A8723" s="213" t="s">
        <v>16318</v>
      </c>
      <c r="B8723" s="213" t="s">
        <v>4216</v>
      </c>
      <c r="C8723" s="213" t="s">
        <v>126</v>
      </c>
      <c r="D8723" s="214" t="s">
        <v>23249</v>
      </c>
    </row>
    <row r="8724" spans="1:4">
      <c r="A8724" s="213" t="s">
        <v>16319</v>
      </c>
      <c r="B8724" s="213" t="s">
        <v>4217</v>
      </c>
      <c r="C8724" s="213" t="s">
        <v>126</v>
      </c>
      <c r="D8724" s="214" t="s">
        <v>10218</v>
      </c>
    </row>
    <row r="8725" spans="1:4">
      <c r="A8725" s="213" t="s">
        <v>16321</v>
      </c>
      <c r="B8725" s="213" t="s">
        <v>4218</v>
      </c>
      <c r="C8725" s="213" t="s">
        <v>126</v>
      </c>
      <c r="D8725" s="214" t="s">
        <v>22174</v>
      </c>
    </row>
    <row r="8726" spans="1:4">
      <c r="A8726" s="213" t="s">
        <v>16322</v>
      </c>
      <c r="B8726" s="213" t="s">
        <v>4219</v>
      </c>
      <c r="C8726" s="213" t="s">
        <v>126</v>
      </c>
      <c r="D8726" s="214" t="s">
        <v>16345</v>
      </c>
    </row>
    <row r="8727" spans="1:4">
      <c r="A8727" s="213" t="s">
        <v>16323</v>
      </c>
      <c r="B8727" s="213" t="s">
        <v>4220</v>
      </c>
      <c r="C8727" s="213" t="s">
        <v>126</v>
      </c>
      <c r="D8727" s="214" t="s">
        <v>15010</v>
      </c>
    </row>
    <row r="8728" spans="1:4">
      <c r="A8728" s="213" t="s">
        <v>16324</v>
      </c>
      <c r="B8728" s="213" t="s">
        <v>4221</v>
      </c>
      <c r="C8728" s="213" t="s">
        <v>126</v>
      </c>
      <c r="D8728" s="214" t="s">
        <v>10745</v>
      </c>
    </row>
    <row r="8729" spans="1:4">
      <c r="A8729" s="213" t="s">
        <v>16325</v>
      </c>
      <c r="B8729" s="213" t="s">
        <v>4222</v>
      </c>
      <c r="C8729" s="213" t="s">
        <v>126</v>
      </c>
      <c r="D8729" s="214" t="s">
        <v>24066</v>
      </c>
    </row>
    <row r="8730" spans="1:4">
      <c r="A8730" s="213" t="s">
        <v>16326</v>
      </c>
      <c r="B8730" s="213" t="s">
        <v>4223</v>
      </c>
      <c r="C8730" s="213" t="s">
        <v>126</v>
      </c>
      <c r="D8730" s="214" t="s">
        <v>23091</v>
      </c>
    </row>
    <row r="8731" spans="1:4">
      <c r="A8731" s="213" t="s">
        <v>16327</v>
      </c>
      <c r="B8731" s="213" t="s">
        <v>4224</v>
      </c>
      <c r="C8731" s="213" t="s">
        <v>126</v>
      </c>
      <c r="D8731" s="214" t="s">
        <v>10480</v>
      </c>
    </row>
    <row r="8732" spans="1:4">
      <c r="A8732" s="213" t="s">
        <v>16328</v>
      </c>
      <c r="B8732" s="213" t="s">
        <v>4225</v>
      </c>
      <c r="C8732" s="213" t="s">
        <v>126</v>
      </c>
      <c r="D8732" s="214" t="s">
        <v>22970</v>
      </c>
    </row>
    <row r="8733" spans="1:4">
      <c r="A8733" s="213" t="s">
        <v>16329</v>
      </c>
      <c r="B8733" s="213" t="s">
        <v>4226</v>
      </c>
      <c r="C8733" s="213" t="s">
        <v>126</v>
      </c>
      <c r="D8733" s="214" t="s">
        <v>10968</v>
      </c>
    </row>
    <row r="8734" spans="1:4">
      <c r="A8734" s="213" t="s">
        <v>16330</v>
      </c>
      <c r="B8734" s="213" t="s">
        <v>4227</v>
      </c>
      <c r="C8734" s="213" t="s">
        <v>126</v>
      </c>
      <c r="D8734" s="214" t="s">
        <v>10475</v>
      </c>
    </row>
    <row r="8735" spans="1:4">
      <c r="A8735" s="213" t="s">
        <v>16331</v>
      </c>
      <c r="B8735" s="213" t="s">
        <v>4228</v>
      </c>
      <c r="C8735" s="213" t="s">
        <v>126</v>
      </c>
      <c r="D8735" s="214" t="s">
        <v>26668</v>
      </c>
    </row>
    <row r="8736" spans="1:4">
      <c r="A8736" s="213" t="s">
        <v>16333</v>
      </c>
      <c r="B8736" s="213" t="s">
        <v>4229</v>
      </c>
      <c r="C8736" s="213" t="s">
        <v>126</v>
      </c>
      <c r="D8736" s="214" t="s">
        <v>11590</v>
      </c>
    </row>
    <row r="8737" spans="1:4">
      <c r="A8737" s="213" t="s">
        <v>16334</v>
      </c>
      <c r="B8737" s="213" t="s">
        <v>4230</v>
      </c>
      <c r="C8737" s="213" t="s">
        <v>126</v>
      </c>
      <c r="D8737" s="214" t="s">
        <v>29578</v>
      </c>
    </row>
    <row r="8738" spans="1:4">
      <c r="A8738" s="213" t="s">
        <v>16335</v>
      </c>
      <c r="B8738" s="213" t="s">
        <v>4231</v>
      </c>
      <c r="C8738" s="213" t="s">
        <v>126</v>
      </c>
      <c r="D8738" s="214" t="s">
        <v>33730</v>
      </c>
    </row>
    <row r="8739" spans="1:4">
      <c r="A8739" s="213" t="s">
        <v>16336</v>
      </c>
      <c r="B8739" s="213" t="s">
        <v>4232</v>
      </c>
      <c r="C8739" s="213" t="s">
        <v>126</v>
      </c>
      <c r="D8739" s="214" t="s">
        <v>12308</v>
      </c>
    </row>
    <row r="8740" spans="1:4">
      <c r="A8740" s="213" t="s">
        <v>16337</v>
      </c>
      <c r="B8740" s="213" t="s">
        <v>4233</v>
      </c>
      <c r="C8740" s="213" t="s">
        <v>126</v>
      </c>
      <c r="D8740" s="214" t="s">
        <v>33731</v>
      </c>
    </row>
    <row r="8741" spans="1:4">
      <c r="A8741" s="213" t="s">
        <v>16338</v>
      </c>
      <c r="B8741" s="213" t="s">
        <v>4234</v>
      </c>
      <c r="C8741" s="213" t="s">
        <v>126</v>
      </c>
      <c r="D8741" s="214" t="s">
        <v>10523</v>
      </c>
    </row>
    <row r="8742" spans="1:4">
      <c r="A8742" s="213" t="s">
        <v>16339</v>
      </c>
      <c r="B8742" s="213" t="s">
        <v>4235</v>
      </c>
      <c r="C8742" s="213" t="s">
        <v>126</v>
      </c>
      <c r="D8742" s="214" t="s">
        <v>22935</v>
      </c>
    </row>
    <row r="8743" spans="1:4">
      <c r="A8743" s="213" t="s">
        <v>16340</v>
      </c>
      <c r="B8743" s="213" t="s">
        <v>4236</v>
      </c>
      <c r="C8743" s="213" t="s">
        <v>126</v>
      </c>
      <c r="D8743" s="214" t="s">
        <v>10427</v>
      </c>
    </row>
    <row r="8744" spans="1:4">
      <c r="A8744" s="213" t="s">
        <v>16341</v>
      </c>
      <c r="B8744" s="213" t="s">
        <v>4237</v>
      </c>
      <c r="C8744" s="213" t="s">
        <v>126</v>
      </c>
      <c r="D8744" s="214" t="s">
        <v>10913</v>
      </c>
    </row>
    <row r="8745" spans="1:4">
      <c r="A8745" s="213" t="s">
        <v>16342</v>
      </c>
      <c r="B8745" s="213" t="s">
        <v>4238</v>
      </c>
      <c r="C8745" s="213" t="s">
        <v>126</v>
      </c>
      <c r="D8745" s="214" t="s">
        <v>32782</v>
      </c>
    </row>
    <row r="8746" spans="1:4">
      <c r="A8746" s="213" t="s">
        <v>16343</v>
      </c>
      <c r="B8746" s="213" t="s">
        <v>4239</v>
      </c>
      <c r="C8746" s="213" t="s">
        <v>126</v>
      </c>
      <c r="D8746" s="214" t="s">
        <v>10334</v>
      </c>
    </row>
    <row r="8747" spans="1:4">
      <c r="A8747" s="213" t="s">
        <v>16344</v>
      </c>
      <c r="B8747" s="213" t="s">
        <v>4240</v>
      </c>
      <c r="C8747" s="213" t="s">
        <v>126</v>
      </c>
      <c r="D8747" s="214" t="s">
        <v>11667</v>
      </c>
    </row>
    <row r="8748" spans="1:4">
      <c r="A8748" s="213" t="s">
        <v>16346</v>
      </c>
      <c r="B8748" s="213" t="s">
        <v>4241</v>
      </c>
      <c r="C8748" s="213" t="s">
        <v>126</v>
      </c>
      <c r="D8748" s="214" t="s">
        <v>25197</v>
      </c>
    </row>
    <row r="8749" spans="1:4">
      <c r="A8749" s="213" t="s">
        <v>16347</v>
      </c>
      <c r="B8749" s="213" t="s">
        <v>4242</v>
      </c>
      <c r="C8749" s="213" t="s">
        <v>126</v>
      </c>
      <c r="D8749" s="214" t="s">
        <v>10224</v>
      </c>
    </row>
    <row r="8750" spans="1:4">
      <c r="A8750" s="213" t="s">
        <v>16348</v>
      </c>
      <c r="B8750" s="213" t="s">
        <v>4243</v>
      </c>
      <c r="C8750" s="213" t="s">
        <v>126</v>
      </c>
      <c r="D8750" s="214" t="s">
        <v>22514</v>
      </c>
    </row>
    <row r="8751" spans="1:4">
      <c r="A8751" s="213" t="s">
        <v>16349</v>
      </c>
      <c r="B8751" s="213" t="s">
        <v>4244</v>
      </c>
      <c r="C8751" s="213" t="s">
        <v>126</v>
      </c>
      <c r="D8751" s="214" t="s">
        <v>30525</v>
      </c>
    </row>
    <row r="8752" spans="1:4">
      <c r="A8752" s="213" t="s">
        <v>16350</v>
      </c>
      <c r="B8752" s="213" t="s">
        <v>4245</v>
      </c>
      <c r="C8752" s="213" t="s">
        <v>126</v>
      </c>
      <c r="D8752" s="214" t="s">
        <v>33732</v>
      </c>
    </row>
    <row r="8753" spans="1:4">
      <c r="A8753" s="213" t="s">
        <v>16351</v>
      </c>
      <c r="B8753" s="213" t="s">
        <v>4246</v>
      </c>
      <c r="C8753" s="213" t="s">
        <v>126</v>
      </c>
      <c r="D8753" s="214" t="s">
        <v>10211</v>
      </c>
    </row>
    <row r="8754" spans="1:4">
      <c r="A8754" s="213" t="s">
        <v>16353</v>
      </c>
      <c r="B8754" s="213" t="s">
        <v>4247</v>
      </c>
      <c r="C8754" s="213" t="s">
        <v>126</v>
      </c>
      <c r="D8754" s="214" t="s">
        <v>33733</v>
      </c>
    </row>
    <row r="8755" spans="1:4">
      <c r="A8755" s="213" t="s">
        <v>16354</v>
      </c>
      <c r="B8755" s="213" t="s">
        <v>4248</v>
      </c>
      <c r="C8755" s="213" t="s">
        <v>126</v>
      </c>
      <c r="D8755" s="214" t="s">
        <v>12206</v>
      </c>
    </row>
    <row r="8756" spans="1:4">
      <c r="A8756" s="213" t="s">
        <v>16356</v>
      </c>
      <c r="B8756" s="213" t="s">
        <v>4249</v>
      </c>
      <c r="C8756" s="213" t="s">
        <v>126</v>
      </c>
      <c r="D8756" s="214" t="s">
        <v>33734</v>
      </c>
    </row>
    <row r="8757" spans="1:4">
      <c r="A8757" s="213" t="s">
        <v>16357</v>
      </c>
      <c r="B8757" s="213" t="s">
        <v>4250</v>
      </c>
      <c r="C8757" s="213" t="s">
        <v>126</v>
      </c>
      <c r="D8757" s="214" t="s">
        <v>33735</v>
      </c>
    </row>
    <row r="8758" spans="1:4">
      <c r="A8758" s="213" t="s">
        <v>16359</v>
      </c>
      <c r="B8758" s="213" t="s">
        <v>4258</v>
      </c>
      <c r="C8758" s="213" t="s">
        <v>126</v>
      </c>
      <c r="D8758" s="214" t="s">
        <v>12199</v>
      </c>
    </row>
    <row r="8759" spans="1:4">
      <c r="A8759" s="213" t="s">
        <v>16361</v>
      </c>
      <c r="B8759" s="213" t="s">
        <v>4260</v>
      </c>
      <c r="C8759" s="213" t="s">
        <v>126</v>
      </c>
      <c r="D8759" s="214" t="s">
        <v>33736</v>
      </c>
    </row>
    <row r="8760" spans="1:4">
      <c r="A8760" s="213" t="s">
        <v>16362</v>
      </c>
      <c r="B8760" s="213" t="s">
        <v>4261</v>
      </c>
      <c r="C8760" s="213" t="s">
        <v>126</v>
      </c>
      <c r="D8760" s="214" t="s">
        <v>10349</v>
      </c>
    </row>
    <row r="8761" spans="1:4">
      <c r="A8761" s="213" t="s">
        <v>16363</v>
      </c>
      <c r="B8761" s="213" t="s">
        <v>4262</v>
      </c>
      <c r="C8761" s="213" t="s">
        <v>126</v>
      </c>
      <c r="D8761" s="214" t="s">
        <v>11994</v>
      </c>
    </row>
    <row r="8762" spans="1:4">
      <c r="A8762" s="213" t="s">
        <v>16364</v>
      </c>
      <c r="B8762" s="213" t="s">
        <v>4264</v>
      </c>
      <c r="C8762" s="213" t="s">
        <v>126</v>
      </c>
      <c r="D8762" s="214" t="s">
        <v>14637</v>
      </c>
    </row>
    <row r="8763" spans="1:4">
      <c r="A8763" s="213" t="s">
        <v>16365</v>
      </c>
      <c r="B8763" s="213" t="s">
        <v>4265</v>
      </c>
      <c r="C8763" s="213" t="s">
        <v>126</v>
      </c>
      <c r="D8763" s="214" t="s">
        <v>33224</v>
      </c>
    </row>
    <row r="8764" spans="1:4">
      <c r="A8764" s="213" t="s">
        <v>16366</v>
      </c>
      <c r="B8764" s="213" t="s">
        <v>4266</v>
      </c>
      <c r="C8764" s="213" t="s">
        <v>126</v>
      </c>
      <c r="D8764" s="214" t="s">
        <v>10745</v>
      </c>
    </row>
    <row r="8765" spans="1:4">
      <c r="A8765" s="213" t="s">
        <v>16367</v>
      </c>
      <c r="B8765" s="213" t="s">
        <v>4268</v>
      </c>
      <c r="C8765" s="213" t="s">
        <v>126</v>
      </c>
      <c r="D8765" s="214" t="s">
        <v>11665</v>
      </c>
    </row>
    <row r="8766" spans="1:4">
      <c r="A8766" s="213" t="s">
        <v>16368</v>
      </c>
      <c r="B8766" s="213" t="s">
        <v>4269</v>
      </c>
      <c r="C8766" s="213" t="s">
        <v>126</v>
      </c>
      <c r="D8766" s="214" t="s">
        <v>30904</v>
      </c>
    </row>
    <row r="8767" spans="1:4">
      <c r="A8767" s="213" t="s">
        <v>16369</v>
      </c>
      <c r="B8767" s="213" t="s">
        <v>4270</v>
      </c>
      <c r="C8767" s="213" t="s">
        <v>126</v>
      </c>
      <c r="D8767" s="214" t="s">
        <v>11059</v>
      </c>
    </row>
    <row r="8768" spans="1:4">
      <c r="A8768" s="213" t="s">
        <v>16370</v>
      </c>
      <c r="B8768" s="213" t="s">
        <v>4271</v>
      </c>
      <c r="C8768" s="213" t="s">
        <v>126</v>
      </c>
      <c r="D8768" s="214" t="s">
        <v>18431</v>
      </c>
    </row>
    <row r="8769" spans="1:4">
      <c r="A8769" s="213" t="s">
        <v>16371</v>
      </c>
      <c r="B8769" s="213" t="s">
        <v>4272</v>
      </c>
      <c r="C8769" s="213" t="s">
        <v>126</v>
      </c>
      <c r="D8769" s="214" t="s">
        <v>16739</v>
      </c>
    </row>
    <row r="8770" spans="1:4">
      <c r="A8770" s="213" t="s">
        <v>16372</v>
      </c>
      <c r="B8770" s="213" t="s">
        <v>4273</v>
      </c>
      <c r="C8770" s="213" t="s">
        <v>126</v>
      </c>
      <c r="D8770" s="214" t="s">
        <v>15661</v>
      </c>
    </row>
    <row r="8771" spans="1:4">
      <c r="A8771" s="213" t="s">
        <v>16373</v>
      </c>
      <c r="B8771" s="213" t="s">
        <v>4274</v>
      </c>
      <c r="C8771" s="213" t="s">
        <v>126</v>
      </c>
      <c r="D8771" s="214" t="s">
        <v>26752</v>
      </c>
    </row>
    <row r="8772" spans="1:4">
      <c r="A8772" s="213" t="s">
        <v>16375</v>
      </c>
      <c r="B8772" s="213" t="s">
        <v>4275</v>
      </c>
      <c r="C8772" s="213" t="s">
        <v>126</v>
      </c>
      <c r="D8772" s="214" t="s">
        <v>11166</v>
      </c>
    </row>
    <row r="8773" spans="1:4">
      <c r="A8773" s="213" t="s">
        <v>16376</v>
      </c>
      <c r="B8773" s="213" t="s">
        <v>4276</v>
      </c>
      <c r="C8773" s="213" t="s">
        <v>126</v>
      </c>
      <c r="D8773" s="214" t="s">
        <v>30822</v>
      </c>
    </row>
    <row r="8774" spans="1:4">
      <c r="A8774" s="213" t="s">
        <v>16378</v>
      </c>
      <c r="B8774" s="213" t="s">
        <v>4277</v>
      </c>
      <c r="C8774" s="213" t="s">
        <v>126</v>
      </c>
      <c r="D8774" s="214" t="s">
        <v>16398</v>
      </c>
    </row>
    <row r="8775" spans="1:4">
      <c r="A8775" s="213" t="s">
        <v>16380</v>
      </c>
      <c r="B8775" s="213" t="s">
        <v>4278</v>
      </c>
      <c r="C8775" s="213" t="s">
        <v>126</v>
      </c>
      <c r="D8775" s="214" t="s">
        <v>12116</v>
      </c>
    </row>
    <row r="8776" spans="1:4">
      <c r="A8776" s="213" t="s">
        <v>16381</v>
      </c>
      <c r="B8776" s="213" t="s">
        <v>4279</v>
      </c>
      <c r="C8776" s="213" t="s">
        <v>126</v>
      </c>
      <c r="D8776" s="214" t="s">
        <v>33737</v>
      </c>
    </row>
    <row r="8777" spans="1:4">
      <c r="A8777" s="213" t="s">
        <v>16382</v>
      </c>
      <c r="B8777" s="213" t="s">
        <v>4282</v>
      </c>
      <c r="C8777" s="213" t="s">
        <v>126</v>
      </c>
      <c r="D8777" s="214" t="s">
        <v>33738</v>
      </c>
    </row>
    <row r="8778" spans="1:4">
      <c r="A8778" s="213" t="s">
        <v>16383</v>
      </c>
      <c r="B8778" s="213" t="s">
        <v>4285</v>
      </c>
      <c r="C8778" s="213" t="s">
        <v>126</v>
      </c>
      <c r="D8778" s="214" t="s">
        <v>33739</v>
      </c>
    </row>
    <row r="8779" spans="1:4">
      <c r="A8779" s="213" t="s">
        <v>16384</v>
      </c>
      <c r="B8779" s="213" t="s">
        <v>4286</v>
      </c>
      <c r="C8779" s="213" t="s">
        <v>126</v>
      </c>
      <c r="D8779" s="214" t="s">
        <v>33740</v>
      </c>
    </row>
    <row r="8780" spans="1:4">
      <c r="A8780" s="213" t="s">
        <v>16385</v>
      </c>
      <c r="B8780" s="213" t="s">
        <v>4287</v>
      </c>
      <c r="C8780" s="213" t="s">
        <v>126</v>
      </c>
      <c r="D8780" s="214" t="s">
        <v>33741</v>
      </c>
    </row>
    <row r="8781" spans="1:4">
      <c r="A8781" s="213" t="s">
        <v>16386</v>
      </c>
      <c r="B8781" s="213" t="s">
        <v>4288</v>
      </c>
      <c r="C8781" s="213" t="s">
        <v>126</v>
      </c>
      <c r="D8781" s="214" t="s">
        <v>14753</v>
      </c>
    </row>
    <row r="8782" spans="1:4">
      <c r="A8782" s="213" t="s">
        <v>16387</v>
      </c>
      <c r="B8782" s="213" t="s">
        <v>4289</v>
      </c>
      <c r="C8782" s="213" t="s">
        <v>126</v>
      </c>
      <c r="D8782" s="214" t="s">
        <v>33742</v>
      </c>
    </row>
    <row r="8783" spans="1:4">
      <c r="A8783" s="213" t="s">
        <v>16388</v>
      </c>
      <c r="B8783" s="213" t="s">
        <v>4290</v>
      </c>
      <c r="C8783" s="213" t="s">
        <v>126</v>
      </c>
      <c r="D8783" s="214" t="s">
        <v>10920</v>
      </c>
    </row>
    <row r="8784" spans="1:4">
      <c r="A8784" s="213" t="s">
        <v>16389</v>
      </c>
      <c r="B8784" s="213" t="s">
        <v>4291</v>
      </c>
      <c r="C8784" s="213" t="s">
        <v>126</v>
      </c>
      <c r="D8784" s="214" t="s">
        <v>31037</v>
      </c>
    </row>
    <row r="8785" spans="1:4">
      <c r="A8785" s="213" t="s">
        <v>16390</v>
      </c>
      <c r="B8785" s="213" t="s">
        <v>4292</v>
      </c>
      <c r="C8785" s="213" t="s">
        <v>126</v>
      </c>
      <c r="D8785" s="214" t="s">
        <v>11728</v>
      </c>
    </row>
    <row r="8786" spans="1:4">
      <c r="A8786" s="213" t="s">
        <v>16391</v>
      </c>
      <c r="B8786" s="213" t="s">
        <v>4293</v>
      </c>
      <c r="C8786" s="213" t="s">
        <v>126</v>
      </c>
      <c r="D8786" s="214" t="s">
        <v>30851</v>
      </c>
    </row>
    <row r="8787" spans="1:4">
      <c r="A8787" s="213" t="s">
        <v>16392</v>
      </c>
      <c r="B8787" s="213" t="s">
        <v>4294</v>
      </c>
      <c r="C8787" s="213" t="s">
        <v>126</v>
      </c>
      <c r="D8787" s="214" t="s">
        <v>31923</v>
      </c>
    </row>
    <row r="8788" spans="1:4">
      <c r="A8788" s="213" t="s">
        <v>16393</v>
      </c>
      <c r="B8788" s="213" t="s">
        <v>4295</v>
      </c>
      <c r="C8788" s="213" t="s">
        <v>126</v>
      </c>
      <c r="D8788" s="214" t="s">
        <v>33743</v>
      </c>
    </row>
    <row r="8789" spans="1:4">
      <c r="A8789" s="213" t="s">
        <v>16395</v>
      </c>
      <c r="B8789" s="213" t="s">
        <v>4296</v>
      </c>
      <c r="C8789" s="213" t="s">
        <v>126</v>
      </c>
      <c r="D8789" s="214" t="s">
        <v>12280</v>
      </c>
    </row>
    <row r="8790" spans="1:4">
      <c r="A8790" s="213" t="s">
        <v>16396</v>
      </c>
      <c r="B8790" s="213" t="s">
        <v>4297</v>
      </c>
      <c r="C8790" s="213" t="s">
        <v>126</v>
      </c>
      <c r="D8790" s="214" t="s">
        <v>33744</v>
      </c>
    </row>
    <row r="8791" spans="1:4">
      <c r="A8791" s="213" t="s">
        <v>16397</v>
      </c>
      <c r="B8791" s="213" t="s">
        <v>4298</v>
      </c>
      <c r="C8791" s="213" t="s">
        <v>126</v>
      </c>
      <c r="D8791" s="214" t="s">
        <v>33745</v>
      </c>
    </row>
    <row r="8792" spans="1:4">
      <c r="A8792" s="213" t="s">
        <v>16399</v>
      </c>
      <c r="B8792" s="213" t="s">
        <v>4299</v>
      </c>
      <c r="C8792" s="213" t="s">
        <v>126</v>
      </c>
      <c r="D8792" s="214" t="s">
        <v>26149</v>
      </c>
    </row>
    <row r="8793" spans="1:4">
      <c r="A8793" s="213" t="s">
        <v>16400</v>
      </c>
      <c r="B8793" s="213" t="s">
        <v>4300</v>
      </c>
      <c r="C8793" s="213" t="s">
        <v>126</v>
      </c>
      <c r="D8793" s="214" t="s">
        <v>10312</v>
      </c>
    </row>
    <row r="8794" spans="1:4">
      <c r="A8794" s="213" t="s">
        <v>16401</v>
      </c>
      <c r="B8794" s="213" t="s">
        <v>4301</v>
      </c>
      <c r="C8794" s="213" t="s">
        <v>126</v>
      </c>
      <c r="D8794" s="214" t="s">
        <v>18276</v>
      </c>
    </row>
    <row r="8795" spans="1:4">
      <c r="A8795" s="213" t="s">
        <v>16402</v>
      </c>
      <c r="B8795" s="213" t="s">
        <v>4302</v>
      </c>
      <c r="C8795" s="213" t="s">
        <v>126</v>
      </c>
      <c r="D8795" s="214" t="s">
        <v>11536</v>
      </c>
    </row>
    <row r="8796" spans="1:4">
      <c r="A8796" s="213" t="s">
        <v>16403</v>
      </c>
      <c r="B8796" s="213" t="s">
        <v>4303</v>
      </c>
      <c r="C8796" s="213" t="s">
        <v>126</v>
      </c>
      <c r="D8796" s="214" t="s">
        <v>33746</v>
      </c>
    </row>
    <row r="8797" spans="1:4">
      <c r="A8797" s="213" t="s">
        <v>16405</v>
      </c>
      <c r="B8797" s="213" t="s">
        <v>4304</v>
      </c>
      <c r="C8797" s="213" t="s">
        <v>126</v>
      </c>
      <c r="D8797" s="214" t="s">
        <v>22634</v>
      </c>
    </row>
    <row r="8798" spans="1:4">
      <c r="A8798" s="213" t="s">
        <v>16406</v>
      </c>
      <c r="B8798" s="213" t="s">
        <v>4305</v>
      </c>
      <c r="C8798" s="213" t="s">
        <v>126</v>
      </c>
      <c r="D8798" s="214" t="s">
        <v>20720</v>
      </c>
    </row>
    <row r="8799" spans="1:4">
      <c r="A8799" s="213" t="s">
        <v>16407</v>
      </c>
      <c r="B8799" s="213" t="s">
        <v>4306</v>
      </c>
      <c r="C8799" s="213" t="s">
        <v>126</v>
      </c>
      <c r="D8799" s="214" t="s">
        <v>19996</v>
      </c>
    </row>
    <row r="8800" spans="1:4">
      <c r="A8800" s="213" t="s">
        <v>16409</v>
      </c>
      <c r="B8800" s="213" t="s">
        <v>4307</v>
      </c>
      <c r="C8800" s="213" t="s">
        <v>126</v>
      </c>
      <c r="D8800" s="214" t="s">
        <v>17741</v>
      </c>
    </row>
    <row r="8801" spans="1:4">
      <c r="A8801" s="213" t="s">
        <v>16410</v>
      </c>
      <c r="B8801" s="213" t="s">
        <v>4308</v>
      </c>
      <c r="C8801" s="213" t="s">
        <v>126</v>
      </c>
      <c r="D8801" s="214" t="s">
        <v>10911</v>
      </c>
    </row>
    <row r="8802" spans="1:4">
      <c r="A8802" s="213" t="s">
        <v>16411</v>
      </c>
      <c r="B8802" s="213" t="s">
        <v>4309</v>
      </c>
      <c r="C8802" s="213" t="s">
        <v>126</v>
      </c>
      <c r="D8802" s="214" t="s">
        <v>30824</v>
      </c>
    </row>
    <row r="8803" spans="1:4">
      <c r="A8803" s="213" t="s">
        <v>16413</v>
      </c>
      <c r="B8803" s="213" t="s">
        <v>4310</v>
      </c>
      <c r="C8803" s="213" t="s">
        <v>126</v>
      </c>
      <c r="D8803" s="214" t="s">
        <v>11542</v>
      </c>
    </row>
    <row r="8804" spans="1:4">
      <c r="A8804" s="213" t="s">
        <v>16414</v>
      </c>
      <c r="B8804" s="213" t="s">
        <v>4311</v>
      </c>
      <c r="C8804" s="213" t="s">
        <v>126</v>
      </c>
      <c r="D8804" s="214" t="s">
        <v>33747</v>
      </c>
    </row>
    <row r="8805" spans="1:4">
      <c r="A8805" s="213" t="s">
        <v>16416</v>
      </c>
      <c r="B8805" s="213" t="s">
        <v>4312</v>
      </c>
      <c r="C8805" s="213" t="s">
        <v>126</v>
      </c>
      <c r="D8805" s="214" t="s">
        <v>14701</v>
      </c>
    </row>
    <row r="8806" spans="1:4">
      <c r="A8806" s="213" t="s">
        <v>16417</v>
      </c>
      <c r="B8806" s="213" t="s">
        <v>4313</v>
      </c>
      <c r="C8806" s="213" t="s">
        <v>126</v>
      </c>
      <c r="D8806" s="214" t="s">
        <v>33748</v>
      </c>
    </row>
    <row r="8807" spans="1:4">
      <c r="A8807" s="213" t="s">
        <v>16419</v>
      </c>
      <c r="B8807" s="213" t="s">
        <v>4314</v>
      </c>
      <c r="C8807" s="213" t="s">
        <v>126</v>
      </c>
      <c r="D8807" s="214" t="s">
        <v>30277</v>
      </c>
    </row>
    <row r="8808" spans="1:4">
      <c r="A8808" s="213" t="s">
        <v>16420</v>
      </c>
      <c r="B8808" s="213" t="s">
        <v>4315</v>
      </c>
      <c r="C8808" s="213" t="s">
        <v>126</v>
      </c>
      <c r="D8808" s="214" t="s">
        <v>22594</v>
      </c>
    </row>
    <row r="8809" spans="1:4">
      <c r="A8809" s="213" t="s">
        <v>16422</v>
      </c>
      <c r="B8809" s="213" t="s">
        <v>4316</v>
      </c>
      <c r="C8809" s="213" t="s">
        <v>126</v>
      </c>
      <c r="D8809" s="214" t="s">
        <v>33749</v>
      </c>
    </row>
    <row r="8810" spans="1:4">
      <c r="A8810" s="213" t="s">
        <v>16423</v>
      </c>
      <c r="B8810" s="213" t="s">
        <v>4317</v>
      </c>
      <c r="C8810" s="213" t="s">
        <v>126</v>
      </c>
      <c r="D8810" s="214" t="s">
        <v>19953</v>
      </c>
    </row>
    <row r="8811" spans="1:4">
      <c r="A8811" s="213" t="s">
        <v>16424</v>
      </c>
      <c r="B8811" s="213" t="s">
        <v>4318</v>
      </c>
      <c r="C8811" s="213" t="s">
        <v>126</v>
      </c>
      <c r="D8811" s="214" t="s">
        <v>16973</v>
      </c>
    </row>
    <row r="8812" spans="1:4">
      <c r="A8812" s="213" t="s">
        <v>16425</v>
      </c>
      <c r="B8812" s="213" t="s">
        <v>4319</v>
      </c>
      <c r="C8812" s="213" t="s">
        <v>126</v>
      </c>
      <c r="D8812" s="214" t="s">
        <v>10371</v>
      </c>
    </row>
    <row r="8813" spans="1:4">
      <c r="A8813" s="213" t="s">
        <v>16427</v>
      </c>
      <c r="B8813" s="213" t="s">
        <v>4320</v>
      </c>
      <c r="C8813" s="213" t="s">
        <v>126</v>
      </c>
      <c r="D8813" s="214" t="s">
        <v>30271</v>
      </c>
    </row>
    <row r="8814" spans="1:4">
      <c r="A8814" s="213" t="s">
        <v>16429</v>
      </c>
      <c r="B8814" s="213" t="s">
        <v>4321</v>
      </c>
      <c r="C8814" s="213" t="s">
        <v>126</v>
      </c>
      <c r="D8814" s="214" t="s">
        <v>33750</v>
      </c>
    </row>
    <row r="8815" spans="1:4">
      <c r="A8815" s="213" t="s">
        <v>16431</v>
      </c>
      <c r="B8815" s="213" t="s">
        <v>4322</v>
      </c>
      <c r="C8815" s="213" t="s">
        <v>126</v>
      </c>
      <c r="D8815" s="214" t="s">
        <v>30958</v>
      </c>
    </row>
    <row r="8816" spans="1:4">
      <c r="A8816" s="213" t="s">
        <v>16432</v>
      </c>
      <c r="B8816" s="213" t="s">
        <v>4323</v>
      </c>
      <c r="C8816" s="213" t="s">
        <v>126</v>
      </c>
      <c r="D8816" s="214" t="s">
        <v>33751</v>
      </c>
    </row>
    <row r="8817" spans="1:4">
      <c r="A8817" s="213" t="s">
        <v>16433</v>
      </c>
      <c r="B8817" s="213" t="s">
        <v>4324</v>
      </c>
      <c r="C8817" s="213" t="s">
        <v>126</v>
      </c>
      <c r="D8817" s="214" t="s">
        <v>11293</v>
      </c>
    </row>
    <row r="8818" spans="1:4">
      <c r="A8818" s="213" t="s">
        <v>16434</v>
      </c>
      <c r="B8818" s="213" t="s">
        <v>4325</v>
      </c>
      <c r="C8818" s="213" t="s">
        <v>126</v>
      </c>
      <c r="D8818" s="214" t="s">
        <v>33752</v>
      </c>
    </row>
    <row r="8819" spans="1:4">
      <c r="A8819" s="213" t="s">
        <v>16435</v>
      </c>
      <c r="B8819" s="213" t="s">
        <v>9713</v>
      </c>
      <c r="C8819" s="213" t="s">
        <v>126</v>
      </c>
      <c r="D8819" s="214" t="s">
        <v>11729</v>
      </c>
    </row>
    <row r="8820" spans="1:4">
      <c r="A8820" s="213" t="s">
        <v>16436</v>
      </c>
      <c r="B8820" s="213" t="s">
        <v>4326</v>
      </c>
      <c r="C8820" s="213" t="s">
        <v>126</v>
      </c>
      <c r="D8820" s="214" t="s">
        <v>11323</v>
      </c>
    </row>
    <row r="8821" spans="1:4">
      <c r="A8821" s="213" t="s">
        <v>16437</v>
      </c>
      <c r="B8821" s="213" t="s">
        <v>4327</v>
      </c>
      <c r="C8821" s="213" t="s">
        <v>126</v>
      </c>
      <c r="D8821" s="214" t="s">
        <v>10467</v>
      </c>
    </row>
    <row r="8822" spans="1:4">
      <c r="A8822" s="213" t="s">
        <v>16438</v>
      </c>
      <c r="B8822" s="213" t="s">
        <v>4328</v>
      </c>
      <c r="C8822" s="213" t="s">
        <v>126</v>
      </c>
      <c r="D8822" s="214" t="s">
        <v>30778</v>
      </c>
    </row>
    <row r="8823" spans="1:4">
      <c r="A8823" s="213" t="s">
        <v>16439</v>
      </c>
      <c r="B8823" s="213" t="s">
        <v>4329</v>
      </c>
      <c r="C8823" s="213" t="s">
        <v>126</v>
      </c>
      <c r="D8823" s="214" t="s">
        <v>12858</v>
      </c>
    </row>
    <row r="8824" spans="1:4">
      <c r="A8824" s="213" t="s">
        <v>16441</v>
      </c>
      <c r="B8824" s="213" t="s">
        <v>4330</v>
      </c>
      <c r="C8824" s="213" t="s">
        <v>126</v>
      </c>
      <c r="D8824" s="214" t="s">
        <v>33753</v>
      </c>
    </row>
    <row r="8825" spans="1:4">
      <c r="A8825" s="213" t="s">
        <v>16442</v>
      </c>
      <c r="B8825" s="213" t="s">
        <v>4331</v>
      </c>
      <c r="C8825" s="213" t="s">
        <v>126</v>
      </c>
      <c r="D8825" s="214" t="s">
        <v>33754</v>
      </c>
    </row>
    <row r="8826" spans="1:4">
      <c r="A8826" s="213" t="s">
        <v>16443</v>
      </c>
      <c r="B8826" s="213" t="s">
        <v>4332</v>
      </c>
      <c r="C8826" s="213" t="s">
        <v>126</v>
      </c>
      <c r="D8826" s="214" t="s">
        <v>31139</v>
      </c>
    </row>
    <row r="8827" spans="1:4">
      <c r="A8827" s="213" t="s">
        <v>16444</v>
      </c>
      <c r="B8827" s="213" t="s">
        <v>4333</v>
      </c>
      <c r="C8827" s="213" t="s">
        <v>126</v>
      </c>
      <c r="D8827" s="214" t="s">
        <v>33755</v>
      </c>
    </row>
    <row r="8828" spans="1:4">
      <c r="A8828" s="213" t="s">
        <v>16445</v>
      </c>
      <c r="B8828" s="213" t="s">
        <v>4334</v>
      </c>
      <c r="C8828" s="213" t="s">
        <v>126</v>
      </c>
      <c r="D8828" s="214" t="s">
        <v>33756</v>
      </c>
    </row>
    <row r="8829" spans="1:4">
      <c r="A8829" s="213" t="s">
        <v>16447</v>
      </c>
      <c r="B8829" s="213" t="s">
        <v>4335</v>
      </c>
      <c r="C8829" s="213" t="s">
        <v>126</v>
      </c>
      <c r="D8829" s="214" t="s">
        <v>11339</v>
      </c>
    </row>
    <row r="8830" spans="1:4">
      <c r="A8830" s="213" t="s">
        <v>16448</v>
      </c>
      <c r="B8830" s="213" t="s">
        <v>4336</v>
      </c>
      <c r="C8830" s="213" t="s">
        <v>126</v>
      </c>
      <c r="D8830" s="214" t="s">
        <v>33757</v>
      </c>
    </row>
    <row r="8831" spans="1:4">
      <c r="A8831" s="213" t="s">
        <v>16450</v>
      </c>
      <c r="B8831" s="213" t="s">
        <v>4337</v>
      </c>
      <c r="C8831" s="213" t="s">
        <v>126</v>
      </c>
      <c r="D8831" s="214" t="s">
        <v>11690</v>
      </c>
    </row>
    <row r="8832" spans="1:4">
      <c r="A8832" s="213" t="s">
        <v>16452</v>
      </c>
      <c r="B8832" s="213" t="s">
        <v>4338</v>
      </c>
      <c r="C8832" s="213" t="s">
        <v>126</v>
      </c>
      <c r="D8832" s="214" t="s">
        <v>26760</v>
      </c>
    </row>
    <row r="8833" spans="1:4">
      <c r="A8833" s="213" t="s">
        <v>16453</v>
      </c>
      <c r="B8833" s="213" t="s">
        <v>4339</v>
      </c>
      <c r="C8833" s="213" t="s">
        <v>126</v>
      </c>
      <c r="D8833" s="214" t="s">
        <v>33758</v>
      </c>
    </row>
    <row r="8834" spans="1:4">
      <c r="A8834" s="213" t="s">
        <v>16454</v>
      </c>
      <c r="B8834" s="213" t="s">
        <v>4340</v>
      </c>
      <c r="C8834" s="213" t="s">
        <v>126</v>
      </c>
      <c r="D8834" s="214" t="s">
        <v>13729</v>
      </c>
    </row>
    <row r="8835" spans="1:4">
      <c r="A8835" s="213" t="s">
        <v>16455</v>
      </c>
      <c r="B8835" s="213" t="s">
        <v>4342</v>
      </c>
      <c r="C8835" s="213" t="s">
        <v>126</v>
      </c>
      <c r="D8835" s="214" t="s">
        <v>29679</v>
      </c>
    </row>
    <row r="8836" spans="1:4">
      <c r="A8836" s="213" t="s">
        <v>16456</v>
      </c>
      <c r="B8836" s="213" t="s">
        <v>4344</v>
      </c>
      <c r="C8836" s="213" t="s">
        <v>126</v>
      </c>
      <c r="D8836" s="214" t="s">
        <v>16332</v>
      </c>
    </row>
    <row r="8837" spans="1:4">
      <c r="A8837" s="213" t="s">
        <v>16457</v>
      </c>
      <c r="B8837" s="213" t="s">
        <v>4346</v>
      </c>
      <c r="C8837" s="213" t="s">
        <v>126</v>
      </c>
      <c r="D8837" s="214" t="s">
        <v>16801</v>
      </c>
    </row>
    <row r="8838" spans="1:4">
      <c r="A8838" s="213" t="s">
        <v>16458</v>
      </c>
      <c r="B8838" s="213" t="s">
        <v>4347</v>
      </c>
      <c r="C8838" s="213" t="s">
        <v>126</v>
      </c>
      <c r="D8838" s="214" t="s">
        <v>10608</v>
      </c>
    </row>
    <row r="8839" spans="1:4">
      <c r="A8839" s="213" t="s">
        <v>16460</v>
      </c>
      <c r="B8839" s="213" t="s">
        <v>4348</v>
      </c>
      <c r="C8839" s="213" t="s">
        <v>126</v>
      </c>
      <c r="D8839" s="214" t="s">
        <v>33230</v>
      </c>
    </row>
    <row r="8840" spans="1:4">
      <c r="A8840" s="213" t="s">
        <v>16461</v>
      </c>
      <c r="B8840" s="213" t="s">
        <v>4349</v>
      </c>
      <c r="C8840" s="213" t="s">
        <v>126</v>
      </c>
      <c r="D8840" s="214" t="s">
        <v>33759</v>
      </c>
    </row>
    <row r="8841" spans="1:4">
      <c r="A8841" s="213" t="s">
        <v>16462</v>
      </c>
      <c r="B8841" s="213" t="s">
        <v>4350</v>
      </c>
      <c r="C8841" s="213" t="s">
        <v>126</v>
      </c>
      <c r="D8841" s="214" t="s">
        <v>33760</v>
      </c>
    </row>
    <row r="8842" spans="1:4">
      <c r="A8842" s="213" t="s">
        <v>16463</v>
      </c>
      <c r="B8842" s="213" t="s">
        <v>4351</v>
      </c>
      <c r="C8842" s="213" t="s">
        <v>126</v>
      </c>
      <c r="D8842" s="214" t="s">
        <v>33761</v>
      </c>
    </row>
    <row r="8843" spans="1:4">
      <c r="A8843" s="213" t="s">
        <v>16464</v>
      </c>
      <c r="B8843" s="213" t="s">
        <v>4352</v>
      </c>
      <c r="C8843" s="213" t="s">
        <v>126</v>
      </c>
      <c r="D8843" s="214" t="s">
        <v>33762</v>
      </c>
    </row>
    <row r="8844" spans="1:4">
      <c r="A8844" s="213" t="s">
        <v>16465</v>
      </c>
      <c r="B8844" s="213" t="s">
        <v>4353</v>
      </c>
      <c r="C8844" s="213" t="s">
        <v>126</v>
      </c>
      <c r="D8844" s="214" t="s">
        <v>33763</v>
      </c>
    </row>
    <row r="8845" spans="1:4">
      <c r="A8845" s="213" t="s">
        <v>16466</v>
      </c>
      <c r="B8845" s="213" t="s">
        <v>4354</v>
      </c>
      <c r="C8845" s="213" t="s">
        <v>126</v>
      </c>
      <c r="D8845" s="214" t="s">
        <v>33764</v>
      </c>
    </row>
    <row r="8846" spans="1:4">
      <c r="A8846" s="213" t="s">
        <v>16467</v>
      </c>
      <c r="B8846" s="213" t="s">
        <v>4355</v>
      </c>
      <c r="C8846" s="213" t="s">
        <v>126</v>
      </c>
      <c r="D8846" s="214" t="s">
        <v>12609</v>
      </c>
    </row>
    <row r="8847" spans="1:4">
      <c r="A8847" s="213" t="s">
        <v>16468</v>
      </c>
      <c r="B8847" s="213" t="s">
        <v>4356</v>
      </c>
      <c r="C8847" s="213" t="s">
        <v>126</v>
      </c>
      <c r="D8847" s="214" t="s">
        <v>10978</v>
      </c>
    </row>
    <row r="8848" spans="1:4">
      <c r="A8848" s="213" t="s">
        <v>16469</v>
      </c>
      <c r="B8848" s="213" t="s">
        <v>4357</v>
      </c>
      <c r="C8848" s="213" t="s">
        <v>126</v>
      </c>
      <c r="D8848" s="214" t="s">
        <v>33765</v>
      </c>
    </row>
    <row r="8849" spans="1:4">
      <c r="A8849" s="213" t="s">
        <v>16470</v>
      </c>
      <c r="B8849" s="213" t="s">
        <v>4358</v>
      </c>
      <c r="C8849" s="213" t="s">
        <v>126</v>
      </c>
      <c r="D8849" s="214" t="s">
        <v>11665</v>
      </c>
    </row>
    <row r="8850" spans="1:4">
      <c r="A8850" s="213" t="s">
        <v>16472</v>
      </c>
      <c r="B8850" s="213" t="s">
        <v>4359</v>
      </c>
      <c r="C8850" s="213" t="s">
        <v>126</v>
      </c>
      <c r="D8850" s="214" t="s">
        <v>31138</v>
      </c>
    </row>
    <row r="8851" spans="1:4">
      <c r="A8851" s="213" t="s">
        <v>16474</v>
      </c>
      <c r="B8851" s="213" t="s">
        <v>4360</v>
      </c>
      <c r="C8851" s="213" t="s">
        <v>126</v>
      </c>
      <c r="D8851" s="214" t="s">
        <v>10562</v>
      </c>
    </row>
    <row r="8852" spans="1:4">
      <c r="A8852" s="213" t="s">
        <v>16475</v>
      </c>
      <c r="B8852" s="213" t="s">
        <v>4361</v>
      </c>
      <c r="C8852" s="213" t="s">
        <v>126</v>
      </c>
      <c r="D8852" s="214" t="s">
        <v>23467</v>
      </c>
    </row>
    <row r="8853" spans="1:4">
      <c r="A8853" s="213" t="s">
        <v>16477</v>
      </c>
      <c r="B8853" s="213" t="s">
        <v>4362</v>
      </c>
      <c r="C8853" s="213" t="s">
        <v>126</v>
      </c>
      <c r="D8853" s="214" t="s">
        <v>33766</v>
      </c>
    </row>
    <row r="8854" spans="1:4">
      <c r="A8854" s="213" t="s">
        <v>16478</v>
      </c>
      <c r="B8854" s="213" t="s">
        <v>4363</v>
      </c>
      <c r="C8854" s="213" t="s">
        <v>126</v>
      </c>
      <c r="D8854" s="214" t="s">
        <v>10918</v>
      </c>
    </row>
    <row r="8855" spans="1:4">
      <c r="A8855" s="213" t="s">
        <v>16479</v>
      </c>
      <c r="B8855" s="213" t="s">
        <v>4364</v>
      </c>
      <c r="C8855" s="213" t="s">
        <v>126</v>
      </c>
      <c r="D8855" s="214" t="s">
        <v>33767</v>
      </c>
    </row>
    <row r="8856" spans="1:4">
      <c r="A8856" s="213" t="s">
        <v>16480</v>
      </c>
      <c r="B8856" s="213" t="s">
        <v>4365</v>
      </c>
      <c r="C8856" s="213" t="s">
        <v>126</v>
      </c>
      <c r="D8856" s="214" t="s">
        <v>33768</v>
      </c>
    </row>
    <row r="8857" spans="1:4">
      <c r="A8857" s="213" t="s">
        <v>16481</v>
      </c>
      <c r="B8857" s="213" t="s">
        <v>4366</v>
      </c>
      <c r="C8857" s="213" t="s">
        <v>126</v>
      </c>
      <c r="D8857" s="214" t="s">
        <v>20493</v>
      </c>
    </row>
    <row r="8858" spans="1:4">
      <c r="A8858" s="213" t="s">
        <v>16482</v>
      </c>
      <c r="B8858" s="213" t="s">
        <v>4367</v>
      </c>
      <c r="C8858" s="213" t="s">
        <v>126</v>
      </c>
      <c r="D8858" s="214" t="s">
        <v>33769</v>
      </c>
    </row>
    <row r="8859" spans="1:4">
      <c r="A8859" s="213" t="s">
        <v>16483</v>
      </c>
      <c r="B8859" s="213" t="s">
        <v>30268</v>
      </c>
      <c r="C8859" s="213" t="s">
        <v>126</v>
      </c>
      <c r="D8859" s="214" t="s">
        <v>33770</v>
      </c>
    </row>
    <row r="8860" spans="1:4">
      <c r="A8860" s="213" t="s">
        <v>16484</v>
      </c>
      <c r="B8860" s="213" t="s">
        <v>4368</v>
      </c>
      <c r="C8860" s="213" t="s">
        <v>126</v>
      </c>
      <c r="D8860" s="214" t="s">
        <v>31074</v>
      </c>
    </row>
    <row r="8861" spans="1:4">
      <c r="A8861" s="213" t="s">
        <v>16485</v>
      </c>
      <c r="B8861" s="213" t="s">
        <v>4369</v>
      </c>
      <c r="C8861" s="213" t="s">
        <v>126</v>
      </c>
      <c r="D8861" s="214" t="s">
        <v>33771</v>
      </c>
    </row>
    <row r="8862" spans="1:4">
      <c r="A8862" s="213" t="s">
        <v>16486</v>
      </c>
      <c r="B8862" s="213" t="s">
        <v>4370</v>
      </c>
      <c r="C8862" s="213" t="s">
        <v>126</v>
      </c>
      <c r="D8862" s="214" t="s">
        <v>33772</v>
      </c>
    </row>
    <row r="8863" spans="1:4">
      <c r="A8863" s="213" t="s">
        <v>16487</v>
      </c>
      <c r="B8863" s="213" t="s">
        <v>4371</v>
      </c>
      <c r="C8863" s="213" t="s">
        <v>126</v>
      </c>
      <c r="D8863" s="214" t="s">
        <v>10231</v>
      </c>
    </row>
    <row r="8864" spans="1:4">
      <c r="A8864" s="213" t="s">
        <v>16488</v>
      </c>
      <c r="B8864" s="213" t="s">
        <v>4372</v>
      </c>
      <c r="C8864" s="213" t="s">
        <v>126</v>
      </c>
      <c r="D8864" s="214" t="s">
        <v>15085</v>
      </c>
    </row>
    <row r="8865" spans="1:4">
      <c r="A8865" s="213" t="s">
        <v>16489</v>
      </c>
      <c r="B8865" s="213" t="s">
        <v>4373</v>
      </c>
      <c r="C8865" s="213" t="s">
        <v>126</v>
      </c>
      <c r="D8865" s="214" t="s">
        <v>33773</v>
      </c>
    </row>
    <row r="8866" spans="1:4">
      <c r="A8866" s="213" t="s">
        <v>16490</v>
      </c>
      <c r="B8866" s="213" t="s">
        <v>4374</v>
      </c>
      <c r="C8866" s="213" t="s">
        <v>126</v>
      </c>
      <c r="D8866" s="214" t="s">
        <v>11036</v>
      </c>
    </row>
    <row r="8867" spans="1:4">
      <c r="A8867" s="213" t="s">
        <v>16491</v>
      </c>
      <c r="B8867" s="213" t="s">
        <v>4375</v>
      </c>
      <c r="C8867" s="213" t="s">
        <v>126</v>
      </c>
      <c r="D8867" s="214" t="s">
        <v>14917</v>
      </c>
    </row>
    <row r="8868" spans="1:4">
      <c r="A8868" s="213" t="s">
        <v>16493</v>
      </c>
      <c r="B8868" s="213" t="s">
        <v>4376</v>
      </c>
      <c r="C8868" s="213" t="s">
        <v>126</v>
      </c>
      <c r="D8868" s="214" t="s">
        <v>11480</v>
      </c>
    </row>
    <row r="8869" spans="1:4">
      <c r="A8869" s="213" t="s">
        <v>16494</v>
      </c>
      <c r="B8869" s="213" t="s">
        <v>4377</v>
      </c>
      <c r="C8869" s="213" t="s">
        <v>126</v>
      </c>
      <c r="D8869" s="214" t="s">
        <v>31098</v>
      </c>
    </row>
    <row r="8870" spans="1:4">
      <c r="A8870" s="213" t="s">
        <v>16495</v>
      </c>
      <c r="B8870" s="213" t="s">
        <v>4378</v>
      </c>
      <c r="C8870" s="213" t="s">
        <v>126</v>
      </c>
      <c r="D8870" s="214" t="s">
        <v>13288</v>
      </c>
    </row>
    <row r="8871" spans="1:4">
      <c r="A8871" s="213" t="s">
        <v>16496</v>
      </c>
      <c r="B8871" s="213" t="s">
        <v>4379</v>
      </c>
      <c r="C8871" s="213" t="s">
        <v>126</v>
      </c>
      <c r="D8871" s="214" t="s">
        <v>33774</v>
      </c>
    </row>
    <row r="8872" spans="1:4">
      <c r="A8872" s="213" t="s">
        <v>16497</v>
      </c>
      <c r="B8872" s="213" t="s">
        <v>4380</v>
      </c>
      <c r="C8872" s="213" t="s">
        <v>126</v>
      </c>
      <c r="D8872" s="214" t="s">
        <v>33775</v>
      </c>
    </row>
    <row r="8873" spans="1:4">
      <c r="A8873" s="213" t="s">
        <v>16498</v>
      </c>
      <c r="B8873" s="213" t="s">
        <v>4381</v>
      </c>
      <c r="C8873" s="213" t="s">
        <v>126</v>
      </c>
      <c r="D8873" s="214" t="s">
        <v>33776</v>
      </c>
    </row>
    <row r="8874" spans="1:4">
      <c r="A8874" s="213" t="s">
        <v>16500</v>
      </c>
      <c r="B8874" s="213" t="s">
        <v>4382</v>
      </c>
      <c r="C8874" s="213" t="s">
        <v>126</v>
      </c>
      <c r="D8874" s="214" t="s">
        <v>33777</v>
      </c>
    </row>
    <row r="8875" spans="1:4">
      <c r="A8875" s="213" t="s">
        <v>16501</v>
      </c>
      <c r="B8875" s="213" t="s">
        <v>4383</v>
      </c>
      <c r="C8875" s="213" t="s">
        <v>126</v>
      </c>
      <c r="D8875" s="214" t="s">
        <v>25728</v>
      </c>
    </row>
    <row r="8876" spans="1:4">
      <c r="A8876" s="213" t="s">
        <v>16502</v>
      </c>
      <c r="B8876" s="213" t="s">
        <v>4388</v>
      </c>
      <c r="C8876" s="213" t="s">
        <v>126</v>
      </c>
      <c r="D8876" s="214" t="s">
        <v>10751</v>
      </c>
    </row>
    <row r="8877" spans="1:4">
      <c r="A8877" s="213" t="s">
        <v>16503</v>
      </c>
      <c r="B8877" s="213" t="s">
        <v>4389</v>
      </c>
      <c r="C8877" s="213" t="s">
        <v>126</v>
      </c>
      <c r="D8877" s="214" t="s">
        <v>33778</v>
      </c>
    </row>
    <row r="8878" spans="1:4">
      <c r="A8878" s="213" t="s">
        <v>16504</v>
      </c>
      <c r="B8878" s="213" t="s">
        <v>4390</v>
      </c>
      <c r="C8878" s="213" t="s">
        <v>126</v>
      </c>
      <c r="D8878" s="214" t="s">
        <v>11111</v>
      </c>
    </row>
    <row r="8879" spans="1:4">
      <c r="A8879" s="213" t="s">
        <v>16506</v>
      </c>
      <c r="B8879" s="213" t="s">
        <v>30272</v>
      </c>
      <c r="C8879" s="213" t="s">
        <v>126</v>
      </c>
      <c r="D8879" s="214" t="s">
        <v>20444</v>
      </c>
    </row>
    <row r="8880" spans="1:4">
      <c r="A8880" s="213" t="s">
        <v>16507</v>
      </c>
      <c r="B8880" s="213" t="s">
        <v>4391</v>
      </c>
      <c r="C8880" s="213" t="s">
        <v>126</v>
      </c>
      <c r="D8880" s="214" t="s">
        <v>33779</v>
      </c>
    </row>
    <row r="8881" spans="1:4">
      <c r="A8881" s="213" t="s">
        <v>16508</v>
      </c>
      <c r="B8881" s="213" t="s">
        <v>4392</v>
      </c>
      <c r="C8881" s="213" t="s">
        <v>126</v>
      </c>
      <c r="D8881" s="214" t="s">
        <v>33780</v>
      </c>
    </row>
    <row r="8882" spans="1:4">
      <c r="A8882" s="213" t="s">
        <v>16509</v>
      </c>
      <c r="B8882" s="213" t="s">
        <v>4393</v>
      </c>
      <c r="C8882" s="213" t="s">
        <v>126</v>
      </c>
      <c r="D8882" s="214" t="s">
        <v>17664</v>
      </c>
    </row>
    <row r="8883" spans="1:4">
      <c r="A8883" s="213" t="s">
        <v>16511</v>
      </c>
      <c r="B8883" s="213" t="s">
        <v>30274</v>
      </c>
      <c r="C8883" s="213" t="s">
        <v>126</v>
      </c>
      <c r="D8883" s="214" t="s">
        <v>10485</v>
      </c>
    </row>
    <row r="8884" spans="1:4">
      <c r="A8884" s="213" t="s">
        <v>16513</v>
      </c>
      <c r="B8884" s="213" t="s">
        <v>30275</v>
      </c>
      <c r="C8884" s="213" t="s">
        <v>126</v>
      </c>
      <c r="D8884" s="214" t="s">
        <v>25025</v>
      </c>
    </row>
    <row r="8885" spans="1:4">
      <c r="A8885" s="213" t="s">
        <v>16514</v>
      </c>
      <c r="B8885" s="213" t="s">
        <v>4394</v>
      </c>
      <c r="C8885" s="213" t="s">
        <v>126</v>
      </c>
      <c r="D8885" s="214" t="s">
        <v>10838</v>
      </c>
    </row>
    <row r="8886" spans="1:4">
      <c r="A8886" s="213" t="s">
        <v>16515</v>
      </c>
      <c r="B8886" s="213" t="s">
        <v>4395</v>
      </c>
      <c r="C8886" s="213" t="s">
        <v>126</v>
      </c>
      <c r="D8886" s="214" t="s">
        <v>11402</v>
      </c>
    </row>
    <row r="8887" spans="1:4">
      <c r="A8887" s="213" t="s">
        <v>16517</v>
      </c>
      <c r="B8887" s="213" t="s">
        <v>4396</v>
      </c>
      <c r="C8887" s="213" t="s">
        <v>126</v>
      </c>
      <c r="D8887" s="214" t="s">
        <v>10600</v>
      </c>
    </row>
    <row r="8888" spans="1:4">
      <c r="A8888" s="213" t="s">
        <v>16518</v>
      </c>
      <c r="B8888" s="213" t="s">
        <v>4397</v>
      </c>
      <c r="C8888" s="213" t="s">
        <v>126</v>
      </c>
      <c r="D8888" s="214" t="s">
        <v>30141</v>
      </c>
    </row>
    <row r="8889" spans="1:4">
      <c r="A8889" s="213" t="s">
        <v>16520</v>
      </c>
      <c r="B8889" s="213" t="s">
        <v>4398</v>
      </c>
      <c r="C8889" s="213" t="s">
        <v>126</v>
      </c>
      <c r="D8889" s="214" t="s">
        <v>33781</v>
      </c>
    </row>
    <row r="8890" spans="1:4">
      <c r="A8890" s="213" t="s">
        <v>16521</v>
      </c>
      <c r="B8890" s="213" t="s">
        <v>4399</v>
      </c>
      <c r="C8890" s="213" t="s">
        <v>126</v>
      </c>
      <c r="D8890" s="214" t="s">
        <v>33782</v>
      </c>
    </row>
    <row r="8891" spans="1:4">
      <c r="A8891" s="213" t="s">
        <v>16523</v>
      </c>
      <c r="B8891" s="213" t="s">
        <v>4400</v>
      </c>
      <c r="C8891" s="213" t="s">
        <v>126</v>
      </c>
      <c r="D8891" s="214" t="s">
        <v>15054</v>
      </c>
    </row>
    <row r="8892" spans="1:4">
      <c r="A8892" s="213" t="s">
        <v>16525</v>
      </c>
      <c r="B8892" s="213" t="s">
        <v>30276</v>
      </c>
      <c r="C8892" s="213" t="s">
        <v>126</v>
      </c>
      <c r="D8892" s="214" t="s">
        <v>33721</v>
      </c>
    </row>
    <row r="8893" spans="1:4">
      <c r="A8893" s="213" t="s">
        <v>16527</v>
      </c>
      <c r="B8893" s="213" t="s">
        <v>4401</v>
      </c>
      <c r="C8893" s="213" t="s">
        <v>126</v>
      </c>
      <c r="D8893" s="214" t="s">
        <v>17205</v>
      </c>
    </row>
    <row r="8894" spans="1:4">
      <c r="A8894" s="213" t="s">
        <v>16528</v>
      </c>
      <c r="B8894" s="213" t="s">
        <v>4402</v>
      </c>
      <c r="C8894" s="213" t="s">
        <v>126</v>
      </c>
      <c r="D8894" s="214" t="s">
        <v>10601</v>
      </c>
    </row>
    <row r="8895" spans="1:4">
      <c r="A8895" s="213" t="s">
        <v>16530</v>
      </c>
      <c r="B8895" s="213" t="s">
        <v>4403</v>
      </c>
      <c r="C8895" s="213" t="s">
        <v>126</v>
      </c>
      <c r="D8895" s="214" t="s">
        <v>25249</v>
      </c>
    </row>
    <row r="8896" spans="1:4">
      <c r="A8896" s="213" t="s">
        <v>16531</v>
      </c>
      <c r="B8896" s="213" t="s">
        <v>4404</v>
      </c>
      <c r="C8896" s="213" t="s">
        <v>126</v>
      </c>
      <c r="D8896" s="214" t="s">
        <v>28884</v>
      </c>
    </row>
    <row r="8897" spans="1:4">
      <c r="A8897" s="213" t="s">
        <v>16532</v>
      </c>
      <c r="B8897" s="213" t="s">
        <v>4405</v>
      </c>
      <c r="C8897" s="213" t="s">
        <v>126</v>
      </c>
      <c r="D8897" s="214" t="s">
        <v>11896</v>
      </c>
    </row>
    <row r="8898" spans="1:4">
      <c r="A8898" s="213" t="s">
        <v>16533</v>
      </c>
      <c r="B8898" s="213" t="s">
        <v>4406</v>
      </c>
      <c r="C8898" s="213" t="s">
        <v>126</v>
      </c>
      <c r="D8898" s="214" t="s">
        <v>18628</v>
      </c>
    </row>
    <row r="8899" spans="1:4">
      <c r="A8899" s="213" t="s">
        <v>16534</v>
      </c>
      <c r="B8899" s="213" t="s">
        <v>4407</v>
      </c>
      <c r="C8899" s="213" t="s">
        <v>126</v>
      </c>
      <c r="D8899" s="214" t="s">
        <v>17173</v>
      </c>
    </row>
    <row r="8900" spans="1:4">
      <c r="A8900" s="213" t="s">
        <v>16535</v>
      </c>
      <c r="B8900" s="213" t="s">
        <v>4408</v>
      </c>
      <c r="C8900" s="213" t="s">
        <v>126</v>
      </c>
      <c r="D8900" s="214" t="s">
        <v>31554</v>
      </c>
    </row>
    <row r="8901" spans="1:4">
      <c r="A8901" s="213" t="s">
        <v>16536</v>
      </c>
      <c r="B8901" s="213" t="s">
        <v>4409</v>
      </c>
      <c r="C8901" s="213" t="s">
        <v>126</v>
      </c>
      <c r="D8901" s="214" t="s">
        <v>30165</v>
      </c>
    </row>
    <row r="8902" spans="1:4">
      <c r="A8902" s="213" t="s">
        <v>16537</v>
      </c>
      <c r="B8902" s="213" t="s">
        <v>4410</v>
      </c>
      <c r="C8902" s="213" t="s">
        <v>126</v>
      </c>
      <c r="D8902" s="214" t="s">
        <v>11219</v>
      </c>
    </row>
    <row r="8903" spans="1:4">
      <c r="A8903" s="213" t="s">
        <v>16538</v>
      </c>
      <c r="B8903" s="213" t="s">
        <v>4411</v>
      </c>
      <c r="C8903" s="213" t="s">
        <v>126</v>
      </c>
      <c r="D8903" s="214" t="s">
        <v>33783</v>
      </c>
    </row>
    <row r="8904" spans="1:4">
      <c r="A8904" s="213" t="s">
        <v>16540</v>
      </c>
      <c r="B8904" s="213" t="s">
        <v>4412</v>
      </c>
      <c r="C8904" s="213" t="s">
        <v>126</v>
      </c>
      <c r="D8904" s="214" t="s">
        <v>10231</v>
      </c>
    </row>
    <row r="8905" spans="1:4">
      <c r="A8905" s="213" t="s">
        <v>16541</v>
      </c>
      <c r="B8905" s="213" t="s">
        <v>4413</v>
      </c>
      <c r="C8905" s="213" t="s">
        <v>126</v>
      </c>
      <c r="D8905" s="214" t="s">
        <v>33784</v>
      </c>
    </row>
    <row r="8906" spans="1:4">
      <c r="A8906" s="213" t="s">
        <v>16542</v>
      </c>
      <c r="B8906" s="213" t="s">
        <v>30278</v>
      </c>
      <c r="C8906" s="213" t="s">
        <v>126</v>
      </c>
      <c r="D8906" s="214" t="s">
        <v>18963</v>
      </c>
    </row>
    <row r="8907" spans="1:4">
      <c r="A8907" s="213" t="s">
        <v>16543</v>
      </c>
      <c r="B8907" s="213" t="s">
        <v>4414</v>
      </c>
      <c r="C8907" s="213" t="s">
        <v>126</v>
      </c>
      <c r="D8907" s="214" t="s">
        <v>33785</v>
      </c>
    </row>
    <row r="8908" spans="1:4">
      <c r="A8908" s="213" t="s">
        <v>16544</v>
      </c>
      <c r="B8908" s="213" t="s">
        <v>4415</v>
      </c>
      <c r="C8908" s="213" t="s">
        <v>126</v>
      </c>
      <c r="D8908" s="214" t="s">
        <v>32511</v>
      </c>
    </row>
    <row r="8909" spans="1:4">
      <c r="A8909" s="213" t="s">
        <v>16545</v>
      </c>
      <c r="B8909" s="213" t="s">
        <v>4416</v>
      </c>
      <c r="C8909" s="213" t="s">
        <v>126</v>
      </c>
      <c r="D8909" s="214" t="s">
        <v>29793</v>
      </c>
    </row>
    <row r="8910" spans="1:4">
      <c r="A8910" s="213" t="s">
        <v>16547</v>
      </c>
      <c r="B8910" s="213" t="s">
        <v>4417</v>
      </c>
      <c r="C8910" s="213" t="s">
        <v>126</v>
      </c>
      <c r="D8910" s="214" t="s">
        <v>11711</v>
      </c>
    </row>
    <row r="8911" spans="1:4">
      <c r="A8911" s="213" t="s">
        <v>16548</v>
      </c>
      <c r="B8911" s="213" t="s">
        <v>4418</v>
      </c>
      <c r="C8911" s="213" t="s">
        <v>126</v>
      </c>
      <c r="D8911" s="214" t="s">
        <v>23630</v>
      </c>
    </row>
    <row r="8912" spans="1:4">
      <c r="A8912" s="213" t="s">
        <v>16549</v>
      </c>
      <c r="B8912" s="213" t="s">
        <v>4419</v>
      </c>
      <c r="C8912" s="213" t="s">
        <v>126</v>
      </c>
      <c r="D8912" s="214" t="s">
        <v>33786</v>
      </c>
    </row>
    <row r="8913" spans="1:4">
      <c r="A8913" s="213" t="s">
        <v>16550</v>
      </c>
      <c r="B8913" s="213" t="s">
        <v>4420</v>
      </c>
      <c r="C8913" s="213" t="s">
        <v>126</v>
      </c>
      <c r="D8913" s="214" t="s">
        <v>17071</v>
      </c>
    </row>
    <row r="8914" spans="1:4">
      <c r="A8914" s="213" t="s">
        <v>16552</v>
      </c>
      <c r="B8914" s="213" t="s">
        <v>4421</v>
      </c>
      <c r="C8914" s="213" t="s">
        <v>126</v>
      </c>
      <c r="D8914" s="214" t="s">
        <v>10987</v>
      </c>
    </row>
    <row r="8915" spans="1:4">
      <c r="A8915" s="213" t="s">
        <v>16553</v>
      </c>
      <c r="B8915" s="213" t="s">
        <v>4422</v>
      </c>
      <c r="C8915" s="213" t="s">
        <v>126</v>
      </c>
      <c r="D8915" s="214" t="s">
        <v>33787</v>
      </c>
    </row>
    <row r="8916" spans="1:4">
      <c r="A8916" s="213" t="s">
        <v>16554</v>
      </c>
      <c r="B8916" s="213" t="s">
        <v>4423</v>
      </c>
      <c r="C8916" s="213" t="s">
        <v>126</v>
      </c>
      <c r="D8916" s="214" t="s">
        <v>10745</v>
      </c>
    </row>
    <row r="8917" spans="1:4">
      <c r="A8917" s="213" t="s">
        <v>16555</v>
      </c>
      <c r="B8917" s="213" t="s">
        <v>4424</v>
      </c>
      <c r="C8917" s="213" t="s">
        <v>126</v>
      </c>
      <c r="D8917" s="214" t="s">
        <v>33788</v>
      </c>
    </row>
    <row r="8918" spans="1:4">
      <c r="A8918" s="213" t="s">
        <v>16556</v>
      </c>
      <c r="B8918" s="213" t="s">
        <v>4425</v>
      </c>
      <c r="C8918" s="213" t="s">
        <v>126</v>
      </c>
      <c r="D8918" s="214" t="s">
        <v>26885</v>
      </c>
    </row>
    <row r="8919" spans="1:4">
      <c r="A8919" s="213" t="s">
        <v>16557</v>
      </c>
      <c r="B8919" s="213" t="s">
        <v>4426</v>
      </c>
      <c r="C8919" s="213" t="s">
        <v>126</v>
      </c>
      <c r="D8919" s="214" t="s">
        <v>30951</v>
      </c>
    </row>
    <row r="8920" spans="1:4">
      <c r="A8920" s="213" t="s">
        <v>16558</v>
      </c>
      <c r="B8920" s="213" t="s">
        <v>4427</v>
      </c>
      <c r="C8920" s="213" t="s">
        <v>126</v>
      </c>
      <c r="D8920" s="214" t="s">
        <v>10943</v>
      </c>
    </row>
    <row r="8921" spans="1:4">
      <c r="A8921" s="213" t="s">
        <v>16559</v>
      </c>
      <c r="B8921" s="213" t="s">
        <v>4428</v>
      </c>
      <c r="C8921" s="213" t="s">
        <v>126</v>
      </c>
      <c r="D8921" s="214" t="s">
        <v>33789</v>
      </c>
    </row>
    <row r="8922" spans="1:4">
      <c r="A8922" s="213" t="s">
        <v>16560</v>
      </c>
      <c r="B8922" s="213" t="s">
        <v>4429</v>
      </c>
      <c r="C8922" s="213" t="s">
        <v>126</v>
      </c>
      <c r="D8922" s="214" t="s">
        <v>19406</v>
      </c>
    </row>
    <row r="8923" spans="1:4">
      <c r="A8923" s="213" t="s">
        <v>16561</v>
      </c>
      <c r="B8923" s="213" t="s">
        <v>4430</v>
      </c>
      <c r="C8923" s="213" t="s">
        <v>126</v>
      </c>
      <c r="D8923" s="214" t="s">
        <v>33790</v>
      </c>
    </row>
    <row r="8924" spans="1:4">
      <c r="A8924" s="213" t="s">
        <v>16562</v>
      </c>
      <c r="B8924" s="213" t="s">
        <v>4431</v>
      </c>
      <c r="C8924" s="213" t="s">
        <v>126</v>
      </c>
      <c r="D8924" s="214" t="s">
        <v>22391</v>
      </c>
    </row>
    <row r="8925" spans="1:4">
      <c r="A8925" s="213" t="s">
        <v>16563</v>
      </c>
      <c r="B8925" s="213" t="s">
        <v>4432</v>
      </c>
      <c r="C8925" s="213" t="s">
        <v>126</v>
      </c>
      <c r="D8925" s="214" t="s">
        <v>33791</v>
      </c>
    </row>
    <row r="8926" spans="1:4">
      <c r="A8926" s="213" t="s">
        <v>16564</v>
      </c>
      <c r="B8926" s="213" t="s">
        <v>4433</v>
      </c>
      <c r="C8926" s="213" t="s">
        <v>126</v>
      </c>
      <c r="D8926" s="214" t="s">
        <v>10364</v>
      </c>
    </row>
    <row r="8927" spans="1:4">
      <c r="A8927" s="213" t="s">
        <v>16565</v>
      </c>
      <c r="B8927" s="213" t="s">
        <v>4434</v>
      </c>
      <c r="C8927" s="213" t="s">
        <v>126</v>
      </c>
      <c r="D8927" s="214" t="s">
        <v>33792</v>
      </c>
    </row>
    <row r="8928" spans="1:4">
      <c r="A8928" s="213" t="s">
        <v>16566</v>
      </c>
      <c r="B8928" s="213" t="s">
        <v>4435</v>
      </c>
      <c r="C8928" s="213" t="s">
        <v>126</v>
      </c>
      <c r="D8928" s="214" t="s">
        <v>33779</v>
      </c>
    </row>
    <row r="8929" spans="1:4">
      <c r="A8929" s="213" t="s">
        <v>16567</v>
      </c>
      <c r="B8929" s="213" t="s">
        <v>4436</v>
      </c>
      <c r="C8929" s="213" t="s">
        <v>126</v>
      </c>
      <c r="D8929" s="214" t="s">
        <v>31137</v>
      </c>
    </row>
    <row r="8930" spans="1:4">
      <c r="A8930" s="213" t="s">
        <v>16568</v>
      </c>
      <c r="B8930" s="213" t="s">
        <v>4437</v>
      </c>
      <c r="C8930" s="213" t="s">
        <v>126</v>
      </c>
      <c r="D8930" s="214" t="s">
        <v>33793</v>
      </c>
    </row>
    <row r="8931" spans="1:4">
      <c r="A8931" s="213" t="s">
        <v>16569</v>
      </c>
      <c r="B8931" s="213" t="s">
        <v>4438</v>
      </c>
      <c r="C8931" s="213" t="s">
        <v>126</v>
      </c>
      <c r="D8931" s="214" t="s">
        <v>18577</v>
      </c>
    </row>
    <row r="8932" spans="1:4">
      <c r="A8932" s="213" t="s">
        <v>16570</v>
      </c>
      <c r="B8932" s="213" t="s">
        <v>4439</v>
      </c>
      <c r="C8932" s="213" t="s">
        <v>126</v>
      </c>
      <c r="D8932" s="214" t="s">
        <v>32593</v>
      </c>
    </row>
    <row r="8933" spans="1:4">
      <c r="A8933" s="213" t="s">
        <v>16571</v>
      </c>
      <c r="B8933" s="213" t="s">
        <v>4440</v>
      </c>
      <c r="C8933" s="213" t="s">
        <v>126</v>
      </c>
      <c r="D8933" s="214" t="s">
        <v>30696</v>
      </c>
    </row>
    <row r="8934" spans="1:4">
      <c r="A8934" s="213" t="s">
        <v>16572</v>
      </c>
      <c r="B8934" s="213" t="s">
        <v>4441</v>
      </c>
      <c r="C8934" s="213" t="s">
        <v>126</v>
      </c>
      <c r="D8934" s="214" t="s">
        <v>16377</v>
      </c>
    </row>
    <row r="8935" spans="1:4">
      <c r="A8935" s="213" t="s">
        <v>16574</v>
      </c>
      <c r="B8935" s="213" t="s">
        <v>4442</v>
      </c>
      <c r="C8935" s="213" t="s">
        <v>126</v>
      </c>
      <c r="D8935" s="214" t="s">
        <v>33794</v>
      </c>
    </row>
    <row r="8936" spans="1:4">
      <c r="A8936" s="213" t="s">
        <v>16575</v>
      </c>
      <c r="B8936" s="213" t="s">
        <v>4443</v>
      </c>
      <c r="C8936" s="213" t="s">
        <v>126</v>
      </c>
      <c r="D8936" s="214" t="s">
        <v>33795</v>
      </c>
    </row>
    <row r="8937" spans="1:4">
      <c r="A8937" s="213" t="s">
        <v>16576</v>
      </c>
      <c r="B8937" s="213" t="s">
        <v>4444</v>
      </c>
      <c r="C8937" s="213" t="s">
        <v>126</v>
      </c>
      <c r="D8937" s="214" t="s">
        <v>30286</v>
      </c>
    </row>
    <row r="8938" spans="1:4">
      <c r="A8938" s="213" t="s">
        <v>16577</v>
      </c>
      <c r="B8938" s="213" t="s">
        <v>4445</v>
      </c>
      <c r="C8938" s="213" t="s">
        <v>126</v>
      </c>
      <c r="D8938" s="214" t="s">
        <v>29902</v>
      </c>
    </row>
    <row r="8939" spans="1:4">
      <c r="A8939" s="213" t="s">
        <v>16578</v>
      </c>
      <c r="B8939" s="213" t="s">
        <v>4446</v>
      </c>
      <c r="C8939" s="213" t="s">
        <v>126</v>
      </c>
      <c r="D8939" s="214" t="s">
        <v>17346</v>
      </c>
    </row>
    <row r="8940" spans="1:4">
      <c r="A8940" s="213" t="s">
        <v>16579</v>
      </c>
      <c r="B8940" s="213" t="s">
        <v>30281</v>
      </c>
      <c r="C8940" s="213" t="s">
        <v>126</v>
      </c>
      <c r="D8940" s="214" t="s">
        <v>33796</v>
      </c>
    </row>
    <row r="8941" spans="1:4">
      <c r="A8941" s="213" t="s">
        <v>16580</v>
      </c>
      <c r="B8941" s="213" t="s">
        <v>4447</v>
      </c>
      <c r="C8941" s="213" t="s">
        <v>126</v>
      </c>
      <c r="D8941" s="214" t="s">
        <v>33797</v>
      </c>
    </row>
    <row r="8942" spans="1:4">
      <c r="A8942" s="213" t="s">
        <v>16581</v>
      </c>
      <c r="B8942" s="213" t="s">
        <v>4448</v>
      </c>
      <c r="C8942" s="213" t="s">
        <v>126</v>
      </c>
      <c r="D8942" s="214" t="s">
        <v>30824</v>
      </c>
    </row>
    <row r="8943" spans="1:4">
      <c r="A8943" s="213" t="s">
        <v>16583</v>
      </c>
      <c r="B8943" s="213" t="s">
        <v>4449</v>
      </c>
      <c r="C8943" s="213" t="s">
        <v>126</v>
      </c>
      <c r="D8943" s="214" t="s">
        <v>33798</v>
      </c>
    </row>
    <row r="8944" spans="1:4">
      <c r="A8944" s="213" t="s">
        <v>16584</v>
      </c>
      <c r="B8944" s="213" t="s">
        <v>4452</v>
      </c>
      <c r="C8944" s="213" t="s">
        <v>44</v>
      </c>
      <c r="D8944" s="214" t="s">
        <v>33799</v>
      </c>
    </row>
    <row r="8945" spans="1:4">
      <c r="A8945" s="213" t="s">
        <v>16585</v>
      </c>
      <c r="B8945" s="213" t="s">
        <v>4453</v>
      </c>
      <c r="C8945" s="213" t="s">
        <v>126</v>
      </c>
      <c r="D8945" s="214" t="s">
        <v>10718</v>
      </c>
    </row>
    <row r="8946" spans="1:4">
      <c r="A8946" s="213" t="s">
        <v>16586</v>
      </c>
      <c r="B8946" s="213" t="s">
        <v>4454</v>
      </c>
      <c r="C8946" s="213" t="s">
        <v>126</v>
      </c>
      <c r="D8946" s="214" t="s">
        <v>11237</v>
      </c>
    </row>
    <row r="8947" spans="1:4">
      <c r="A8947" s="213" t="s">
        <v>16587</v>
      </c>
      <c r="B8947" s="213" t="s">
        <v>4455</v>
      </c>
      <c r="C8947" s="213" t="s">
        <v>126</v>
      </c>
      <c r="D8947" s="214" t="s">
        <v>33800</v>
      </c>
    </row>
    <row r="8948" spans="1:4">
      <c r="A8948" s="213" t="s">
        <v>16588</v>
      </c>
      <c r="B8948" s="213" t="s">
        <v>4456</v>
      </c>
      <c r="C8948" s="213" t="s">
        <v>126</v>
      </c>
      <c r="D8948" s="214" t="s">
        <v>33801</v>
      </c>
    </row>
    <row r="8949" spans="1:4">
      <c r="A8949" s="213" t="s">
        <v>16589</v>
      </c>
      <c r="B8949" s="213" t="s">
        <v>9222</v>
      </c>
      <c r="C8949" s="213" t="s">
        <v>126</v>
      </c>
      <c r="D8949" s="214" t="s">
        <v>23532</v>
      </c>
    </row>
    <row r="8950" spans="1:4">
      <c r="A8950" s="213" t="s">
        <v>16590</v>
      </c>
      <c r="B8950" s="213" t="s">
        <v>4457</v>
      </c>
      <c r="C8950" s="213" t="s">
        <v>126</v>
      </c>
      <c r="D8950" s="214" t="s">
        <v>25618</v>
      </c>
    </row>
    <row r="8951" spans="1:4">
      <c r="A8951" s="213" t="s">
        <v>16592</v>
      </c>
      <c r="B8951" s="213" t="s">
        <v>9223</v>
      </c>
      <c r="C8951" s="213" t="s">
        <v>126</v>
      </c>
      <c r="D8951" s="214" t="s">
        <v>14744</v>
      </c>
    </row>
    <row r="8952" spans="1:4">
      <c r="A8952" s="213" t="s">
        <v>16593</v>
      </c>
      <c r="B8952" s="213" t="s">
        <v>4458</v>
      </c>
      <c r="C8952" s="213" t="s">
        <v>126</v>
      </c>
      <c r="D8952" s="214" t="s">
        <v>10611</v>
      </c>
    </row>
    <row r="8953" spans="1:4">
      <c r="A8953" s="213" t="s">
        <v>16594</v>
      </c>
      <c r="B8953" s="213" t="s">
        <v>9224</v>
      </c>
      <c r="C8953" s="213" t="s">
        <v>126</v>
      </c>
      <c r="D8953" s="214" t="s">
        <v>11538</v>
      </c>
    </row>
    <row r="8954" spans="1:4">
      <c r="A8954" s="213" t="s">
        <v>16595</v>
      </c>
      <c r="B8954" s="213" t="s">
        <v>4459</v>
      </c>
      <c r="C8954" s="213" t="s">
        <v>126</v>
      </c>
      <c r="D8954" s="214" t="s">
        <v>33802</v>
      </c>
    </row>
    <row r="8955" spans="1:4">
      <c r="A8955" s="213" t="s">
        <v>16596</v>
      </c>
      <c r="B8955" s="213" t="s">
        <v>9225</v>
      </c>
      <c r="C8955" s="213" t="s">
        <v>126</v>
      </c>
      <c r="D8955" s="214" t="s">
        <v>16440</v>
      </c>
    </row>
    <row r="8956" spans="1:4">
      <c r="A8956" s="213" t="s">
        <v>16597</v>
      </c>
      <c r="B8956" s="213" t="s">
        <v>9226</v>
      </c>
      <c r="C8956" s="213" t="s">
        <v>126</v>
      </c>
      <c r="D8956" s="214" t="s">
        <v>11484</v>
      </c>
    </row>
    <row r="8957" spans="1:4">
      <c r="A8957" s="213" t="s">
        <v>16598</v>
      </c>
      <c r="B8957" s="213" t="s">
        <v>9227</v>
      </c>
      <c r="C8957" s="213" t="s">
        <v>126</v>
      </c>
      <c r="D8957" s="214" t="s">
        <v>18437</v>
      </c>
    </row>
    <row r="8958" spans="1:4">
      <c r="A8958" s="213" t="s">
        <v>16599</v>
      </c>
      <c r="B8958" s="213" t="s">
        <v>9228</v>
      </c>
      <c r="C8958" s="213" t="s">
        <v>126</v>
      </c>
      <c r="D8958" s="214" t="s">
        <v>19480</v>
      </c>
    </row>
    <row r="8959" spans="1:4">
      <c r="A8959" s="213" t="s">
        <v>16600</v>
      </c>
      <c r="B8959" s="213" t="s">
        <v>4460</v>
      </c>
      <c r="C8959" s="213" t="s">
        <v>126</v>
      </c>
      <c r="D8959" s="214" t="s">
        <v>33803</v>
      </c>
    </row>
    <row r="8960" spans="1:4">
      <c r="A8960" s="213" t="s">
        <v>16601</v>
      </c>
      <c r="B8960" s="213" t="s">
        <v>9229</v>
      </c>
      <c r="C8960" s="213" t="s">
        <v>126</v>
      </c>
      <c r="D8960" s="214" t="s">
        <v>16745</v>
      </c>
    </row>
    <row r="8961" spans="1:4">
      <c r="A8961" s="213" t="s">
        <v>16602</v>
      </c>
      <c r="B8961" s="213" t="s">
        <v>4461</v>
      </c>
      <c r="C8961" s="213" t="s">
        <v>126</v>
      </c>
      <c r="D8961" s="214" t="s">
        <v>10275</v>
      </c>
    </row>
    <row r="8962" spans="1:4">
      <c r="A8962" s="213" t="s">
        <v>16603</v>
      </c>
      <c r="B8962" s="213" t="s">
        <v>9230</v>
      </c>
      <c r="C8962" s="213" t="s">
        <v>126</v>
      </c>
      <c r="D8962" s="214" t="s">
        <v>33804</v>
      </c>
    </row>
    <row r="8963" spans="1:4">
      <c r="A8963" s="213" t="s">
        <v>16605</v>
      </c>
      <c r="B8963" s="213" t="s">
        <v>1808</v>
      </c>
      <c r="C8963" s="213" t="s">
        <v>126</v>
      </c>
      <c r="D8963" s="214" t="s">
        <v>16743</v>
      </c>
    </row>
    <row r="8964" spans="1:4">
      <c r="A8964" s="213" t="s">
        <v>16606</v>
      </c>
      <c r="B8964" s="213" t="s">
        <v>9231</v>
      </c>
      <c r="C8964" s="213" t="s">
        <v>126</v>
      </c>
      <c r="D8964" s="214" t="s">
        <v>33216</v>
      </c>
    </row>
    <row r="8965" spans="1:4">
      <c r="A8965" s="213" t="s">
        <v>16608</v>
      </c>
      <c r="B8965" s="213" t="s">
        <v>4462</v>
      </c>
      <c r="C8965" s="213" t="s">
        <v>126</v>
      </c>
      <c r="D8965" s="214" t="s">
        <v>11714</v>
      </c>
    </row>
    <row r="8966" spans="1:4">
      <c r="A8966" s="213" t="s">
        <v>16609</v>
      </c>
      <c r="B8966" s="213" t="s">
        <v>4463</v>
      </c>
      <c r="C8966" s="213" t="s">
        <v>126</v>
      </c>
      <c r="D8966" s="214" t="s">
        <v>11507</v>
      </c>
    </row>
    <row r="8967" spans="1:4">
      <c r="A8967" s="213" t="s">
        <v>16610</v>
      </c>
      <c r="B8967" s="213" t="s">
        <v>9232</v>
      </c>
      <c r="C8967" s="213" t="s">
        <v>126</v>
      </c>
      <c r="D8967" s="214" t="s">
        <v>33805</v>
      </c>
    </row>
    <row r="8968" spans="1:4">
      <c r="A8968" s="213" t="s">
        <v>16612</v>
      </c>
      <c r="B8968" s="213" t="s">
        <v>9233</v>
      </c>
      <c r="C8968" s="213" t="s">
        <v>126</v>
      </c>
      <c r="D8968" s="214" t="s">
        <v>10849</v>
      </c>
    </row>
    <row r="8969" spans="1:4">
      <c r="A8969" s="213" t="s">
        <v>16613</v>
      </c>
      <c r="B8969" s="213" t="s">
        <v>9234</v>
      </c>
      <c r="C8969" s="213" t="s">
        <v>126</v>
      </c>
      <c r="D8969" s="214" t="s">
        <v>33806</v>
      </c>
    </row>
    <row r="8970" spans="1:4">
      <c r="A8970" s="213" t="s">
        <v>16614</v>
      </c>
      <c r="B8970" s="213" t="s">
        <v>9235</v>
      </c>
      <c r="C8970" s="213" t="s">
        <v>126</v>
      </c>
      <c r="D8970" s="214" t="s">
        <v>30140</v>
      </c>
    </row>
    <row r="8971" spans="1:4">
      <c r="A8971" s="213" t="s">
        <v>16615</v>
      </c>
      <c r="B8971" s="213" t="s">
        <v>4464</v>
      </c>
      <c r="C8971" s="213" t="s">
        <v>126</v>
      </c>
      <c r="D8971" s="214" t="s">
        <v>11488</v>
      </c>
    </row>
    <row r="8972" spans="1:4">
      <c r="A8972" s="213" t="s">
        <v>16616</v>
      </c>
      <c r="B8972" s="213" t="s">
        <v>9236</v>
      </c>
      <c r="C8972" s="213" t="s">
        <v>126</v>
      </c>
      <c r="D8972" s="214" t="s">
        <v>33807</v>
      </c>
    </row>
    <row r="8973" spans="1:4">
      <c r="A8973" s="213" t="s">
        <v>16617</v>
      </c>
      <c r="B8973" s="213" t="s">
        <v>4465</v>
      </c>
      <c r="C8973" s="213" t="s">
        <v>126</v>
      </c>
      <c r="D8973" s="214" t="s">
        <v>18108</v>
      </c>
    </row>
    <row r="8974" spans="1:4">
      <c r="A8974" s="213" t="s">
        <v>16619</v>
      </c>
      <c r="B8974" s="213" t="s">
        <v>9237</v>
      </c>
      <c r="C8974" s="213" t="s">
        <v>126</v>
      </c>
      <c r="D8974" s="214" t="s">
        <v>33808</v>
      </c>
    </row>
    <row r="8975" spans="1:4">
      <c r="A8975" s="213" t="s">
        <v>16621</v>
      </c>
      <c r="B8975" s="213" t="s">
        <v>9238</v>
      </c>
      <c r="C8975" s="213" t="s">
        <v>126</v>
      </c>
      <c r="D8975" s="214" t="s">
        <v>11691</v>
      </c>
    </row>
    <row r="8976" spans="1:4">
      <c r="A8976" s="213" t="s">
        <v>16622</v>
      </c>
      <c r="B8976" s="213" t="s">
        <v>9239</v>
      </c>
      <c r="C8976" s="213" t="s">
        <v>126</v>
      </c>
      <c r="D8976" s="214" t="s">
        <v>19143</v>
      </c>
    </row>
    <row r="8977" spans="1:4">
      <c r="A8977" s="213" t="s">
        <v>16623</v>
      </c>
      <c r="B8977" s="213" t="s">
        <v>9240</v>
      </c>
      <c r="C8977" s="213" t="s">
        <v>126</v>
      </c>
      <c r="D8977" s="214" t="s">
        <v>10691</v>
      </c>
    </row>
    <row r="8978" spans="1:4">
      <c r="A8978" s="213" t="s">
        <v>16625</v>
      </c>
      <c r="B8978" s="213" t="s">
        <v>4466</v>
      </c>
      <c r="C8978" s="213" t="s">
        <v>126</v>
      </c>
      <c r="D8978" s="214" t="s">
        <v>15201</v>
      </c>
    </row>
    <row r="8979" spans="1:4">
      <c r="A8979" s="213" t="s">
        <v>16627</v>
      </c>
      <c r="B8979" s="213" t="s">
        <v>4467</v>
      </c>
      <c r="C8979" s="213" t="s">
        <v>126</v>
      </c>
      <c r="D8979" s="214" t="s">
        <v>13001</v>
      </c>
    </row>
    <row r="8980" spans="1:4">
      <c r="A8980" s="213" t="s">
        <v>16628</v>
      </c>
      <c r="B8980" s="213" t="s">
        <v>4468</v>
      </c>
      <c r="C8980" s="213" t="s">
        <v>126</v>
      </c>
      <c r="D8980" s="214" t="s">
        <v>11718</v>
      </c>
    </row>
    <row r="8981" spans="1:4">
      <c r="A8981" s="213" t="s">
        <v>16629</v>
      </c>
      <c r="B8981" s="213" t="s">
        <v>4469</v>
      </c>
      <c r="C8981" s="213" t="s">
        <v>126</v>
      </c>
      <c r="D8981" s="214" t="s">
        <v>33809</v>
      </c>
    </row>
    <row r="8982" spans="1:4">
      <c r="A8982" s="213" t="s">
        <v>16630</v>
      </c>
      <c r="B8982" s="213" t="s">
        <v>4470</v>
      </c>
      <c r="C8982" s="213" t="s">
        <v>126</v>
      </c>
      <c r="D8982" s="214" t="s">
        <v>15034</v>
      </c>
    </row>
    <row r="8983" spans="1:4">
      <c r="A8983" s="213" t="s">
        <v>16631</v>
      </c>
      <c r="B8983" s="213" t="s">
        <v>4471</v>
      </c>
      <c r="C8983" s="213" t="s">
        <v>126</v>
      </c>
      <c r="D8983" s="214" t="s">
        <v>10236</v>
      </c>
    </row>
    <row r="8984" spans="1:4">
      <c r="A8984" s="213" t="s">
        <v>16632</v>
      </c>
      <c r="B8984" s="213" t="s">
        <v>4472</v>
      </c>
      <c r="C8984" s="213" t="s">
        <v>126</v>
      </c>
      <c r="D8984" s="214" t="s">
        <v>16950</v>
      </c>
    </row>
    <row r="8985" spans="1:4">
      <c r="A8985" s="213" t="s">
        <v>16633</v>
      </c>
      <c r="B8985" s="213" t="s">
        <v>4473</v>
      </c>
      <c r="C8985" s="213" t="s">
        <v>126</v>
      </c>
      <c r="D8985" s="214" t="s">
        <v>27181</v>
      </c>
    </row>
    <row r="8986" spans="1:4">
      <c r="A8986" s="213" t="s">
        <v>16634</v>
      </c>
      <c r="B8986" s="213" t="s">
        <v>4474</v>
      </c>
      <c r="C8986" s="213" t="s">
        <v>126</v>
      </c>
      <c r="D8986" s="214" t="s">
        <v>33810</v>
      </c>
    </row>
    <row r="8987" spans="1:4">
      <c r="A8987" s="213" t="s">
        <v>16636</v>
      </c>
      <c r="B8987" s="213" t="s">
        <v>4475</v>
      </c>
      <c r="C8987" s="213" t="s">
        <v>126</v>
      </c>
      <c r="D8987" s="214" t="s">
        <v>20035</v>
      </c>
    </row>
    <row r="8988" spans="1:4">
      <c r="A8988" s="213" t="s">
        <v>16637</v>
      </c>
      <c r="B8988" s="213" t="s">
        <v>4476</v>
      </c>
      <c r="C8988" s="213" t="s">
        <v>126</v>
      </c>
      <c r="D8988" s="214" t="s">
        <v>11334</v>
      </c>
    </row>
    <row r="8989" spans="1:4">
      <c r="A8989" s="213" t="s">
        <v>16638</v>
      </c>
      <c r="B8989" s="213" t="s">
        <v>4477</v>
      </c>
      <c r="C8989" s="213" t="s">
        <v>126</v>
      </c>
      <c r="D8989" s="214" t="s">
        <v>33811</v>
      </c>
    </row>
    <row r="8990" spans="1:4">
      <c r="A8990" s="213" t="s">
        <v>16639</v>
      </c>
      <c r="B8990" s="213" t="s">
        <v>4478</v>
      </c>
      <c r="C8990" s="213" t="s">
        <v>126</v>
      </c>
      <c r="D8990" s="214" t="s">
        <v>33812</v>
      </c>
    </row>
    <row r="8991" spans="1:4">
      <c r="A8991" s="213" t="s">
        <v>16640</v>
      </c>
      <c r="B8991" s="213" t="s">
        <v>4479</v>
      </c>
      <c r="C8991" s="213" t="s">
        <v>126</v>
      </c>
      <c r="D8991" s="214" t="s">
        <v>33813</v>
      </c>
    </row>
    <row r="8992" spans="1:4">
      <c r="A8992" s="213" t="s">
        <v>16641</v>
      </c>
      <c r="B8992" s="213" t="s">
        <v>4482</v>
      </c>
      <c r="C8992" s="213" t="s">
        <v>44</v>
      </c>
      <c r="D8992" s="214" t="s">
        <v>33814</v>
      </c>
    </row>
    <row r="8993" spans="1:4">
      <c r="A8993" s="213" t="s">
        <v>16642</v>
      </c>
      <c r="B8993" s="213" t="s">
        <v>9241</v>
      </c>
      <c r="C8993" s="213" t="s">
        <v>126</v>
      </c>
      <c r="D8993" s="214" t="s">
        <v>30113</v>
      </c>
    </row>
    <row r="8994" spans="1:4">
      <c r="A8994" s="213" t="s">
        <v>16643</v>
      </c>
      <c r="B8994" s="213" t="s">
        <v>9242</v>
      </c>
      <c r="C8994" s="213" t="s">
        <v>126</v>
      </c>
      <c r="D8994" s="214" t="s">
        <v>33815</v>
      </c>
    </row>
    <row r="8995" spans="1:4">
      <c r="A8995" s="213" t="s">
        <v>16644</v>
      </c>
      <c r="B8995" s="213" t="s">
        <v>4485</v>
      </c>
      <c r="C8995" s="213" t="s">
        <v>126</v>
      </c>
      <c r="D8995" s="214" t="s">
        <v>30237</v>
      </c>
    </row>
    <row r="8996" spans="1:4">
      <c r="A8996" s="213" t="s">
        <v>16646</v>
      </c>
      <c r="B8996" s="213" t="s">
        <v>9243</v>
      </c>
      <c r="C8996" s="213" t="s">
        <v>126</v>
      </c>
      <c r="D8996" s="214" t="s">
        <v>16665</v>
      </c>
    </row>
    <row r="8997" spans="1:4">
      <c r="A8997" s="213" t="s">
        <v>16647</v>
      </c>
      <c r="B8997" s="213" t="s">
        <v>9244</v>
      </c>
      <c r="C8997" s="213" t="s">
        <v>126</v>
      </c>
      <c r="D8997" s="214" t="s">
        <v>13503</v>
      </c>
    </row>
    <row r="8998" spans="1:4">
      <c r="A8998" s="213" t="s">
        <v>16648</v>
      </c>
      <c r="B8998" s="213" t="s">
        <v>4486</v>
      </c>
      <c r="C8998" s="213" t="s">
        <v>126</v>
      </c>
      <c r="D8998" s="214" t="s">
        <v>13974</v>
      </c>
    </row>
    <row r="8999" spans="1:4">
      <c r="A8999" s="213" t="s">
        <v>16649</v>
      </c>
      <c r="B8999" s="213" t="s">
        <v>4487</v>
      </c>
      <c r="C8999" s="213" t="s">
        <v>126</v>
      </c>
      <c r="D8999" s="214" t="s">
        <v>26048</v>
      </c>
    </row>
    <row r="9000" spans="1:4">
      <c r="A9000" s="213" t="s">
        <v>16650</v>
      </c>
      <c r="B9000" s="213" t="s">
        <v>9245</v>
      </c>
      <c r="C9000" s="213" t="s">
        <v>126</v>
      </c>
      <c r="D9000" s="214" t="s">
        <v>10554</v>
      </c>
    </row>
    <row r="9001" spans="1:4">
      <c r="A9001" s="213" t="s">
        <v>16651</v>
      </c>
      <c r="B9001" s="213" t="s">
        <v>9246</v>
      </c>
      <c r="C9001" s="213" t="s">
        <v>126</v>
      </c>
      <c r="D9001" s="214" t="s">
        <v>27021</v>
      </c>
    </row>
    <row r="9002" spans="1:4">
      <c r="A9002" s="213" t="s">
        <v>16652</v>
      </c>
      <c r="B9002" s="213" t="s">
        <v>9247</v>
      </c>
      <c r="C9002" s="213" t="s">
        <v>126</v>
      </c>
      <c r="D9002" s="214" t="s">
        <v>10484</v>
      </c>
    </row>
    <row r="9003" spans="1:4">
      <c r="A9003" s="213" t="s">
        <v>16653</v>
      </c>
      <c r="B9003" s="213" t="s">
        <v>9248</v>
      </c>
      <c r="C9003" s="213" t="s">
        <v>126</v>
      </c>
      <c r="D9003" s="214" t="s">
        <v>30551</v>
      </c>
    </row>
    <row r="9004" spans="1:4">
      <c r="A9004" s="213" t="s">
        <v>16654</v>
      </c>
      <c r="B9004" s="213" t="s">
        <v>9249</v>
      </c>
      <c r="C9004" s="213" t="s">
        <v>126</v>
      </c>
      <c r="D9004" s="214" t="s">
        <v>33816</v>
      </c>
    </row>
    <row r="9005" spans="1:4">
      <c r="A9005" s="213" t="s">
        <v>16655</v>
      </c>
      <c r="B9005" s="213" t="s">
        <v>4488</v>
      </c>
      <c r="C9005" s="213" t="s">
        <v>126</v>
      </c>
      <c r="D9005" s="214" t="s">
        <v>15507</v>
      </c>
    </row>
    <row r="9006" spans="1:4">
      <c r="A9006" s="213" t="s">
        <v>16657</v>
      </c>
      <c r="B9006" s="213" t="s">
        <v>4489</v>
      </c>
      <c r="C9006" s="213" t="s">
        <v>126</v>
      </c>
      <c r="D9006" s="214" t="s">
        <v>33817</v>
      </c>
    </row>
    <row r="9007" spans="1:4">
      <c r="A9007" s="213" t="s">
        <v>16658</v>
      </c>
      <c r="B9007" s="213" t="s">
        <v>4490</v>
      </c>
      <c r="C9007" s="213" t="s">
        <v>126</v>
      </c>
      <c r="D9007" s="214" t="s">
        <v>30131</v>
      </c>
    </row>
    <row r="9008" spans="1:4">
      <c r="A9008" s="213" t="s">
        <v>16659</v>
      </c>
      <c r="B9008" s="213" t="s">
        <v>4491</v>
      </c>
      <c r="C9008" s="213" t="s">
        <v>126</v>
      </c>
      <c r="D9008" s="214" t="s">
        <v>30301</v>
      </c>
    </row>
    <row r="9009" spans="1:4">
      <c r="A9009" s="213" t="s">
        <v>16660</v>
      </c>
      <c r="B9009" s="213" t="s">
        <v>4492</v>
      </c>
      <c r="C9009" s="213" t="s">
        <v>126</v>
      </c>
      <c r="D9009" s="214" t="s">
        <v>18165</v>
      </c>
    </row>
    <row r="9010" spans="1:4">
      <c r="A9010" s="213" t="s">
        <v>16661</v>
      </c>
      <c r="B9010" s="213" t="s">
        <v>4493</v>
      </c>
      <c r="C9010" s="213" t="s">
        <v>126</v>
      </c>
      <c r="D9010" s="214" t="s">
        <v>33818</v>
      </c>
    </row>
    <row r="9011" spans="1:4">
      <c r="A9011" s="213" t="s">
        <v>16663</v>
      </c>
      <c r="B9011" s="213" t="s">
        <v>4494</v>
      </c>
      <c r="C9011" s="213" t="s">
        <v>126</v>
      </c>
      <c r="D9011" s="214" t="s">
        <v>28833</v>
      </c>
    </row>
    <row r="9012" spans="1:4">
      <c r="A9012" s="213" t="s">
        <v>16664</v>
      </c>
      <c r="B9012" s="213" t="s">
        <v>4495</v>
      </c>
      <c r="C9012" s="213" t="s">
        <v>126</v>
      </c>
      <c r="D9012" s="214" t="s">
        <v>17615</v>
      </c>
    </row>
    <row r="9013" spans="1:4">
      <c r="A9013" s="213" t="s">
        <v>16666</v>
      </c>
      <c r="B9013" s="213" t="s">
        <v>9250</v>
      </c>
      <c r="C9013" s="213" t="s">
        <v>126</v>
      </c>
      <c r="D9013" s="214" t="s">
        <v>33819</v>
      </c>
    </row>
    <row r="9014" spans="1:4">
      <c r="A9014" s="213" t="s">
        <v>16667</v>
      </c>
      <c r="B9014" s="213" t="s">
        <v>9251</v>
      </c>
      <c r="C9014" s="213" t="s">
        <v>126</v>
      </c>
      <c r="D9014" s="214" t="s">
        <v>33820</v>
      </c>
    </row>
    <row r="9015" spans="1:4">
      <c r="A9015" s="213" t="s">
        <v>16669</v>
      </c>
      <c r="B9015" s="213" t="s">
        <v>9252</v>
      </c>
      <c r="C9015" s="213" t="s">
        <v>126</v>
      </c>
      <c r="D9015" s="214" t="s">
        <v>33821</v>
      </c>
    </row>
    <row r="9016" spans="1:4">
      <c r="A9016" s="213" t="s">
        <v>16670</v>
      </c>
      <c r="B9016" s="213" t="s">
        <v>9253</v>
      </c>
      <c r="C9016" s="213" t="s">
        <v>126</v>
      </c>
      <c r="D9016" s="214" t="s">
        <v>33822</v>
      </c>
    </row>
    <row r="9017" spans="1:4">
      <c r="A9017" s="213" t="s">
        <v>16671</v>
      </c>
      <c r="B9017" s="213" t="s">
        <v>9254</v>
      </c>
      <c r="C9017" s="213" t="s">
        <v>126</v>
      </c>
      <c r="D9017" s="214" t="s">
        <v>10719</v>
      </c>
    </row>
    <row r="9018" spans="1:4">
      <c r="A9018" s="213" t="s">
        <v>16672</v>
      </c>
      <c r="B9018" s="213" t="s">
        <v>9255</v>
      </c>
      <c r="C9018" s="213" t="s">
        <v>126</v>
      </c>
      <c r="D9018" s="214" t="s">
        <v>33823</v>
      </c>
    </row>
    <row r="9019" spans="1:4">
      <c r="A9019" s="213" t="s">
        <v>16673</v>
      </c>
      <c r="B9019" s="213" t="s">
        <v>9256</v>
      </c>
      <c r="C9019" s="213" t="s">
        <v>126</v>
      </c>
      <c r="D9019" s="214" t="s">
        <v>10416</v>
      </c>
    </row>
    <row r="9020" spans="1:4">
      <c r="A9020" s="213" t="s">
        <v>16674</v>
      </c>
      <c r="B9020" s="213" t="s">
        <v>9257</v>
      </c>
      <c r="C9020" s="213" t="s">
        <v>126</v>
      </c>
      <c r="D9020" s="214" t="s">
        <v>31580</v>
      </c>
    </row>
    <row r="9021" spans="1:4">
      <c r="A9021" s="213" t="s">
        <v>16675</v>
      </c>
      <c r="B9021" s="213" t="s">
        <v>9258</v>
      </c>
      <c r="C9021" s="213" t="s">
        <v>126</v>
      </c>
      <c r="D9021" s="214" t="s">
        <v>10908</v>
      </c>
    </row>
    <row r="9022" spans="1:4">
      <c r="A9022" s="213" t="s">
        <v>16676</v>
      </c>
      <c r="B9022" s="213" t="s">
        <v>9259</v>
      </c>
      <c r="C9022" s="213" t="s">
        <v>126</v>
      </c>
      <c r="D9022" s="214" t="s">
        <v>33824</v>
      </c>
    </row>
    <row r="9023" spans="1:4">
      <c r="A9023" s="213" t="s">
        <v>16677</v>
      </c>
      <c r="B9023" s="213" t="s">
        <v>9260</v>
      </c>
      <c r="C9023" s="213" t="s">
        <v>126</v>
      </c>
      <c r="D9023" s="214" t="s">
        <v>30298</v>
      </c>
    </row>
    <row r="9024" spans="1:4">
      <c r="A9024" s="213" t="s">
        <v>16678</v>
      </c>
      <c r="B9024" s="213" t="s">
        <v>9261</v>
      </c>
      <c r="C9024" s="213" t="s">
        <v>126</v>
      </c>
      <c r="D9024" s="214" t="s">
        <v>10303</v>
      </c>
    </row>
    <row r="9025" spans="1:4">
      <c r="A9025" s="213" t="s">
        <v>16679</v>
      </c>
      <c r="B9025" s="213" t="s">
        <v>9262</v>
      </c>
      <c r="C9025" s="213" t="s">
        <v>126</v>
      </c>
      <c r="D9025" s="214" t="s">
        <v>33825</v>
      </c>
    </row>
    <row r="9026" spans="1:4">
      <c r="A9026" s="213" t="s">
        <v>16680</v>
      </c>
      <c r="B9026" s="213" t="s">
        <v>9263</v>
      </c>
      <c r="C9026" s="213" t="s">
        <v>126</v>
      </c>
      <c r="D9026" s="214" t="s">
        <v>10979</v>
      </c>
    </row>
    <row r="9027" spans="1:4">
      <c r="A9027" s="213" t="s">
        <v>16681</v>
      </c>
      <c r="B9027" s="213" t="s">
        <v>9264</v>
      </c>
      <c r="C9027" s="213" t="s">
        <v>126</v>
      </c>
      <c r="D9027" s="214" t="s">
        <v>28352</v>
      </c>
    </row>
    <row r="9028" spans="1:4">
      <c r="A9028" s="213" t="s">
        <v>16682</v>
      </c>
      <c r="B9028" s="213" t="s">
        <v>9265</v>
      </c>
      <c r="C9028" s="213" t="s">
        <v>126</v>
      </c>
      <c r="D9028" s="214" t="s">
        <v>11304</v>
      </c>
    </row>
    <row r="9029" spans="1:4">
      <c r="A9029" s="213" t="s">
        <v>16683</v>
      </c>
      <c r="B9029" s="213" t="s">
        <v>9266</v>
      </c>
      <c r="C9029" s="213" t="s">
        <v>126</v>
      </c>
      <c r="D9029" s="214" t="s">
        <v>30505</v>
      </c>
    </row>
    <row r="9030" spans="1:4">
      <c r="A9030" s="213" t="s">
        <v>16684</v>
      </c>
      <c r="B9030" s="213" t="s">
        <v>4496</v>
      </c>
      <c r="C9030" s="213" t="s">
        <v>126</v>
      </c>
      <c r="D9030" s="214" t="s">
        <v>11232</v>
      </c>
    </row>
    <row r="9031" spans="1:4">
      <c r="A9031" s="213" t="s">
        <v>16686</v>
      </c>
      <c r="B9031" s="213" t="s">
        <v>4497</v>
      </c>
      <c r="C9031" s="213" t="s">
        <v>126</v>
      </c>
      <c r="D9031" s="214" t="s">
        <v>33826</v>
      </c>
    </row>
    <row r="9032" spans="1:4">
      <c r="A9032" s="213" t="s">
        <v>16687</v>
      </c>
      <c r="B9032" s="213" t="s">
        <v>9267</v>
      </c>
      <c r="C9032" s="213" t="s">
        <v>126</v>
      </c>
      <c r="D9032" s="214" t="s">
        <v>10952</v>
      </c>
    </row>
    <row r="9033" spans="1:4">
      <c r="A9033" s="213" t="s">
        <v>16688</v>
      </c>
      <c r="B9033" s="213" t="s">
        <v>4498</v>
      </c>
      <c r="C9033" s="213" t="s">
        <v>126</v>
      </c>
      <c r="D9033" s="214" t="s">
        <v>30725</v>
      </c>
    </row>
    <row r="9034" spans="1:4">
      <c r="A9034" s="213" t="s">
        <v>16689</v>
      </c>
      <c r="B9034" s="213" t="s">
        <v>9268</v>
      </c>
      <c r="C9034" s="213" t="s">
        <v>126</v>
      </c>
      <c r="D9034" s="214" t="s">
        <v>17019</v>
      </c>
    </row>
    <row r="9035" spans="1:4">
      <c r="A9035" s="213" t="s">
        <v>16690</v>
      </c>
      <c r="B9035" s="213" t="s">
        <v>9269</v>
      </c>
      <c r="C9035" s="213" t="s">
        <v>126</v>
      </c>
      <c r="D9035" s="214" t="s">
        <v>10506</v>
      </c>
    </row>
    <row r="9036" spans="1:4">
      <c r="A9036" s="213" t="s">
        <v>16691</v>
      </c>
      <c r="B9036" s="213" t="s">
        <v>4499</v>
      </c>
      <c r="C9036" s="213" t="s">
        <v>126</v>
      </c>
      <c r="D9036" s="214" t="s">
        <v>10747</v>
      </c>
    </row>
    <row r="9037" spans="1:4">
      <c r="A9037" s="213" t="s">
        <v>16692</v>
      </c>
      <c r="B9037" s="213" t="s">
        <v>9270</v>
      </c>
      <c r="C9037" s="213" t="s">
        <v>126</v>
      </c>
      <c r="D9037" s="214" t="s">
        <v>26730</v>
      </c>
    </row>
    <row r="9038" spans="1:4">
      <c r="A9038" s="213" t="s">
        <v>16693</v>
      </c>
      <c r="B9038" s="213" t="s">
        <v>4500</v>
      </c>
      <c r="C9038" s="213" t="s">
        <v>126</v>
      </c>
      <c r="D9038" s="214" t="s">
        <v>33827</v>
      </c>
    </row>
    <row r="9039" spans="1:4">
      <c r="A9039" s="213" t="s">
        <v>16694</v>
      </c>
      <c r="B9039" s="213" t="s">
        <v>9271</v>
      </c>
      <c r="C9039" s="213" t="s">
        <v>126</v>
      </c>
      <c r="D9039" s="214" t="s">
        <v>11453</v>
      </c>
    </row>
    <row r="9040" spans="1:4">
      <c r="A9040" s="213" t="s">
        <v>16695</v>
      </c>
      <c r="B9040" s="213" t="s">
        <v>4501</v>
      </c>
      <c r="C9040" s="213" t="s">
        <v>126</v>
      </c>
      <c r="D9040" s="214" t="s">
        <v>33828</v>
      </c>
    </row>
    <row r="9041" spans="1:4">
      <c r="A9041" s="213" t="s">
        <v>16696</v>
      </c>
      <c r="B9041" s="213" t="s">
        <v>9272</v>
      </c>
      <c r="C9041" s="213" t="s">
        <v>126</v>
      </c>
      <c r="D9041" s="214" t="s">
        <v>10918</v>
      </c>
    </row>
    <row r="9042" spans="1:4">
      <c r="A9042" s="213" t="s">
        <v>16697</v>
      </c>
      <c r="B9042" s="213" t="s">
        <v>4502</v>
      </c>
      <c r="C9042" s="213" t="s">
        <v>126</v>
      </c>
      <c r="D9042" s="214" t="s">
        <v>12378</v>
      </c>
    </row>
    <row r="9043" spans="1:4">
      <c r="A9043" s="213" t="s">
        <v>16699</v>
      </c>
      <c r="B9043" s="213" t="s">
        <v>9273</v>
      </c>
      <c r="C9043" s="213" t="s">
        <v>126</v>
      </c>
      <c r="D9043" s="214" t="s">
        <v>33829</v>
      </c>
    </row>
    <row r="9044" spans="1:4">
      <c r="A9044" s="213" t="s">
        <v>16700</v>
      </c>
      <c r="B9044" s="213" t="s">
        <v>9274</v>
      </c>
      <c r="C9044" s="213" t="s">
        <v>126</v>
      </c>
      <c r="D9044" s="214" t="s">
        <v>25247</v>
      </c>
    </row>
    <row r="9045" spans="1:4">
      <c r="A9045" s="213" t="s">
        <v>16701</v>
      </c>
      <c r="B9045" s="213" t="s">
        <v>4503</v>
      </c>
      <c r="C9045" s="213" t="s">
        <v>126</v>
      </c>
      <c r="D9045" s="214" t="s">
        <v>31726</v>
      </c>
    </row>
    <row r="9046" spans="1:4">
      <c r="A9046" s="213" t="s">
        <v>16702</v>
      </c>
      <c r="B9046" s="213" t="s">
        <v>4504</v>
      </c>
      <c r="C9046" s="213" t="s">
        <v>126</v>
      </c>
      <c r="D9046" s="214" t="s">
        <v>33830</v>
      </c>
    </row>
    <row r="9047" spans="1:4">
      <c r="A9047" s="213" t="s">
        <v>16704</v>
      </c>
      <c r="B9047" s="213" t="s">
        <v>9275</v>
      </c>
      <c r="C9047" s="213" t="s">
        <v>126</v>
      </c>
      <c r="D9047" s="214" t="s">
        <v>33831</v>
      </c>
    </row>
    <row r="9048" spans="1:4">
      <c r="A9048" s="213" t="s">
        <v>16705</v>
      </c>
      <c r="B9048" s="213" t="s">
        <v>9276</v>
      </c>
      <c r="C9048" s="213" t="s">
        <v>126</v>
      </c>
      <c r="D9048" s="214" t="s">
        <v>30396</v>
      </c>
    </row>
    <row r="9049" spans="1:4">
      <c r="A9049" s="213" t="s">
        <v>16706</v>
      </c>
      <c r="B9049" s="213" t="s">
        <v>4505</v>
      </c>
      <c r="C9049" s="213" t="s">
        <v>126</v>
      </c>
      <c r="D9049" s="214" t="s">
        <v>33832</v>
      </c>
    </row>
    <row r="9050" spans="1:4">
      <c r="A9050" s="213" t="s">
        <v>16707</v>
      </c>
      <c r="B9050" s="213" t="s">
        <v>4506</v>
      </c>
      <c r="C9050" s="213" t="s">
        <v>126</v>
      </c>
      <c r="D9050" s="214" t="s">
        <v>33833</v>
      </c>
    </row>
    <row r="9051" spans="1:4">
      <c r="A9051" s="213" t="s">
        <v>16708</v>
      </c>
      <c r="B9051" s="213" t="s">
        <v>4507</v>
      </c>
      <c r="C9051" s="213" t="s">
        <v>126</v>
      </c>
      <c r="D9051" s="214" t="s">
        <v>33834</v>
      </c>
    </row>
    <row r="9052" spans="1:4">
      <c r="A9052" s="213" t="s">
        <v>16709</v>
      </c>
      <c r="B9052" s="213" t="s">
        <v>4508</v>
      </c>
      <c r="C9052" s="213" t="s">
        <v>126</v>
      </c>
      <c r="D9052" s="214" t="s">
        <v>33835</v>
      </c>
    </row>
    <row r="9053" spans="1:4">
      <c r="A9053" s="213" t="s">
        <v>16710</v>
      </c>
      <c r="B9053" s="213" t="s">
        <v>4509</v>
      </c>
      <c r="C9053" s="213" t="s">
        <v>126</v>
      </c>
      <c r="D9053" s="214" t="s">
        <v>33836</v>
      </c>
    </row>
    <row r="9054" spans="1:4">
      <c r="A9054" s="213" t="s">
        <v>16711</v>
      </c>
      <c r="B9054" s="213" t="s">
        <v>4510</v>
      </c>
      <c r="C9054" s="213" t="s">
        <v>126</v>
      </c>
      <c r="D9054" s="214" t="s">
        <v>33837</v>
      </c>
    </row>
    <row r="9055" spans="1:4">
      <c r="A9055" s="213" t="s">
        <v>16712</v>
      </c>
      <c r="B9055" s="213" t="s">
        <v>4511</v>
      </c>
      <c r="C9055" s="213" t="s">
        <v>126</v>
      </c>
      <c r="D9055" s="214" t="s">
        <v>33838</v>
      </c>
    </row>
    <row r="9056" spans="1:4">
      <c r="A9056" s="213" t="s">
        <v>16713</v>
      </c>
      <c r="B9056" s="213" t="s">
        <v>4512</v>
      </c>
      <c r="C9056" s="213" t="s">
        <v>126</v>
      </c>
      <c r="D9056" s="214" t="s">
        <v>30267</v>
      </c>
    </row>
    <row r="9057" spans="1:4">
      <c r="A9057" s="213" t="s">
        <v>16715</v>
      </c>
      <c r="B9057" s="213" t="s">
        <v>4513</v>
      </c>
      <c r="C9057" s="213" t="s">
        <v>126</v>
      </c>
      <c r="D9057" s="214" t="s">
        <v>33839</v>
      </c>
    </row>
    <row r="9058" spans="1:4">
      <c r="A9058" s="213" t="s">
        <v>16716</v>
      </c>
      <c r="B9058" s="213" t="s">
        <v>4514</v>
      </c>
      <c r="C9058" s="213" t="s">
        <v>126</v>
      </c>
      <c r="D9058" s="214" t="s">
        <v>33840</v>
      </c>
    </row>
    <row r="9059" spans="1:4">
      <c r="A9059" s="213" t="s">
        <v>16717</v>
      </c>
      <c r="B9059" s="213" t="s">
        <v>4515</v>
      </c>
      <c r="C9059" s="213" t="s">
        <v>126</v>
      </c>
      <c r="D9059" s="214" t="s">
        <v>33841</v>
      </c>
    </row>
    <row r="9060" spans="1:4">
      <c r="A9060" s="213" t="s">
        <v>16718</v>
      </c>
      <c r="B9060" s="213" t="s">
        <v>4516</v>
      </c>
      <c r="C9060" s="213" t="s">
        <v>126</v>
      </c>
      <c r="D9060" s="214" t="s">
        <v>33842</v>
      </c>
    </row>
    <row r="9061" spans="1:4">
      <c r="A9061" s="213" t="s">
        <v>16719</v>
      </c>
      <c r="B9061" s="213" t="s">
        <v>9277</v>
      </c>
      <c r="C9061" s="213" t="s">
        <v>126</v>
      </c>
      <c r="D9061" s="214" t="s">
        <v>33843</v>
      </c>
    </row>
    <row r="9062" spans="1:4">
      <c r="A9062" s="213" t="s">
        <v>16720</v>
      </c>
      <c r="B9062" s="213" t="s">
        <v>9278</v>
      </c>
      <c r="C9062" s="213" t="s">
        <v>126</v>
      </c>
      <c r="D9062" s="214" t="s">
        <v>33844</v>
      </c>
    </row>
    <row r="9063" spans="1:4">
      <c r="A9063" s="213" t="s">
        <v>16721</v>
      </c>
      <c r="B9063" s="213" t="s">
        <v>9279</v>
      </c>
      <c r="C9063" s="213" t="s">
        <v>126</v>
      </c>
      <c r="D9063" s="214" t="s">
        <v>33845</v>
      </c>
    </row>
    <row r="9064" spans="1:4">
      <c r="A9064" s="213" t="s">
        <v>16722</v>
      </c>
      <c r="B9064" s="213" t="s">
        <v>9280</v>
      </c>
      <c r="C9064" s="213" t="s">
        <v>126</v>
      </c>
      <c r="D9064" s="214" t="s">
        <v>33846</v>
      </c>
    </row>
    <row r="9065" spans="1:4">
      <c r="A9065" s="213" t="s">
        <v>16723</v>
      </c>
      <c r="B9065" s="213" t="s">
        <v>9281</v>
      </c>
      <c r="C9065" s="213" t="s">
        <v>126</v>
      </c>
      <c r="D9065" s="214" t="s">
        <v>33847</v>
      </c>
    </row>
    <row r="9066" spans="1:4">
      <c r="A9066" s="213" t="s">
        <v>16724</v>
      </c>
      <c r="B9066" s="213" t="s">
        <v>9282</v>
      </c>
      <c r="C9066" s="213" t="s">
        <v>126</v>
      </c>
      <c r="D9066" s="214" t="s">
        <v>33848</v>
      </c>
    </row>
    <row r="9067" spans="1:4">
      <c r="A9067" s="213" t="s">
        <v>16725</v>
      </c>
      <c r="B9067" s="213" t="s">
        <v>9283</v>
      </c>
      <c r="C9067" s="213" t="s">
        <v>126</v>
      </c>
      <c r="D9067" s="214" t="s">
        <v>30901</v>
      </c>
    </row>
    <row r="9068" spans="1:4">
      <c r="A9068" s="213" t="s">
        <v>16726</v>
      </c>
      <c r="B9068" s="213" t="s">
        <v>9284</v>
      </c>
      <c r="C9068" s="213" t="s">
        <v>126</v>
      </c>
      <c r="D9068" s="214" t="s">
        <v>29180</v>
      </c>
    </row>
    <row r="9069" spans="1:4">
      <c r="A9069" s="213" t="s">
        <v>16728</v>
      </c>
      <c r="B9069" s="213" t="s">
        <v>9285</v>
      </c>
      <c r="C9069" s="213" t="s">
        <v>126</v>
      </c>
      <c r="D9069" s="214" t="s">
        <v>33318</v>
      </c>
    </row>
    <row r="9070" spans="1:4">
      <c r="A9070" s="213" t="s">
        <v>16729</v>
      </c>
      <c r="B9070" s="213" t="s">
        <v>9286</v>
      </c>
      <c r="C9070" s="213" t="s">
        <v>126</v>
      </c>
      <c r="D9070" s="214" t="s">
        <v>33849</v>
      </c>
    </row>
    <row r="9071" spans="1:4">
      <c r="A9071" s="213" t="s">
        <v>16731</v>
      </c>
      <c r="B9071" s="213" t="s">
        <v>9287</v>
      </c>
      <c r="C9071" s="213" t="s">
        <v>126</v>
      </c>
      <c r="D9071" s="214" t="s">
        <v>11350</v>
      </c>
    </row>
    <row r="9072" spans="1:4">
      <c r="A9072" s="213" t="s">
        <v>16732</v>
      </c>
      <c r="B9072" s="213" t="s">
        <v>9288</v>
      </c>
      <c r="C9072" s="213" t="s">
        <v>126</v>
      </c>
      <c r="D9072" s="214" t="s">
        <v>10931</v>
      </c>
    </row>
    <row r="9073" spans="1:4">
      <c r="A9073" s="213" t="s">
        <v>16733</v>
      </c>
      <c r="B9073" s="213" t="s">
        <v>9289</v>
      </c>
      <c r="C9073" s="213" t="s">
        <v>126</v>
      </c>
      <c r="D9073" s="214" t="s">
        <v>33850</v>
      </c>
    </row>
    <row r="9074" spans="1:4">
      <c r="A9074" s="213" t="s">
        <v>16735</v>
      </c>
      <c r="B9074" s="213" t="s">
        <v>9290</v>
      </c>
      <c r="C9074" s="213" t="s">
        <v>126</v>
      </c>
      <c r="D9074" s="214" t="s">
        <v>14672</v>
      </c>
    </row>
    <row r="9075" spans="1:4">
      <c r="A9075" s="213" t="s">
        <v>16736</v>
      </c>
      <c r="B9075" s="213" t="s">
        <v>4517</v>
      </c>
      <c r="C9075" s="213" t="s">
        <v>126</v>
      </c>
      <c r="D9075" s="214" t="s">
        <v>11450</v>
      </c>
    </row>
    <row r="9076" spans="1:4">
      <c r="A9076" s="213" t="s">
        <v>16737</v>
      </c>
      <c r="B9076" s="213" t="s">
        <v>4518</v>
      </c>
      <c r="C9076" s="213" t="s">
        <v>126</v>
      </c>
      <c r="D9076" s="214" t="s">
        <v>32808</v>
      </c>
    </row>
    <row r="9077" spans="1:4">
      <c r="A9077" s="213" t="s">
        <v>16738</v>
      </c>
      <c r="B9077" s="213" t="s">
        <v>4558</v>
      </c>
      <c r="C9077" s="213" t="s">
        <v>126</v>
      </c>
      <c r="D9077" s="214" t="s">
        <v>10857</v>
      </c>
    </row>
    <row r="9078" spans="1:4">
      <c r="A9078" s="213" t="s">
        <v>16740</v>
      </c>
      <c r="B9078" s="213" t="s">
        <v>4559</v>
      </c>
      <c r="C9078" s="213" t="s">
        <v>126</v>
      </c>
      <c r="D9078" s="214" t="s">
        <v>33851</v>
      </c>
    </row>
    <row r="9079" spans="1:4">
      <c r="A9079" s="213" t="s">
        <v>16742</v>
      </c>
      <c r="B9079" s="213" t="s">
        <v>4586</v>
      </c>
      <c r="C9079" s="213" t="s">
        <v>126</v>
      </c>
      <c r="D9079" s="214" t="s">
        <v>10152</v>
      </c>
    </row>
    <row r="9080" spans="1:4">
      <c r="A9080" s="213" t="s">
        <v>16744</v>
      </c>
      <c r="B9080" s="213" t="s">
        <v>4587</v>
      </c>
      <c r="C9080" s="213" t="s">
        <v>126</v>
      </c>
      <c r="D9080" s="214" t="s">
        <v>29615</v>
      </c>
    </row>
    <row r="9081" spans="1:4">
      <c r="A9081" s="213" t="s">
        <v>16746</v>
      </c>
      <c r="B9081" s="213" t="s">
        <v>4588</v>
      </c>
      <c r="C9081" s="213" t="s">
        <v>126</v>
      </c>
      <c r="D9081" s="214" t="s">
        <v>33852</v>
      </c>
    </row>
    <row r="9082" spans="1:4">
      <c r="A9082" s="213" t="s">
        <v>16747</v>
      </c>
      <c r="B9082" s="213" t="s">
        <v>4589</v>
      </c>
      <c r="C9082" s="213" t="s">
        <v>126</v>
      </c>
      <c r="D9082" s="214" t="s">
        <v>13025</v>
      </c>
    </row>
    <row r="9083" spans="1:4">
      <c r="A9083" s="213" t="s">
        <v>16748</v>
      </c>
      <c r="B9083" s="213" t="s">
        <v>4590</v>
      </c>
      <c r="C9083" s="213" t="s">
        <v>126</v>
      </c>
      <c r="D9083" s="214" t="s">
        <v>29816</v>
      </c>
    </row>
    <row r="9084" spans="1:4">
      <c r="A9084" s="213" t="s">
        <v>16749</v>
      </c>
      <c r="B9084" s="213" t="s">
        <v>4591</v>
      </c>
      <c r="C9084" s="213" t="s">
        <v>126</v>
      </c>
      <c r="D9084" s="214" t="s">
        <v>33853</v>
      </c>
    </row>
    <row r="9085" spans="1:4">
      <c r="A9085" s="213" t="s">
        <v>16750</v>
      </c>
      <c r="B9085" s="213" t="s">
        <v>4592</v>
      </c>
      <c r="C9085" s="213" t="s">
        <v>126</v>
      </c>
      <c r="D9085" s="214" t="s">
        <v>16471</v>
      </c>
    </row>
    <row r="9086" spans="1:4">
      <c r="A9086" s="213" t="s">
        <v>16751</v>
      </c>
      <c r="B9086" s="213" t="s">
        <v>4593</v>
      </c>
      <c r="C9086" s="213" t="s">
        <v>126</v>
      </c>
      <c r="D9086" s="214" t="s">
        <v>16151</v>
      </c>
    </row>
    <row r="9087" spans="1:4">
      <c r="A9087" s="213" t="s">
        <v>16752</v>
      </c>
      <c r="B9087" s="213" t="s">
        <v>4594</v>
      </c>
      <c r="C9087" s="213" t="s">
        <v>126</v>
      </c>
      <c r="D9087" s="214" t="s">
        <v>33854</v>
      </c>
    </row>
    <row r="9088" spans="1:4">
      <c r="A9088" s="213" t="s">
        <v>16753</v>
      </c>
      <c r="B9088" s="213" t="s">
        <v>4595</v>
      </c>
      <c r="C9088" s="213" t="s">
        <v>126</v>
      </c>
      <c r="D9088" s="214" t="s">
        <v>33855</v>
      </c>
    </row>
    <row r="9089" spans="1:4">
      <c r="A9089" s="213" t="s">
        <v>16754</v>
      </c>
      <c r="B9089" s="213" t="s">
        <v>4596</v>
      </c>
      <c r="C9089" s="213" t="s">
        <v>126</v>
      </c>
      <c r="D9089" s="214" t="s">
        <v>33856</v>
      </c>
    </row>
    <row r="9090" spans="1:4">
      <c r="A9090" s="213" t="s">
        <v>16755</v>
      </c>
      <c r="B9090" s="213" t="s">
        <v>4597</v>
      </c>
      <c r="C9090" s="213" t="s">
        <v>126</v>
      </c>
      <c r="D9090" s="214" t="s">
        <v>33857</v>
      </c>
    </row>
    <row r="9091" spans="1:4">
      <c r="A9091" s="213" t="s">
        <v>16756</v>
      </c>
      <c r="B9091" s="213" t="s">
        <v>4598</v>
      </c>
      <c r="C9091" s="213" t="s">
        <v>126</v>
      </c>
      <c r="D9091" s="214" t="s">
        <v>22530</v>
      </c>
    </row>
    <row r="9092" spans="1:4">
      <c r="A9092" s="213" t="s">
        <v>16757</v>
      </c>
      <c r="B9092" s="213" t="s">
        <v>4599</v>
      </c>
      <c r="C9092" s="213" t="s">
        <v>126</v>
      </c>
      <c r="D9092" s="214" t="s">
        <v>29679</v>
      </c>
    </row>
    <row r="9093" spans="1:4">
      <c r="A9093" s="213" t="s">
        <v>16759</v>
      </c>
      <c r="B9093" s="213" t="s">
        <v>4600</v>
      </c>
      <c r="C9093" s="213" t="s">
        <v>126</v>
      </c>
      <c r="D9093" s="214" t="s">
        <v>33858</v>
      </c>
    </row>
    <row r="9094" spans="1:4">
      <c r="A9094" s="213" t="s">
        <v>16760</v>
      </c>
      <c r="B9094" s="213" t="s">
        <v>4601</v>
      </c>
      <c r="C9094" s="213" t="s">
        <v>126</v>
      </c>
      <c r="D9094" s="214" t="s">
        <v>29159</v>
      </c>
    </row>
    <row r="9095" spans="1:4">
      <c r="A9095" s="213" t="s">
        <v>16761</v>
      </c>
      <c r="B9095" s="213" t="s">
        <v>4602</v>
      </c>
      <c r="C9095" s="213" t="s">
        <v>126</v>
      </c>
      <c r="D9095" s="214" t="s">
        <v>33859</v>
      </c>
    </row>
    <row r="9096" spans="1:4">
      <c r="A9096" s="213" t="s">
        <v>16762</v>
      </c>
      <c r="B9096" s="213" t="s">
        <v>4603</v>
      </c>
      <c r="C9096" s="213" t="s">
        <v>126</v>
      </c>
      <c r="D9096" s="214" t="s">
        <v>33860</v>
      </c>
    </row>
    <row r="9097" spans="1:4">
      <c r="A9097" s="213" t="s">
        <v>16763</v>
      </c>
      <c r="B9097" s="213" t="s">
        <v>4610</v>
      </c>
      <c r="C9097" s="213" t="s">
        <v>126</v>
      </c>
      <c r="D9097" s="214" t="s">
        <v>10489</v>
      </c>
    </row>
    <row r="9098" spans="1:4">
      <c r="A9098" s="213" t="s">
        <v>16764</v>
      </c>
      <c r="B9098" s="213" t="s">
        <v>4611</v>
      </c>
      <c r="C9098" s="213" t="s">
        <v>126</v>
      </c>
      <c r="D9098" s="214" t="s">
        <v>29068</v>
      </c>
    </row>
    <row r="9099" spans="1:4">
      <c r="A9099" s="213" t="s">
        <v>16765</v>
      </c>
      <c r="B9099" s="213" t="s">
        <v>4612</v>
      </c>
      <c r="C9099" s="213" t="s">
        <v>126</v>
      </c>
      <c r="D9099" s="214" t="s">
        <v>11061</v>
      </c>
    </row>
    <row r="9100" spans="1:4">
      <c r="A9100" s="213" t="s">
        <v>16766</v>
      </c>
      <c r="B9100" s="213" t="s">
        <v>4613</v>
      </c>
      <c r="C9100" s="213" t="s">
        <v>126</v>
      </c>
      <c r="D9100" s="214" t="s">
        <v>14687</v>
      </c>
    </row>
    <row r="9101" spans="1:4">
      <c r="A9101" s="213" t="s">
        <v>16767</v>
      </c>
      <c r="B9101" s="213" t="s">
        <v>4614</v>
      </c>
      <c r="C9101" s="213" t="s">
        <v>126</v>
      </c>
      <c r="D9101" s="214" t="s">
        <v>19784</v>
      </c>
    </row>
    <row r="9102" spans="1:4">
      <c r="A9102" s="213" t="s">
        <v>16768</v>
      </c>
      <c r="B9102" s="213" t="s">
        <v>4615</v>
      </c>
      <c r="C9102" s="213" t="s">
        <v>126</v>
      </c>
      <c r="D9102" s="214" t="s">
        <v>10411</v>
      </c>
    </row>
    <row r="9103" spans="1:4">
      <c r="A9103" s="213" t="s">
        <v>16769</v>
      </c>
      <c r="B9103" s="213" t="s">
        <v>4616</v>
      </c>
      <c r="C9103" s="213" t="s">
        <v>126</v>
      </c>
      <c r="D9103" s="214" t="s">
        <v>11002</v>
      </c>
    </row>
    <row r="9104" spans="1:4">
      <c r="A9104" s="213" t="s">
        <v>16770</v>
      </c>
      <c r="B9104" s="213" t="s">
        <v>4617</v>
      </c>
      <c r="C9104" s="213" t="s">
        <v>126</v>
      </c>
      <c r="D9104" s="214" t="s">
        <v>33861</v>
      </c>
    </row>
    <row r="9105" spans="1:4">
      <c r="A9105" s="213" t="s">
        <v>16772</v>
      </c>
      <c r="B9105" s="213" t="s">
        <v>4618</v>
      </c>
      <c r="C9105" s="213" t="s">
        <v>126</v>
      </c>
      <c r="D9105" s="214" t="s">
        <v>29534</v>
      </c>
    </row>
    <row r="9106" spans="1:4">
      <c r="A9106" s="213" t="s">
        <v>16773</v>
      </c>
      <c r="B9106" s="213" t="s">
        <v>4625</v>
      </c>
      <c r="C9106" s="213" t="s">
        <v>126</v>
      </c>
      <c r="D9106" s="214" t="s">
        <v>10735</v>
      </c>
    </row>
    <row r="9107" spans="1:4">
      <c r="A9107" s="213" t="s">
        <v>16774</v>
      </c>
      <c r="B9107" s="213" t="s">
        <v>4626</v>
      </c>
      <c r="C9107" s="213" t="s">
        <v>126</v>
      </c>
      <c r="D9107" s="214" t="s">
        <v>19240</v>
      </c>
    </row>
    <row r="9108" spans="1:4">
      <c r="A9108" s="213" t="s">
        <v>16776</v>
      </c>
      <c r="B9108" s="213" t="s">
        <v>4627</v>
      </c>
      <c r="C9108" s="213" t="s">
        <v>126</v>
      </c>
      <c r="D9108" s="214" t="s">
        <v>33862</v>
      </c>
    </row>
    <row r="9109" spans="1:4">
      <c r="A9109" s="213" t="s">
        <v>16778</v>
      </c>
      <c r="B9109" s="213" t="s">
        <v>4628</v>
      </c>
      <c r="C9109" s="213" t="s">
        <v>126</v>
      </c>
      <c r="D9109" s="214" t="s">
        <v>13732</v>
      </c>
    </row>
    <row r="9110" spans="1:4">
      <c r="A9110" s="213" t="s">
        <v>16779</v>
      </c>
      <c r="B9110" s="213" t="s">
        <v>4629</v>
      </c>
      <c r="C9110" s="213" t="s">
        <v>126</v>
      </c>
      <c r="D9110" s="214" t="s">
        <v>33863</v>
      </c>
    </row>
    <row r="9111" spans="1:4">
      <c r="A9111" s="213" t="s">
        <v>16780</v>
      </c>
      <c r="B9111" s="213" t="s">
        <v>4630</v>
      </c>
      <c r="C9111" s="213" t="s">
        <v>126</v>
      </c>
      <c r="D9111" s="214" t="s">
        <v>30121</v>
      </c>
    </row>
    <row r="9112" spans="1:4">
      <c r="A9112" s="213" t="s">
        <v>16781</v>
      </c>
      <c r="B9112" s="213" t="s">
        <v>4631</v>
      </c>
      <c r="C9112" s="213" t="s">
        <v>126</v>
      </c>
      <c r="D9112" s="214" t="s">
        <v>20444</v>
      </c>
    </row>
    <row r="9113" spans="1:4">
      <c r="A9113" s="213" t="s">
        <v>16782</v>
      </c>
      <c r="B9113" s="213" t="s">
        <v>4632</v>
      </c>
      <c r="C9113" s="213" t="s">
        <v>126</v>
      </c>
      <c r="D9113" s="214" t="s">
        <v>31599</v>
      </c>
    </row>
    <row r="9114" spans="1:4">
      <c r="A9114" s="213" t="s">
        <v>16784</v>
      </c>
      <c r="B9114" s="213" t="s">
        <v>4633</v>
      </c>
      <c r="C9114" s="213" t="s">
        <v>126</v>
      </c>
      <c r="D9114" s="214" t="s">
        <v>33864</v>
      </c>
    </row>
    <row r="9115" spans="1:4">
      <c r="A9115" s="213" t="s">
        <v>16785</v>
      </c>
      <c r="B9115" s="213" t="s">
        <v>2221</v>
      </c>
      <c r="C9115" s="213" t="s">
        <v>126</v>
      </c>
      <c r="D9115" s="214" t="s">
        <v>31102</v>
      </c>
    </row>
    <row r="9116" spans="1:4">
      <c r="A9116" s="213" t="s">
        <v>16786</v>
      </c>
      <c r="B9116" s="213" t="s">
        <v>2222</v>
      </c>
      <c r="C9116" s="213" t="s">
        <v>126</v>
      </c>
      <c r="D9116" s="214" t="s">
        <v>29514</v>
      </c>
    </row>
    <row r="9117" spans="1:4">
      <c r="A9117" s="213" t="s">
        <v>16787</v>
      </c>
      <c r="B9117" s="213" t="s">
        <v>2223</v>
      </c>
      <c r="C9117" s="213" t="s">
        <v>126</v>
      </c>
      <c r="D9117" s="214" t="s">
        <v>33865</v>
      </c>
    </row>
    <row r="9118" spans="1:4">
      <c r="A9118" s="213" t="s">
        <v>16788</v>
      </c>
      <c r="B9118" s="213" t="s">
        <v>2224</v>
      </c>
      <c r="C9118" s="213" t="s">
        <v>126</v>
      </c>
      <c r="D9118" s="214" t="s">
        <v>33866</v>
      </c>
    </row>
    <row r="9119" spans="1:4">
      <c r="A9119" s="213" t="s">
        <v>16789</v>
      </c>
      <c r="B9119" s="213" t="s">
        <v>2225</v>
      </c>
      <c r="C9119" s="213" t="s">
        <v>126</v>
      </c>
      <c r="D9119" s="214" t="s">
        <v>33867</v>
      </c>
    </row>
    <row r="9120" spans="1:4">
      <c r="A9120" s="213" t="s">
        <v>16790</v>
      </c>
      <c r="B9120" s="213" t="s">
        <v>2226</v>
      </c>
      <c r="C9120" s="213" t="s">
        <v>126</v>
      </c>
      <c r="D9120" s="214" t="s">
        <v>33868</v>
      </c>
    </row>
    <row r="9121" spans="1:4">
      <c r="A9121" s="213" t="s">
        <v>16791</v>
      </c>
      <c r="B9121" s="213" t="s">
        <v>2227</v>
      </c>
      <c r="C9121" s="213" t="s">
        <v>126</v>
      </c>
      <c r="D9121" s="214" t="s">
        <v>25867</v>
      </c>
    </row>
    <row r="9122" spans="1:4">
      <c r="A9122" s="213" t="s">
        <v>16792</v>
      </c>
      <c r="B9122" s="213" t="s">
        <v>2228</v>
      </c>
      <c r="C9122" s="213" t="s">
        <v>126</v>
      </c>
      <c r="D9122" s="214" t="s">
        <v>33869</v>
      </c>
    </row>
    <row r="9123" spans="1:4">
      <c r="A9123" s="213" t="s">
        <v>16793</v>
      </c>
      <c r="B9123" s="213" t="s">
        <v>2229</v>
      </c>
      <c r="C9123" s="213" t="s">
        <v>126</v>
      </c>
      <c r="D9123" s="214" t="s">
        <v>33870</v>
      </c>
    </row>
    <row r="9124" spans="1:4">
      <c r="A9124" s="213" t="s">
        <v>16794</v>
      </c>
      <c r="B9124" s="213" t="s">
        <v>2230</v>
      </c>
      <c r="C9124" s="213" t="s">
        <v>126</v>
      </c>
      <c r="D9124" s="214" t="s">
        <v>33871</v>
      </c>
    </row>
    <row r="9125" spans="1:4">
      <c r="A9125" s="213" t="s">
        <v>16795</v>
      </c>
      <c r="B9125" s="213" t="s">
        <v>2231</v>
      </c>
      <c r="C9125" s="213" t="s">
        <v>126</v>
      </c>
      <c r="D9125" s="214" t="s">
        <v>33872</v>
      </c>
    </row>
    <row r="9126" spans="1:4">
      <c r="A9126" s="213" t="s">
        <v>16796</v>
      </c>
      <c r="B9126" s="213" t="s">
        <v>2232</v>
      </c>
      <c r="C9126" s="213" t="s">
        <v>126</v>
      </c>
      <c r="D9126" s="214" t="s">
        <v>33873</v>
      </c>
    </row>
    <row r="9127" spans="1:4">
      <c r="A9127" s="213" t="s">
        <v>16797</v>
      </c>
      <c r="B9127" s="213" t="s">
        <v>2233</v>
      </c>
      <c r="C9127" s="213" t="s">
        <v>126</v>
      </c>
      <c r="D9127" s="214" t="s">
        <v>33874</v>
      </c>
    </row>
    <row r="9128" spans="1:4">
      <c r="A9128" s="213" t="s">
        <v>16798</v>
      </c>
      <c r="B9128" s="213" t="s">
        <v>2234</v>
      </c>
      <c r="C9128" s="213" t="s">
        <v>126</v>
      </c>
      <c r="D9128" s="214" t="s">
        <v>33875</v>
      </c>
    </row>
    <row r="9129" spans="1:4">
      <c r="A9129" s="213" t="s">
        <v>16799</v>
      </c>
      <c r="B9129" s="213" t="s">
        <v>2235</v>
      </c>
      <c r="C9129" s="213" t="s">
        <v>126</v>
      </c>
      <c r="D9129" s="214" t="s">
        <v>33876</v>
      </c>
    </row>
    <row r="9130" spans="1:4">
      <c r="A9130" s="213" t="s">
        <v>16800</v>
      </c>
      <c r="B9130" s="213" t="s">
        <v>2245</v>
      </c>
      <c r="C9130" s="213" t="s">
        <v>126</v>
      </c>
      <c r="D9130" s="214" t="s">
        <v>33877</v>
      </c>
    </row>
    <row r="9131" spans="1:4">
      <c r="A9131" s="213" t="s">
        <v>16802</v>
      </c>
      <c r="B9131" s="213" t="s">
        <v>2246</v>
      </c>
      <c r="C9131" s="213" t="s">
        <v>126</v>
      </c>
      <c r="D9131" s="214" t="s">
        <v>33878</v>
      </c>
    </row>
    <row r="9132" spans="1:4">
      <c r="A9132" s="213" t="s">
        <v>16803</v>
      </c>
      <c r="B9132" s="213" t="s">
        <v>2247</v>
      </c>
      <c r="C9132" s="213" t="s">
        <v>126</v>
      </c>
      <c r="D9132" s="214" t="s">
        <v>33879</v>
      </c>
    </row>
    <row r="9133" spans="1:4">
      <c r="A9133" s="213" t="s">
        <v>16804</v>
      </c>
      <c r="B9133" s="213" t="s">
        <v>2248</v>
      </c>
      <c r="C9133" s="213" t="s">
        <v>126</v>
      </c>
      <c r="D9133" s="214" t="s">
        <v>33880</v>
      </c>
    </row>
    <row r="9134" spans="1:4">
      <c r="A9134" s="213" t="s">
        <v>16805</v>
      </c>
      <c r="B9134" s="213" t="s">
        <v>2249</v>
      </c>
      <c r="C9134" s="213" t="s">
        <v>126</v>
      </c>
      <c r="D9134" s="214" t="s">
        <v>16698</v>
      </c>
    </row>
    <row r="9135" spans="1:4">
      <c r="A9135" s="213" t="s">
        <v>16806</v>
      </c>
      <c r="B9135" s="213" t="s">
        <v>2250</v>
      </c>
      <c r="C9135" s="213" t="s">
        <v>126</v>
      </c>
      <c r="D9135" s="214" t="s">
        <v>16176</v>
      </c>
    </row>
    <row r="9136" spans="1:4">
      <c r="A9136" s="213" t="s">
        <v>16807</v>
      </c>
      <c r="B9136" s="213" t="s">
        <v>2251</v>
      </c>
      <c r="C9136" s="213" t="s">
        <v>126</v>
      </c>
      <c r="D9136" s="214" t="s">
        <v>33881</v>
      </c>
    </row>
    <row r="9137" spans="1:4">
      <c r="A9137" s="213" t="s">
        <v>16808</v>
      </c>
      <c r="B9137" s="213" t="s">
        <v>2252</v>
      </c>
      <c r="C9137" s="213" t="s">
        <v>126</v>
      </c>
      <c r="D9137" s="214" t="s">
        <v>33882</v>
      </c>
    </row>
    <row r="9138" spans="1:4">
      <c r="A9138" s="213" t="s">
        <v>16809</v>
      </c>
      <c r="B9138" s="213" t="s">
        <v>2253</v>
      </c>
      <c r="C9138" s="213" t="s">
        <v>126</v>
      </c>
      <c r="D9138" s="214" t="s">
        <v>33883</v>
      </c>
    </row>
    <row r="9139" spans="1:4">
      <c r="A9139" s="213" t="s">
        <v>16810</v>
      </c>
      <c r="B9139" s="213" t="s">
        <v>2254</v>
      </c>
      <c r="C9139" s="213" t="s">
        <v>126</v>
      </c>
      <c r="D9139" s="214" t="s">
        <v>33884</v>
      </c>
    </row>
    <row r="9140" spans="1:4">
      <c r="A9140" s="213" t="s">
        <v>16811</v>
      </c>
      <c r="B9140" s="213" t="s">
        <v>2255</v>
      </c>
      <c r="C9140" s="213" t="s">
        <v>126</v>
      </c>
      <c r="D9140" s="214" t="s">
        <v>33885</v>
      </c>
    </row>
    <row r="9141" spans="1:4">
      <c r="A9141" s="213" t="s">
        <v>16812</v>
      </c>
      <c r="B9141" s="213" t="s">
        <v>2256</v>
      </c>
      <c r="C9141" s="213" t="s">
        <v>126</v>
      </c>
      <c r="D9141" s="214" t="s">
        <v>30287</v>
      </c>
    </row>
    <row r="9142" spans="1:4">
      <c r="A9142" s="213" t="s">
        <v>16813</v>
      </c>
      <c r="B9142" s="213" t="s">
        <v>2257</v>
      </c>
      <c r="C9142" s="213" t="s">
        <v>126</v>
      </c>
      <c r="D9142" s="214" t="s">
        <v>29529</v>
      </c>
    </row>
    <row r="9143" spans="1:4">
      <c r="A9143" s="213" t="s">
        <v>16815</v>
      </c>
      <c r="B9143" s="213" t="s">
        <v>2258</v>
      </c>
      <c r="C9143" s="213" t="s">
        <v>126</v>
      </c>
      <c r="D9143" s="214" t="s">
        <v>33886</v>
      </c>
    </row>
    <row r="9144" spans="1:4">
      <c r="A9144" s="213" t="s">
        <v>16816</v>
      </c>
      <c r="B9144" s="213" t="s">
        <v>2259</v>
      </c>
      <c r="C9144" s="213" t="s">
        <v>126</v>
      </c>
      <c r="D9144" s="214" t="s">
        <v>33887</v>
      </c>
    </row>
    <row r="9145" spans="1:4">
      <c r="A9145" s="213" t="s">
        <v>16817</v>
      </c>
      <c r="B9145" s="213" t="s">
        <v>2260</v>
      </c>
      <c r="C9145" s="213" t="s">
        <v>126</v>
      </c>
      <c r="D9145" s="214" t="s">
        <v>33888</v>
      </c>
    </row>
    <row r="9146" spans="1:4">
      <c r="A9146" s="213" t="s">
        <v>16818</v>
      </c>
      <c r="B9146" s="213" t="s">
        <v>2261</v>
      </c>
      <c r="C9146" s="213" t="s">
        <v>126</v>
      </c>
      <c r="D9146" s="214" t="s">
        <v>33889</v>
      </c>
    </row>
    <row r="9147" spans="1:4">
      <c r="A9147" s="213" t="s">
        <v>16819</v>
      </c>
      <c r="B9147" s="213" t="s">
        <v>2262</v>
      </c>
      <c r="C9147" s="213" t="s">
        <v>126</v>
      </c>
      <c r="D9147" s="214" t="s">
        <v>33890</v>
      </c>
    </row>
    <row r="9148" spans="1:4">
      <c r="A9148" s="213" t="s">
        <v>16820</v>
      </c>
      <c r="B9148" s="213" t="s">
        <v>2263</v>
      </c>
      <c r="C9148" s="213" t="s">
        <v>126</v>
      </c>
      <c r="D9148" s="214" t="s">
        <v>33891</v>
      </c>
    </row>
    <row r="9149" spans="1:4">
      <c r="A9149" s="213" t="s">
        <v>16821</v>
      </c>
      <c r="B9149" s="213" t="s">
        <v>2264</v>
      </c>
      <c r="C9149" s="213" t="s">
        <v>126</v>
      </c>
      <c r="D9149" s="214" t="s">
        <v>33892</v>
      </c>
    </row>
    <row r="9150" spans="1:4">
      <c r="A9150" s="213" t="s">
        <v>16822</v>
      </c>
      <c r="B9150" s="213" t="s">
        <v>2265</v>
      </c>
      <c r="C9150" s="213" t="s">
        <v>126</v>
      </c>
      <c r="D9150" s="214" t="s">
        <v>33893</v>
      </c>
    </row>
    <row r="9151" spans="1:4">
      <c r="A9151" s="213" t="s">
        <v>16823</v>
      </c>
      <c r="B9151" s="213" t="s">
        <v>2266</v>
      </c>
      <c r="C9151" s="213" t="s">
        <v>126</v>
      </c>
      <c r="D9151" s="214" t="s">
        <v>33894</v>
      </c>
    </row>
    <row r="9152" spans="1:4">
      <c r="A9152" s="213" t="s">
        <v>16824</v>
      </c>
      <c r="B9152" s="213" t="s">
        <v>2388</v>
      </c>
      <c r="C9152" s="213" t="s">
        <v>126</v>
      </c>
      <c r="D9152" s="214" t="s">
        <v>33895</v>
      </c>
    </row>
    <row r="9153" spans="1:4">
      <c r="A9153" s="213" t="s">
        <v>16825</v>
      </c>
      <c r="B9153" s="213" t="s">
        <v>2389</v>
      </c>
      <c r="C9153" s="213" t="s">
        <v>126</v>
      </c>
      <c r="D9153" s="214" t="s">
        <v>33896</v>
      </c>
    </row>
    <row r="9154" spans="1:4">
      <c r="A9154" s="213" t="s">
        <v>16826</v>
      </c>
      <c r="B9154" s="213" t="s">
        <v>2390</v>
      </c>
      <c r="C9154" s="213" t="s">
        <v>126</v>
      </c>
      <c r="D9154" s="214" t="s">
        <v>33897</v>
      </c>
    </row>
    <row r="9155" spans="1:4">
      <c r="A9155" s="213" t="s">
        <v>16827</v>
      </c>
      <c r="B9155" s="213" t="s">
        <v>2391</v>
      </c>
      <c r="C9155" s="213" t="s">
        <v>126</v>
      </c>
      <c r="D9155" s="214" t="s">
        <v>33898</v>
      </c>
    </row>
    <row r="9156" spans="1:4">
      <c r="A9156" s="213" t="s">
        <v>16828</v>
      </c>
      <c r="B9156" s="213" t="s">
        <v>2392</v>
      </c>
      <c r="C9156" s="213" t="s">
        <v>126</v>
      </c>
      <c r="D9156" s="214" t="s">
        <v>33899</v>
      </c>
    </row>
    <row r="9157" spans="1:4">
      <c r="A9157" s="213" t="s">
        <v>16829</v>
      </c>
      <c r="B9157" s="213" t="s">
        <v>2393</v>
      </c>
      <c r="C9157" s="213" t="s">
        <v>126</v>
      </c>
      <c r="D9157" s="214" t="s">
        <v>33900</v>
      </c>
    </row>
    <row r="9158" spans="1:4">
      <c r="A9158" s="213" t="s">
        <v>16830</v>
      </c>
      <c r="B9158" s="213" t="s">
        <v>2394</v>
      </c>
      <c r="C9158" s="213" t="s">
        <v>126</v>
      </c>
      <c r="D9158" s="214" t="s">
        <v>33901</v>
      </c>
    </row>
    <row r="9159" spans="1:4">
      <c r="A9159" s="213" t="s">
        <v>16831</v>
      </c>
      <c r="B9159" s="213" t="s">
        <v>2395</v>
      </c>
      <c r="C9159" s="213" t="s">
        <v>126</v>
      </c>
      <c r="D9159" s="214" t="s">
        <v>33902</v>
      </c>
    </row>
    <row r="9160" spans="1:4">
      <c r="A9160" s="213" t="s">
        <v>16832</v>
      </c>
      <c r="B9160" s="213" t="s">
        <v>2406</v>
      </c>
      <c r="C9160" s="213" t="s">
        <v>126</v>
      </c>
      <c r="D9160" s="214" t="s">
        <v>33903</v>
      </c>
    </row>
    <row r="9161" spans="1:4">
      <c r="A9161" s="213" t="s">
        <v>16833</v>
      </c>
      <c r="B9161" s="213" t="s">
        <v>2407</v>
      </c>
      <c r="C9161" s="213" t="s">
        <v>126</v>
      </c>
      <c r="D9161" s="214" t="s">
        <v>10457</v>
      </c>
    </row>
    <row r="9162" spans="1:4">
      <c r="A9162" s="213" t="s">
        <v>16834</v>
      </c>
      <c r="B9162" s="213" t="s">
        <v>2408</v>
      </c>
      <c r="C9162" s="213" t="s">
        <v>126</v>
      </c>
      <c r="D9162" s="214" t="s">
        <v>31617</v>
      </c>
    </row>
    <row r="9163" spans="1:4">
      <c r="A9163" s="213" t="s">
        <v>16835</v>
      </c>
      <c r="B9163" s="213" t="s">
        <v>2409</v>
      </c>
      <c r="C9163" s="213" t="s">
        <v>126</v>
      </c>
      <c r="D9163" s="214" t="s">
        <v>29881</v>
      </c>
    </row>
    <row r="9164" spans="1:4">
      <c r="A9164" s="213" t="s">
        <v>16836</v>
      </c>
      <c r="B9164" s="213" t="s">
        <v>2410</v>
      </c>
      <c r="C9164" s="213" t="s">
        <v>126</v>
      </c>
      <c r="D9164" s="214" t="s">
        <v>19133</v>
      </c>
    </row>
    <row r="9165" spans="1:4">
      <c r="A9165" s="213" t="s">
        <v>16837</v>
      </c>
      <c r="B9165" s="213" t="s">
        <v>2411</v>
      </c>
      <c r="C9165" s="213" t="s">
        <v>126</v>
      </c>
      <c r="D9165" s="214" t="s">
        <v>33904</v>
      </c>
    </row>
    <row r="9166" spans="1:4">
      <c r="A9166" s="213" t="s">
        <v>16838</v>
      </c>
      <c r="B9166" s="213" t="s">
        <v>2412</v>
      </c>
      <c r="C9166" s="213" t="s">
        <v>126</v>
      </c>
      <c r="D9166" s="214" t="s">
        <v>32899</v>
      </c>
    </row>
    <row r="9167" spans="1:4">
      <c r="A9167" s="213" t="s">
        <v>16839</v>
      </c>
      <c r="B9167" s="213" t="s">
        <v>2413</v>
      </c>
      <c r="C9167" s="213" t="s">
        <v>126</v>
      </c>
      <c r="D9167" s="214" t="s">
        <v>33905</v>
      </c>
    </row>
    <row r="9168" spans="1:4">
      <c r="A9168" s="213" t="s">
        <v>16840</v>
      </c>
      <c r="B9168" s="213" t="s">
        <v>2414</v>
      </c>
      <c r="C9168" s="213" t="s">
        <v>126</v>
      </c>
      <c r="D9168" s="214" t="s">
        <v>33906</v>
      </c>
    </row>
    <row r="9169" spans="1:4">
      <c r="A9169" s="213" t="s">
        <v>16841</v>
      </c>
      <c r="B9169" s="213" t="s">
        <v>2415</v>
      </c>
      <c r="C9169" s="213" t="s">
        <v>126</v>
      </c>
      <c r="D9169" s="214" t="s">
        <v>22233</v>
      </c>
    </row>
    <row r="9170" spans="1:4">
      <c r="A9170" s="213" t="s">
        <v>16842</v>
      </c>
      <c r="B9170" s="213" t="s">
        <v>2416</v>
      </c>
      <c r="C9170" s="213" t="s">
        <v>126</v>
      </c>
      <c r="D9170" s="214" t="s">
        <v>10468</v>
      </c>
    </row>
    <row r="9171" spans="1:4">
      <c r="A9171" s="213" t="s">
        <v>16843</v>
      </c>
      <c r="B9171" s="213" t="s">
        <v>2417</v>
      </c>
      <c r="C9171" s="213" t="s">
        <v>126</v>
      </c>
      <c r="D9171" s="214" t="s">
        <v>33907</v>
      </c>
    </row>
    <row r="9172" spans="1:4">
      <c r="A9172" s="213" t="s">
        <v>16844</v>
      </c>
      <c r="B9172" s="213" t="s">
        <v>2418</v>
      </c>
      <c r="C9172" s="213" t="s">
        <v>126</v>
      </c>
      <c r="D9172" s="214" t="s">
        <v>33908</v>
      </c>
    </row>
    <row r="9173" spans="1:4">
      <c r="A9173" s="213" t="s">
        <v>16845</v>
      </c>
      <c r="B9173" s="213" t="s">
        <v>2419</v>
      </c>
      <c r="C9173" s="213" t="s">
        <v>126</v>
      </c>
      <c r="D9173" s="214" t="s">
        <v>11353</v>
      </c>
    </row>
    <row r="9174" spans="1:4">
      <c r="A9174" s="213" t="s">
        <v>16846</v>
      </c>
      <c r="B9174" s="213" t="s">
        <v>2420</v>
      </c>
      <c r="C9174" s="213" t="s">
        <v>126</v>
      </c>
      <c r="D9174" s="214" t="s">
        <v>33909</v>
      </c>
    </row>
    <row r="9175" spans="1:4">
      <c r="A9175" s="213" t="s">
        <v>16847</v>
      </c>
      <c r="B9175" s="213" t="s">
        <v>2421</v>
      </c>
      <c r="C9175" s="213" t="s">
        <v>126</v>
      </c>
      <c r="D9175" s="214" t="s">
        <v>33910</v>
      </c>
    </row>
    <row r="9176" spans="1:4">
      <c r="A9176" s="213" t="s">
        <v>16849</v>
      </c>
      <c r="B9176" s="213" t="s">
        <v>2422</v>
      </c>
      <c r="C9176" s="213" t="s">
        <v>126</v>
      </c>
      <c r="D9176" s="214" t="s">
        <v>29819</v>
      </c>
    </row>
    <row r="9177" spans="1:4">
      <c r="A9177" s="213" t="s">
        <v>16850</v>
      </c>
      <c r="B9177" s="213" t="s">
        <v>2423</v>
      </c>
      <c r="C9177" s="213" t="s">
        <v>126</v>
      </c>
      <c r="D9177" s="214" t="s">
        <v>33911</v>
      </c>
    </row>
    <row r="9178" spans="1:4">
      <c r="A9178" s="213" t="s">
        <v>16851</v>
      </c>
      <c r="B9178" s="213" t="s">
        <v>2424</v>
      </c>
      <c r="C9178" s="213" t="s">
        <v>126</v>
      </c>
      <c r="D9178" s="214" t="s">
        <v>33912</v>
      </c>
    </row>
    <row r="9179" spans="1:4">
      <c r="A9179" s="213" t="s">
        <v>16852</v>
      </c>
      <c r="B9179" s="213" t="s">
        <v>2425</v>
      </c>
      <c r="C9179" s="213" t="s">
        <v>126</v>
      </c>
      <c r="D9179" s="214" t="s">
        <v>33913</v>
      </c>
    </row>
    <row r="9180" spans="1:4">
      <c r="A9180" s="213" t="s">
        <v>16853</v>
      </c>
      <c r="B9180" s="213" t="s">
        <v>2426</v>
      </c>
      <c r="C9180" s="213" t="s">
        <v>126</v>
      </c>
      <c r="D9180" s="214" t="s">
        <v>33914</v>
      </c>
    </row>
    <row r="9181" spans="1:4">
      <c r="A9181" s="213" t="s">
        <v>16854</v>
      </c>
      <c r="B9181" s="213" t="s">
        <v>2427</v>
      </c>
      <c r="C9181" s="213" t="s">
        <v>126</v>
      </c>
      <c r="D9181" s="214" t="s">
        <v>33915</v>
      </c>
    </row>
    <row r="9182" spans="1:4">
      <c r="A9182" s="213" t="s">
        <v>16855</v>
      </c>
      <c r="B9182" s="213" t="s">
        <v>2428</v>
      </c>
      <c r="C9182" s="213" t="s">
        <v>126</v>
      </c>
      <c r="D9182" s="214" t="s">
        <v>33916</v>
      </c>
    </row>
    <row r="9183" spans="1:4">
      <c r="A9183" s="213" t="s">
        <v>16856</v>
      </c>
      <c r="B9183" s="213" t="s">
        <v>2429</v>
      </c>
      <c r="C9183" s="213" t="s">
        <v>126</v>
      </c>
      <c r="D9183" s="214" t="s">
        <v>10891</v>
      </c>
    </row>
    <row r="9184" spans="1:4">
      <c r="A9184" s="213" t="s">
        <v>16857</v>
      </c>
      <c r="B9184" s="213" t="s">
        <v>2430</v>
      </c>
      <c r="C9184" s="213" t="s">
        <v>126</v>
      </c>
      <c r="D9184" s="214" t="s">
        <v>30856</v>
      </c>
    </row>
    <row r="9185" spans="1:4">
      <c r="A9185" s="213" t="s">
        <v>16858</v>
      </c>
      <c r="B9185" s="213" t="s">
        <v>2431</v>
      </c>
      <c r="C9185" s="213" t="s">
        <v>126</v>
      </c>
      <c r="D9185" s="214" t="s">
        <v>33917</v>
      </c>
    </row>
    <row r="9186" spans="1:4">
      <c r="A9186" s="213" t="s">
        <v>16859</v>
      </c>
      <c r="B9186" s="213" t="s">
        <v>2432</v>
      </c>
      <c r="C9186" s="213" t="s">
        <v>126</v>
      </c>
      <c r="D9186" s="214" t="s">
        <v>33918</v>
      </c>
    </row>
    <row r="9187" spans="1:4">
      <c r="A9187" s="213" t="s">
        <v>16860</v>
      </c>
      <c r="B9187" s="213" t="s">
        <v>2433</v>
      </c>
      <c r="C9187" s="213" t="s">
        <v>126</v>
      </c>
      <c r="D9187" s="214" t="s">
        <v>33919</v>
      </c>
    </row>
    <row r="9188" spans="1:4">
      <c r="A9188" s="213" t="s">
        <v>16861</v>
      </c>
      <c r="B9188" s="213" t="s">
        <v>2434</v>
      </c>
      <c r="C9188" s="213" t="s">
        <v>126</v>
      </c>
      <c r="D9188" s="214" t="s">
        <v>33920</v>
      </c>
    </row>
    <row r="9189" spans="1:4">
      <c r="A9189" s="213" t="s">
        <v>16862</v>
      </c>
      <c r="B9189" s="213" t="s">
        <v>2435</v>
      </c>
      <c r="C9189" s="213" t="s">
        <v>126</v>
      </c>
      <c r="D9189" s="214" t="s">
        <v>33921</v>
      </c>
    </row>
    <row r="9190" spans="1:4">
      <c r="A9190" s="213" t="s">
        <v>16863</v>
      </c>
      <c r="B9190" s="213" t="s">
        <v>2441</v>
      </c>
      <c r="C9190" s="213" t="s">
        <v>126</v>
      </c>
      <c r="D9190" s="214" t="s">
        <v>33922</v>
      </c>
    </row>
    <row r="9191" spans="1:4">
      <c r="A9191" s="213" t="s">
        <v>16864</v>
      </c>
      <c r="B9191" s="213" t="s">
        <v>2442</v>
      </c>
      <c r="C9191" s="213" t="s">
        <v>126</v>
      </c>
      <c r="D9191" s="214" t="s">
        <v>26614</v>
      </c>
    </row>
    <row r="9192" spans="1:4">
      <c r="A9192" s="213" t="s">
        <v>16865</v>
      </c>
      <c r="B9192" s="213" t="s">
        <v>2443</v>
      </c>
      <c r="C9192" s="213" t="s">
        <v>126</v>
      </c>
      <c r="D9192" s="214" t="s">
        <v>15289</v>
      </c>
    </row>
    <row r="9193" spans="1:4">
      <c r="A9193" s="213" t="s">
        <v>16866</v>
      </c>
      <c r="B9193" s="213" t="s">
        <v>2444</v>
      </c>
      <c r="C9193" s="213" t="s">
        <v>126</v>
      </c>
      <c r="D9193" s="214" t="s">
        <v>33923</v>
      </c>
    </row>
    <row r="9194" spans="1:4">
      <c r="A9194" s="213" t="s">
        <v>16868</v>
      </c>
      <c r="B9194" s="213" t="s">
        <v>2445</v>
      </c>
      <c r="C9194" s="213" t="s">
        <v>126</v>
      </c>
      <c r="D9194" s="214" t="s">
        <v>17716</v>
      </c>
    </row>
    <row r="9195" spans="1:4">
      <c r="A9195" s="213" t="s">
        <v>16869</v>
      </c>
      <c r="B9195" s="213" t="s">
        <v>2446</v>
      </c>
      <c r="C9195" s="213" t="s">
        <v>126</v>
      </c>
      <c r="D9195" s="214" t="s">
        <v>33826</v>
      </c>
    </row>
    <row r="9196" spans="1:4">
      <c r="A9196" s="213" t="s">
        <v>16870</v>
      </c>
      <c r="B9196" s="213" t="s">
        <v>2447</v>
      </c>
      <c r="C9196" s="213" t="s">
        <v>126</v>
      </c>
      <c r="D9196" s="214" t="s">
        <v>11104</v>
      </c>
    </row>
    <row r="9197" spans="1:4">
      <c r="A9197" s="213" t="s">
        <v>16872</v>
      </c>
      <c r="B9197" s="213" t="s">
        <v>2448</v>
      </c>
      <c r="C9197" s="213" t="s">
        <v>126</v>
      </c>
      <c r="D9197" s="214" t="s">
        <v>18495</v>
      </c>
    </row>
    <row r="9198" spans="1:4">
      <c r="A9198" s="213" t="s">
        <v>16873</v>
      </c>
      <c r="B9198" s="213" t="s">
        <v>2449</v>
      </c>
      <c r="C9198" s="213" t="s">
        <v>126</v>
      </c>
      <c r="D9198" s="214" t="s">
        <v>29377</v>
      </c>
    </row>
    <row r="9199" spans="1:4">
      <c r="A9199" s="213" t="s">
        <v>16874</v>
      </c>
      <c r="B9199" s="213" t="s">
        <v>2450</v>
      </c>
      <c r="C9199" s="213" t="s">
        <v>126</v>
      </c>
      <c r="D9199" s="214" t="s">
        <v>33924</v>
      </c>
    </row>
    <row r="9200" spans="1:4">
      <c r="A9200" s="213" t="s">
        <v>16875</v>
      </c>
      <c r="B9200" s="213" t="s">
        <v>2451</v>
      </c>
      <c r="C9200" s="213" t="s">
        <v>126</v>
      </c>
      <c r="D9200" s="214" t="s">
        <v>29526</v>
      </c>
    </row>
    <row r="9201" spans="1:4">
      <c r="A9201" s="213" t="s">
        <v>16876</v>
      </c>
      <c r="B9201" s="213" t="s">
        <v>2452</v>
      </c>
      <c r="C9201" s="213" t="s">
        <v>126</v>
      </c>
      <c r="D9201" s="214" t="s">
        <v>33925</v>
      </c>
    </row>
    <row r="9202" spans="1:4">
      <c r="A9202" s="213" t="s">
        <v>16877</v>
      </c>
      <c r="B9202" s="213" t="s">
        <v>2453</v>
      </c>
      <c r="C9202" s="213" t="s">
        <v>126</v>
      </c>
      <c r="D9202" s="214" t="s">
        <v>33926</v>
      </c>
    </row>
    <row r="9203" spans="1:4">
      <c r="A9203" s="213" t="s">
        <v>16878</v>
      </c>
      <c r="B9203" s="213" t="s">
        <v>2454</v>
      </c>
      <c r="C9203" s="213" t="s">
        <v>126</v>
      </c>
      <c r="D9203" s="214" t="s">
        <v>23569</v>
      </c>
    </row>
    <row r="9204" spans="1:4">
      <c r="A9204" s="213" t="s">
        <v>16879</v>
      </c>
      <c r="B9204" s="213" t="s">
        <v>2455</v>
      </c>
      <c r="C9204" s="213" t="s">
        <v>126</v>
      </c>
      <c r="D9204" s="214" t="s">
        <v>30953</v>
      </c>
    </row>
    <row r="9205" spans="1:4">
      <c r="A9205" s="213" t="s">
        <v>16880</v>
      </c>
      <c r="B9205" s="213" t="s">
        <v>2456</v>
      </c>
      <c r="C9205" s="213" t="s">
        <v>126</v>
      </c>
      <c r="D9205" s="214" t="s">
        <v>33927</v>
      </c>
    </row>
    <row r="9206" spans="1:4">
      <c r="A9206" s="213" t="s">
        <v>16881</v>
      </c>
      <c r="B9206" s="213" t="s">
        <v>2457</v>
      </c>
      <c r="C9206" s="213" t="s">
        <v>126</v>
      </c>
      <c r="D9206" s="214" t="s">
        <v>33928</v>
      </c>
    </row>
    <row r="9207" spans="1:4">
      <c r="A9207" s="213" t="s">
        <v>16882</v>
      </c>
      <c r="B9207" s="213" t="s">
        <v>2458</v>
      </c>
      <c r="C9207" s="213" t="s">
        <v>126</v>
      </c>
      <c r="D9207" s="214" t="s">
        <v>33929</v>
      </c>
    </row>
    <row r="9208" spans="1:4">
      <c r="A9208" s="213" t="s">
        <v>16883</v>
      </c>
      <c r="B9208" s="213" t="s">
        <v>2459</v>
      </c>
      <c r="C9208" s="213" t="s">
        <v>126</v>
      </c>
      <c r="D9208" s="214" t="s">
        <v>29906</v>
      </c>
    </row>
    <row r="9209" spans="1:4">
      <c r="A9209" s="213" t="s">
        <v>16884</v>
      </c>
      <c r="B9209" s="213" t="s">
        <v>2460</v>
      </c>
      <c r="C9209" s="213" t="s">
        <v>126</v>
      </c>
      <c r="D9209" s="214" t="s">
        <v>33930</v>
      </c>
    </row>
    <row r="9210" spans="1:4">
      <c r="A9210" s="213" t="s">
        <v>16885</v>
      </c>
      <c r="B9210" s="213" t="s">
        <v>2461</v>
      </c>
      <c r="C9210" s="213" t="s">
        <v>126</v>
      </c>
      <c r="D9210" s="214" t="s">
        <v>33931</v>
      </c>
    </row>
    <row r="9211" spans="1:4">
      <c r="A9211" s="213" t="s">
        <v>16886</v>
      </c>
      <c r="B9211" s="213" t="s">
        <v>2462</v>
      </c>
      <c r="C9211" s="213" t="s">
        <v>126</v>
      </c>
      <c r="D9211" s="214" t="s">
        <v>33932</v>
      </c>
    </row>
    <row r="9212" spans="1:4">
      <c r="A9212" s="213" t="s">
        <v>16887</v>
      </c>
      <c r="B9212" s="213" t="s">
        <v>2463</v>
      </c>
      <c r="C9212" s="213" t="s">
        <v>126</v>
      </c>
      <c r="D9212" s="214" t="s">
        <v>33933</v>
      </c>
    </row>
    <row r="9213" spans="1:4">
      <c r="A9213" s="213" t="s">
        <v>16888</v>
      </c>
      <c r="B9213" s="213" t="s">
        <v>2464</v>
      </c>
      <c r="C9213" s="213" t="s">
        <v>126</v>
      </c>
      <c r="D9213" s="214" t="s">
        <v>33934</v>
      </c>
    </row>
    <row r="9214" spans="1:4">
      <c r="A9214" s="213" t="s">
        <v>16889</v>
      </c>
      <c r="B9214" s="213" t="s">
        <v>2465</v>
      </c>
      <c r="C9214" s="213" t="s">
        <v>126</v>
      </c>
      <c r="D9214" s="214" t="s">
        <v>33212</v>
      </c>
    </row>
    <row r="9215" spans="1:4">
      <c r="A9215" s="213" t="s">
        <v>16890</v>
      </c>
      <c r="B9215" s="213" t="s">
        <v>2466</v>
      </c>
      <c r="C9215" s="213" t="s">
        <v>126</v>
      </c>
      <c r="D9215" s="214" t="s">
        <v>30908</v>
      </c>
    </row>
    <row r="9216" spans="1:4">
      <c r="A9216" s="213" t="s">
        <v>16891</v>
      </c>
      <c r="B9216" s="213" t="s">
        <v>2467</v>
      </c>
      <c r="C9216" s="213" t="s">
        <v>126</v>
      </c>
      <c r="D9216" s="214" t="s">
        <v>33935</v>
      </c>
    </row>
    <row r="9217" spans="1:4">
      <c r="A9217" s="213" t="s">
        <v>16892</v>
      </c>
      <c r="B9217" s="213" t="s">
        <v>2468</v>
      </c>
      <c r="C9217" s="213" t="s">
        <v>126</v>
      </c>
      <c r="D9217" s="214" t="s">
        <v>33936</v>
      </c>
    </row>
    <row r="9218" spans="1:4">
      <c r="A9218" s="213" t="s">
        <v>16893</v>
      </c>
      <c r="B9218" s="213" t="s">
        <v>2469</v>
      </c>
      <c r="C9218" s="213" t="s">
        <v>126</v>
      </c>
      <c r="D9218" s="214" t="s">
        <v>33937</v>
      </c>
    </row>
    <row r="9219" spans="1:4">
      <c r="A9219" s="213" t="s">
        <v>16894</v>
      </c>
      <c r="B9219" s="213" t="s">
        <v>2470</v>
      </c>
      <c r="C9219" s="213" t="s">
        <v>126</v>
      </c>
      <c r="D9219" s="214" t="s">
        <v>23933</v>
      </c>
    </row>
    <row r="9220" spans="1:4">
      <c r="A9220" s="213" t="s">
        <v>16895</v>
      </c>
      <c r="B9220" s="213" t="s">
        <v>2471</v>
      </c>
      <c r="C9220" s="213" t="s">
        <v>126</v>
      </c>
      <c r="D9220" s="214" t="s">
        <v>32098</v>
      </c>
    </row>
    <row r="9221" spans="1:4">
      <c r="A9221" s="213" t="s">
        <v>16897</v>
      </c>
      <c r="B9221" s="213" t="s">
        <v>2472</v>
      </c>
      <c r="C9221" s="213" t="s">
        <v>126</v>
      </c>
      <c r="D9221" s="214" t="s">
        <v>16635</v>
      </c>
    </row>
    <row r="9222" spans="1:4">
      <c r="A9222" s="213" t="s">
        <v>16898</v>
      </c>
      <c r="B9222" s="213" t="s">
        <v>2473</v>
      </c>
      <c r="C9222" s="213" t="s">
        <v>126</v>
      </c>
      <c r="D9222" s="214" t="s">
        <v>33938</v>
      </c>
    </row>
    <row r="9223" spans="1:4">
      <c r="A9223" s="213" t="s">
        <v>16899</v>
      </c>
      <c r="B9223" s="213" t="s">
        <v>2474</v>
      </c>
      <c r="C9223" s="213" t="s">
        <v>126</v>
      </c>
      <c r="D9223" s="214" t="s">
        <v>23831</v>
      </c>
    </row>
    <row r="9224" spans="1:4">
      <c r="A9224" s="213" t="s">
        <v>16900</v>
      </c>
      <c r="B9224" s="213" t="s">
        <v>2475</v>
      </c>
      <c r="C9224" s="213" t="s">
        <v>126</v>
      </c>
      <c r="D9224" s="214" t="s">
        <v>23831</v>
      </c>
    </row>
    <row r="9225" spans="1:4">
      <c r="A9225" s="213" t="s">
        <v>16901</v>
      </c>
      <c r="B9225" s="213" t="s">
        <v>2476</v>
      </c>
      <c r="C9225" s="213" t="s">
        <v>126</v>
      </c>
      <c r="D9225" s="214" t="s">
        <v>23831</v>
      </c>
    </row>
    <row r="9226" spans="1:4">
      <c r="A9226" s="213" t="s">
        <v>16902</v>
      </c>
      <c r="B9226" s="213" t="s">
        <v>2477</v>
      </c>
      <c r="C9226" s="213" t="s">
        <v>126</v>
      </c>
      <c r="D9226" s="214" t="s">
        <v>33939</v>
      </c>
    </row>
    <row r="9227" spans="1:4">
      <c r="A9227" s="213" t="s">
        <v>16903</v>
      </c>
      <c r="B9227" s="213" t="s">
        <v>2478</v>
      </c>
      <c r="C9227" s="213" t="s">
        <v>126</v>
      </c>
      <c r="D9227" s="214" t="s">
        <v>33939</v>
      </c>
    </row>
    <row r="9228" spans="1:4">
      <c r="A9228" s="213" t="s">
        <v>16904</v>
      </c>
      <c r="B9228" s="213" t="s">
        <v>2479</v>
      </c>
      <c r="C9228" s="213" t="s">
        <v>126</v>
      </c>
      <c r="D9228" s="214" t="s">
        <v>33940</v>
      </c>
    </row>
    <row r="9229" spans="1:4">
      <c r="A9229" s="213" t="s">
        <v>16905</v>
      </c>
      <c r="B9229" s="213" t="s">
        <v>2480</v>
      </c>
      <c r="C9229" s="213" t="s">
        <v>126</v>
      </c>
      <c r="D9229" s="214" t="s">
        <v>33941</v>
      </c>
    </row>
    <row r="9230" spans="1:4">
      <c r="A9230" s="213" t="s">
        <v>16906</v>
      </c>
      <c r="B9230" s="213" t="s">
        <v>2481</v>
      </c>
      <c r="C9230" s="213" t="s">
        <v>126</v>
      </c>
      <c r="D9230" s="214" t="s">
        <v>33941</v>
      </c>
    </row>
    <row r="9231" spans="1:4">
      <c r="A9231" s="213" t="s">
        <v>16907</v>
      </c>
      <c r="B9231" s="213" t="s">
        <v>2482</v>
      </c>
      <c r="C9231" s="213" t="s">
        <v>126</v>
      </c>
      <c r="D9231" s="214" t="s">
        <v>13480</v>
      </c>
    </row>
    <row r="9232" spans="1:4">
      <c r="A9232" s="213" t="s">
        <v>16908</v>
      </c>
      <c r="B9232" s="213" t="s">
        <v>2483</v>
      </c>
      <c r="C9232" s="213" t="s">
        <v>126</v>
      </c>
      <c r="D9232" s="214" t="s">
        <v>33942</v>
      </c>
    </row>
    <row r="9233" spans="1:4">
      <c r="A9233" s="213" t="s">
        <v>16909</v>
      </c>
      <c r="B9233" s="213" t="s">
        <v>2484</v>
      </c>
      <c r="C9233" s="213" t="s">
        <v>126</v>
      </c>
      <c r="D9233" s="214" t="s">
        <v>10576</v>
      </c>
    </row>
    <row r="9234" spans="1:4">
      <c r="A9234" s="213" t="s">
        <v>16910</v>
      </c>
      <c r="B9234" s="213" t="s">
        <v>2485</v>
      </c>
      <c r="C9234" s="213" t="s">
        <v>126</v>
      </c>
      <c r="D9234" s="214" t="s">
        <v>11815</v>
      </c>
    </row>
    <row r="9235" spans="1:4">
      <c r="A9235" s="213" t="s">
        <v>16911</v>
      </c>
      <c r="B9235" s="213" t="s">
        <v>2486</v>
      </c>
      <c r="C9235" s="213" t="s">
        <v>126</v>
      </c>
      <c r="D9235" s="214" t="s">
        <v>11815</v>
      </c>
    </row>
    <row r="9236" spans="1:4">
      <c r="A9236" s="213" t="s">
        <v>16912</v>
      </c>
      <c r="B9236" s="213" t="s">
        <v>2487</v>
      </c>
      <c r="C9236" s="213" t="s">
        <v>126</v>
      </c>
      <c r="D9236" s="214" t="s">
        <v>33943</v>
      </c>
    </row>
    <row r="9237" spans="1:4">
      <c r="A9237" s="213" t="s">
        <v>16913</v>
      </c>
      <c r="B9237" s="213" t="s">
        <v>2488</v>
      </c>
      <c r="C9237" s="213" t="s">
        <v>126</v>
      </c>
      <c r="D9237" s="214" t="s">
        <v>33943</v>
      </c>
    </row>
    <row r="9238" spans="1:4">
      <c r="A9238" s="213" t="s">
        <v>16914</v>
      </c>
      <c r="B9238" s="213" t="s">
        <v>2489</v>
      </c>
      <c r="C9238" s="213" t="s">
        <v>126</v>
      </c>
      <c r="D9238" s="214" t="s">
        <v>33943</v>
      </c>
    </row>
    <row r="9239" spans="1:4">
      <c r="A9239" s="213" t="s">
        <v>16915</v>
      </c>
      <c r="B9239" s="213" t="s">
        <v>2490</v>
      </c>
      <c r="C9239" s="213" t="s">
        <v>126</v>
      </c>
      <c r="D9239" s="214" t="s">
        <v>33944</v>
      </c>
    </row>
    <row r="9240" spans="1:4">
      <c r="A9240" s="213" t="s">
        <v>16916</v>
      </c>
      <c r="B9240" s="213" t="s">
        <v>2491</v>
      </c>
      <c r="C9240" s="213" t="s">
        <v>126</v>
      </c>
      <c r="D9240" s="214" t="s">
        <v>33944</v>
      </c>
    </row>
    <row r="9241" spans="1:4">
      <c r="A9241" s="213" t="s">
        <v>16917</v>
      </c>
      <c r="B9241" s="213" t="s">
        <v>2492</v>
      </c>
      <c r="C9241" s="213" t="s">
        <v>126</v>
      </c>
      <c r="D9241" s="214" t="s">
        <v>33944</v>
      </c>
    </row>
    <row r="9242" spans="1:4">
      <c r="A9242" s="213" t="s">
        <v>16918</v>
      </c>
      <c r="B9242" s="213" t="s">
        <v>2493</v>
      </c>
      <c r="C9242" s="213" t="s">
        <v>126</v>
      </c>
      <c r="D9242" s="214" t="s">
        <v>33945</v>
      </c>
    </row>
    <row r="9243" spans="1:4">
      <c r="A9243" s="213" t="s">
        <v>16919</v>
      </c>
      <c r="B9243" s="213" t="s">
        <v>2494</v>
      </c>
      <c r="C9243" s="213" t="s">
        <v>126</v>
      </c>
      <c r="D9243" s="214" t="s">
        <v>33945</v>
      </c>
    </row>
    <row r="9244" spans="1:4">
      <c r="A9244" s="213" t="s">
        <v>16920</v>
      </c>
      <c r="B9244" s="213" t="s">
        <v>2495</v>
      </c>
      <c r="C9244" s="213" t="s">
        <v>126</v>
      </c>
      <c r="D9244" s="214" t="s">
        <v>33946</v>
      </c>
    </row>
    <row r="9245" spans="1:4">
      <c r="A9245" s="213" t="s">
        <v>16921</v>
      </c>
      <c r="B9245" s="213" t="s">
        <v>2496</v>
      </c>
      <c r="C9245" s="213" t="s">
        <v>126</v>
      </c>
      <c r="D9245" s="214" t="s">
        <v>33946</v>
      </c>
    </row>
    <row r="9246" spans="1:4">
      <c r="A9246" s="213" t="s">
        <v>16922</v>
      </c>
      <c r="B9246" s="213" t="s">
        <v>2497</v>
      </c>
      <c r="C9246" s="213" t="s">
        <v>126</v>
      </c>
      <c r="D9246" s="214" t="s">
        <v>15251</v>
      </c>
    </row>
    <row r="9247" spans="1:4">
      <c r="A9247" s="213" t="s">
        <v>16923</v>
      </c>
      <c r="B9247" s="213" t="s">
        <v>2498</v>
      </c>
      <c r="C9247" s="213" t="s">
        <v>126</v>
      </c>
      <c r="D9247" s="214" t="s">
        <v>31001</v>
      </c>
    </row>
    <row r="9248" spans="1:4">
      <c r="A9248" s="213" t="s">
        <v>16924</v>
      </c>
      <c r="B9248" s="213" t="s">
        <v>2499</v>
      </c>
      <c r="C9248" s="213" t="s">
        <v>126</v>
      </c>
      <c r="D9248" s="214" t="s">
        <v>33947</v>
      </c>
    </row>
    <row r="9249" spans="1:4">
      <c r="A9249" s="213" t="s">
        <v>16925</v>
      </c>
      <c r="B9249" s="213" t="s">
        <v>2500</v>
      </c>
      <c r="C9249" s="213" t="s">
        <v>126</v>
      </c>
      <c r="D9249" s="214" t="s">
        <v>33948</v>
      </c>
    </row>
    <row r="9250" spans="1:4">
      <c r="A9250" s="213" t="s">
        <v>16926</v>
      </c>
      <c r="B9250" s="213" t="s">
        <v>2501</v>
      </c>
      <c r="C9250" s="213" t="s">
        <v>126</v>
      </c>
      <c r="D9250" s="214" t="s">
        <v>33948</v>
      </c>
    </row>
    <row r="9251" spans="1:4">
      <c r="A9251" s="213" t="s">
        <v>16927</v>
      </c>
      <c r="B9251" s="213" t="s">
        <v>2502</v>
      </c>
      <c r="C9251" s="213" t="s">
        <v>126</v>
      </c>
      <c r="D9251" s="214" t="s">
        <v>16212</v>
      </c>
    </row>
    <row r="9252" spans="1:4">
      <c r="A9252" s="213" t="s">
        <v>16929</v>
      </c>
      <c r="B9252" s="213" t="s">
        <v>2503</v>
      </c>
      <c r="C9252" s="213" t="s">
        <v>126</v>
      </c>
      <c r="D9252" s="214" t="s">
        <v>16212</v>
      </c>
    </row>
    <row r="9253" spans="1:4">
      <c r="A9253" s="213" t="s">
        <v>16930</v>
      </c>
      <c r="B9253" s="213" t="s">
        <v>2504</v>
      </c>
      <c r="C9253" s="213" t="s">
        <v>126</v>
      </c>
      <c r="D9253" s="214" t="s">
        <v>16212</v>
      </c>
    </row>
    <row r="9254" spans="1:4">
      <c r="A9254" s="213" t="s">
        <v>16931</v>
      </c>
      <c r="B9254" s="213" t="s">
        <v>2505</v>
      </c>
      <c r="C9254" s="213" t="s">
        <v>126</v>
      </c>
      <c r="D9254" s="214" t="s">
        <v>33949</v>
      </c>
    </row>
    <row r="9255" spans="1:4">
      <c r="A9255" s="213" t="s">
        <v>16932</v>
      </c>
      <c r="B9255" s="213" t="s">
        <v>2506</v>
      </c>
      <c r="C9255" s="213" t="s">
        <v>126</v>
      </c>
      <c r="D9255" s="214" t="s">
        <v>33949</v>
      </c>
    </row>
    <row r="9256" spans="1:4">
      <c r="A9256" s="213" t="s">
        <v>16933</v>
      </c>
      <c r="B9256" s="213" t="s">
        <v>2507</v>
      </c>
      <c r="C9256" s="213" t="s">
        <v>126</v>
      </c>
      <c r="D9256" s="214" t="s">
        <v>33949</v>
      </c>
    </row>
    <row r="9257" spans="1:4">
      <c r="A9257" s="213" t="s">
        <v>16934</v>
      </c>
      <c r="B9257" s="213" t="s">
        <v>2508</v>
      </c>
      <c r="C9257" s="213" t="s">
        <v>126</v>
      </c>
      <c r="D9257" s="214" t="s">
        <v>33950</v>
      </c>
    </row>
    <row r="9258" spans="1:4">
      <c r="A9258" s="213" t="s">
        <v>16935</v>
      </c>
      <c r="B9258" s="213" t="s">
        <v>2509</v>
      </c>
      <c r="C9258" s="213" t="s">
        <v>126</v>
      </c>
      <c r="D9258" s="214" t="s">
        <v>33950</v>
      </c>
    </row>
    <row r="9259" spans="1:4">
      <c r="A9259" s="213" t="s">
        <v>16936</v>
      </c>
      <c r="B9259" s="213" t="s">
        <v>2510</v>
      </c>
      <c r="C9259" s="213" t="s">
        <v>126</v>
      </c>
      <c r="D9259" s="214" t="s">
        <v>33951</v>
      </c>
    </row>
    <row r="9260" spans="1:4">
      <c r="A9260" s="213" t="s">
        <v>16937</v>
      </c>
      <c r="B9260" s="213" t="s">
        <v>2511</v>
      </c>
      <c r="C9260" s="213" t="s">
        <v>126</v>
      </c>
      <c r="D9260" s="214" t="s">
        <v>33951</v>
      </c>
    </row>
    <row r="9261" spans="1:4">
      <c r="A9261" s="213" t="s">
        <v>16938</v>
      </c>
      <c r="B9261" s="213" t="s">
        <v>2512</v>
      </c>
      <c r="C9261" s="213" t="s">
        <v>126</v>
      </c>
      <c r="D9261" s="214" t="s">
        <v>33952</v>
      </c>
    </row>
    <row r="9262" spans="1:4">
      <c r="A9262" s="213" t="s">
        <v>16939</v>
      </c>
      <c r="B9262" s="213" t="s">
        <v>4707</v>
      </c>
      <c r="C9262" s="213" t="s">
        <v>126</v>
      </c>
      <c r="D9262" s="214" t="s">
        <v>26668</v>
      </c>
    </row>
    <row r="9263" spans="1:4">
      <c r="A9263" s="213" t="s">
        <v>16940</v>
      </c>
      <c r="B9263" s="213" t="s">
        <v>4708</v>
      </c>
      <c r="C9263" s="213" t="s">
        <v>126</v>
      </c>
      <c r="D9263" s="214" t="s">
        <v>33953</v>
      </c>
    </row>
    <row r="9264" spans="1:4">
      <c r="A9264" s="213" t="s">
        <v>16941</v>
      </c>
      <c r="B9264" s="213" t="s">
        <v>4709</v>
      </c>
      <c r="C9264" s="213" t="s">
        <v>126</v>
      </c>
      <c r="D9264" s="214" t="s">
        <v>10356</v>
      </c>
    </row>
    <row r="9265" spans="1:4">
      <c r="A9265" s="213" t="s">
        <v>16942</v>
      </c>
      <c r="B9265" s="213" t="s">
        <v>4710</v>
      </c>
      <c r="C9265" s="213" t="s">
        <v>126</v>
      </c>
      <c r="D9265" s="214" t="s">
        <v>33954</v>
      </c>
    </row>
    <row r="9266" spans="1:4">
      <c r="A9266" s="213" t="s">
        <v>16943</v>
      </c>
      <c r="B9266" s="213" t="s">
        <v>4711</v>
      </c>
      <c r="C9266" s="213" t="s">
        <v>126</v>
      </c>
      <c r="D9266" s="214" t="s">
        <v>16151</v>
      </c>
    </row>
    <row r="9267" spans="1:4">
      <c r="A9267" s="213" t="s">
        <v>16944</v>
      </c>
      <c r="B9267" s="213" t="s">
        <v>4712</v>
      </c>
      <c r="C9267" s="213" t="s">
        <v>126</v>
      </c>
      <c r="D9267" s="214" t="s">
        <v>33955</v>
      </c>
    </row>
    <row r="9268" spans="1:4">
      <c r="A9268" s="213" t="s">
        <v>16945</v>
      </c>
      <c r="B9268" s="213" t="s">
        <v>4713</v>
      </c>
      <c r="C9268" s="213" t="s">
        <v>126</v>
      </c>
      <c r="D9268" s="214" t="s">
        <v>33956</v>
      </c>
    </row>
    <row r="9269" spans="1:4">
      <c r="A9269" s="213" t="s">
        <v>16946</v>
      </c>
      <c r="B9269" s="213" t="s">
        <v>4714</v>
      </c>
      <c r="C9269" s="213" t="s">
        <v>126</v>
      </c>
      <c r="D9269" s="214" t="s">
        <v>33957</v>
      </c>
    </row>
    <row r="9270" spans="1:4">
      <c r="A9270" s="213" t="s">
        <v>16947</v>
      </c>
      <c r="B9270" s="213" t="s">
        <v>4715</v>
      </c>
      <c r="C9270" s="213" t="s">
        <v>126</v>
      </c>
      <c r="D9270" s="214" t="s">
        <v>33958</v>
      </c>
    </row>
    <row r="9271" spans="1:4">
      <c r="A9271" s="213" t="s">
        <v>16949</v>
      </c>
      <c r="B9271" s="213" t="s">
        <v>4716</v>
      </c>
      <c r="C9271" s="213" t="s">
        <v>126</v>
      </c>
      <c r="D9271" s="214" t="s">
        <v>15292</v>
      </c>
    </row>
    <row r="9272" spans="1:4">
      <c r="A9272" s="213" t="s">
        <v>16951</v>
      </c>
      <c r="B9272" s="213" t="s">
        <v>4717</v>
      </c>
      <c r="C9272" s="213" t="s">
        <v>126</v>
      </c>
      <c r="D9272" s="214" t="s">
        <v>12824</v>
      </c>
    </row>
    <row r="9273" spans="1:4">
      <c r="A9273" s="213" t="s">
        <v>16953</v>
      </c>
      <c r="B9273" s="213" t="s">
        <v>4718</v>
      </c>
      <c r="C9273" s="213" t="s">
        <v>126</v>
      </c>
      <c r="D9273" s="214" t="s">
        <v>33959</v>
      </c>
    </row>
    <row r="9274" spans="1:4">
      <c r="A9274" s="213" t="s">
        <v>16954</v>
      </c>
      <c r="B9274" s="213" t="s">
        <v>4719</v>
      </c>
      <c r="C9274" s="213" t="s">
        <v>126</v>
      </c>
      <c r="D9274" s="214" t="s">
        <v>30850</v>
      </c>
    </row>
    <row r="9275" spans="1:4">
      <c r="A9275" s="213" t="s">
        <v>16955</v>
      </c>
      <c r="B9275" s="213" t="s">
        <v>4720</v>
      </c>
      <c r="C9275" s="213" t="s">
        <v>126</v>
      </c>
      <c r="D9275" s="214" t="s">
        <v>29645</v>
      </c>
    </row>
    <row r="9276" spans="1:4">
      <c r="A9276" s="213" t="s">
        <v>16957</v>
      </c>
      <c r="B9276" s="213" t="s">
        <v>4721</v>
      </c>
      <c r="C9276" s="213" t="s">
        <v>126</v>
      </c>
      <c r="D9276" s="214" t="s">
        <v>33960</v>
      </c>
    </row>
    <row r="9277" spans="1:4">
      <c r="A9277" s="213" t="s">
        <v>16958</v>
      </c>
      <c r="B9277" s="213" t="s">
        <v>4722</v>
      </c>
      <c r="C9277" s="213" t="s">
        <v>126</v>
      </c>
      <c r="D9277" s="214" t="s">
        <v>33961</v>
      </c>
    </row>
    <row r="9278" spans="1:4">
      <c r="A9278" s="213" t="s">
        <v>16959</v>
      </c>
      <c r="B9278" s="213" t="s">
        <v>4723</v>
      </c>
      <c r="C9278" s="213" t="s">
        <v>126</v>
      </c>
      <c r="D9278" s="214" t="s">
        <v>30168</v>
      </c>
    </row>
    <row r="9279" spans="1:4">
      <c r="A9279" s="213" t="s">
        <v>16960</v>
      </c>
      <c r="B9279" s="213" t="s">
        <v>4724</v>
      </c>
      <c r="C9279" s="213" t="s">
        <v>126</v>
      </c>
      <c r="D9279" s="214" t="s">
        <v>33962</v>
      </c>
    </row>
    <row r="9280" spans="1:4">
      <c r="A9280" s="213" t="s">
        <v>16961</v>
      </c>
      <c r="B9280" s="213" t="s">
        <v>4725</v>
      </c>
      <c r="C9280" s="213" t="s">
        <v>126</v>
      </c>
      <c r="D9280" s="214" t="s">
        <v>33857</v>
      </c>
    </row>
    <row r="9281" spans="1:4">
      <c r="A9281" s="213" t="s">
        <v>16962</v>
      </c>
      <c r="B9281" s="213" t="s">
        <v>4726</v>
      </c>
      <c r="C9281" s="213" t="s">
        <v>126</v>
      </c>
      <c r="D9281" s="214" t="s">
        <v>33963</v>
      </c>
    </row>
    <row r="9282" spans="1:4">
      <c r="A9282" s="213" t="s">
        <v>16963</v>
      </c>
      <c r="B9282" s="213" t="s">
        <v>4727</v>
      </c>
      <c r="C9282" s="213" t="s">
        <v>126</v>
      </c>
      <c r="D9282" s="214" t="s">
        <v>33964</v>
      </c>
    </row>
    <row r="9283" spans="1:4">
      <c r="A9283" s="213" t="s">
        <v>16964</v>
      </c>
      <c r="B9283" s="213" t="s">
        <v>4728</v>
      </c>
      <c r="C9283" s="213" t="s">
        <v>126</v>
      </c>
      <c r="D9283" s="214" t="s">
        <v>10661</v>
      </c>
    </row>
    <row r="9284" spans="1:4">
      <c r="A9284" s="213" t="s">
        <v>16965</v>
      </c>
      <c r="B9284" s="213" t="s">
        <v>4729</v>
      </c>
      <c r="C9284" s="213" t="s">
        <v>126</v>
      </c>
      <c r="D9284" s="214" t="s">
        <v>15323</v>
      </c>
    </row>
    <row r="9285" spans="1:4">
      <c r="A9285" s="213" t="s">
        <v>16966</v>
      </c>
      <c r="B9285" s="213" t="s">
        <v>4730</v>
      </c>
      <c r="C9285" s="213" t="s">
        <v>126</v>
      </c>
      <c r="D9285" s="214" t="s">
        <v>16741</v>
      </c>
    </row>
    <row r="9286" spans="1:4">
      <c r="A9286" s="213" t="s">
        <v>16968</v>
      </c>
      <c r="B9286" s="213" t="s">
        <v>4731</v>
      </c>
      <c r="C9286" s="213" t="s">
        <v>126</v>
      </c>
      <c r="D9286" s="214" t="s">
        <v>33965</v>
      </c>
    </row>
    <row r="9287" spans="1:4">
      <c r="A9287" s="213" t="s">
        <v>16969</v>
      </c>
      <c r="B9287" s="213" t="s">
        <v>4732</v>
      </c>
      <c r="C9287" s="213" t="s">
        <v>126</v>
      </c>
      <c r="D9287" s="214" t="s">
        <v>33966</v>
      </c>
    </row>
    <row r="9288" spans="1:4">
      <c r="A9288" s="213" t="s">
        <v>16970</v>
      </c>
      <c r="B9288" s="213" t="s">
        <v>4733</v>
      </c>
      <c r="C9288" s="213" t="s">
        <v>126</v>
      </c>
      <c r="D9288" s="214" t="s">
        <v>32219</v>
      </c>
    </row>
    <row r="9289" spans="1:4">
      <c r="A9289" s="213" t="s">
        <v>16971</v>
      </c>
      <c r="B9289" s="213" t="s">
        <v>4734</v>
      </c>
      <c r="C9289" s="213" t="s">
        <v>126</v>
      </c>
      <c r="D9289" s="214" t="s">
        <v>18673</v>
      </c>
    </row>
    <row r="9290" spans="1:4">
      <c r="A9290" s="213" t="s">
        <v>16972</v>
      </c>
      <c r="B9290" s="213" t="s">
        <v>4735</v>
      </c>
      <c r="C9290" s="213" t="s">
        <v>126</v>
      </c>
      <c r="D9290" s="214" t="s">
        <v>10591</v>
      </c>
    </row>
    <row r="9291" spans="1:4">
      <c r="A9291" s="213" t="s">
        <v>16974</v>
      </c>
      <c r="B9291" s="213" t="s">
        <v>4736</v>
      </c>
      <c r="C9291" s="213" t="s">
        <v>126</v>
      </c>
      <c r="D9291" s="214" t="s">
        <v>16093</v>
      </c>
    </row>
    <row r="9292" spans="1:4">
      <c r="A9292" s="213" t="s">
        <v>16975</v>
      </c>
      <c r="B9292" s="213" t="s">
        <v>4737</v>
      </c>
      <c r="C9292" s="213" t="s">
        <v>126</v>
      </c>
      <c r="D9292" s="214" t="s">
        <v>33967</v>
      </c>
    </row>
    <row r="9293" spans="1:4">
      <c r="A9293" s="213" t="s">
        <v>16976</v>
      </c>
      <c r="B9293" s="213" t="s">
        <v>4738</v>
      </c>
      <c r="C9293" s="213" t="s">
        <v>126</v>
      </c>
      <c r="D9293" s="214" t="s">
        <v>17641</v>
      </c>
    </row>
    <row r="9294" spans="1:4">
      <c r="A9294" s="213" t="s">
        <v>16977</v>
      </c>
      <c r="B9294" s="213" t="s">
        <v>4739</v>
      </c>
      <c r="C9294" s="213" t="s">
        <v>126</v>
      </c>
      <c r="D9294" s="214" t="s">
        <v>20642</v>
      </c>
    </row>
    <row r="9295" spans="1:4">
      <c r="A9295" s="213" t="s">
        <v>16978</v>
      </c>
      <c r="B9295" s="213" t="s">
        <v>4740</v>
      </c>
      <c r="C9295" s="213" t="s">
        <v>126</v>
      </c>
      <c r="D9295" s="214" t="s">
        <v>33968</v>
      </c>
    </row>
    <row r="9296" spans="1:4">
      <c r="A9296" s="213" t="s">
        <v>16979</v>
      </c>
      <c r="B9296" s="213" t="s">
        <v>4741</v>
      </c>
      <c r="C9296" s="213" t="s">
        <v>126</v>
      </c>
      <c r="D9296" s="214" t="s">
        <v>33969</v>
      </c>
    </row>
    <row r="9297" spans="1:4">
      <c r="A9297" s="213" t="s">
        <v>16981</v>
      </c>
      <c r="B9297" s="213" t="s">
        <v>4742</v>
      </c>
      <c r="C9297" s="213" t="s">
        <v>126</v>
      </c>
      <c r="D9297" s="214" t="s">
        <v>10486</v>
      </c>
    </row>
    <row r="9298" spans="1:4">
      <c r="A9298" s="213" t="s">
        <v>16982</v>
      </c>
      <c r="B9298" s="213" t="s">
        <v>4743</v>
      </c>
      <c r="C9298" s="213" t="s">
        <v>126</v>
      </c>
      <c r="D9298" s="214" t="s">
        <v>30384</v>
      </c>
    </row>
    <row r="9299" spans="1:4">
      <c r="A9299" s="213" t="s">
        <v>16983</v>
      </c>
      <c r="B9299" s="213" t="s">
        <v>4744</v>
      </c>
      <c r="C9299" s="213" t="s">
        <v>126</v>
      </c>
      <c r="D9299" s="214" t="s">
        <v>10411</v>
      </c>
    </row>
    <row r="9300" spans="1:4">
      <c r="A9300" s="213" t="s">
        <v>16984</v>
      </c>
      <c r="B9300" s="213" t="s">
        <v>4745</v>
      </c>
      <c r="C9300" s="213" t="s">
        <v>126</v>
      </c>
      <c r="D9300" s="214" t="s">
        <v>33970</v>
      </c>
    </row>
    <row r="9301" spans="1:4">
      <c r="A9301" s="213" t="s">
        <v>16985</v>
      </c>
      <c r="B9301" s="213" t="s">
        <v>4746</v>
      </c>
      <c r="C9301" s="213" t="s">
        <v>126</v>
      </c>
      <c r="D9301" s="214" t="s">
        <v>33971</v>
      </c>
    </row>
    <row r="9302" spans="1:4">
      <c r="A9302" s="213" t="s">
        <v>16986</v>
      </c>
      <c r="B9302" s="213" t="s">
        <v>4747</v>
      </c>
      <c r="C9302" s="213" t="s">
        <v>126</v>
      </c>
      <c r="D9302" s="214" t="s">
        <v>10172</v>
      </c>
    </row>
    <row r="9303" spans="1:4">
      <c r="A9303" s="213" t="s">
        <v>16987</v>
      </c>
      <c r="B9303" s="213" t="s">
        <v>4748</v>
      </c>
      <c r="C9303" s="213" t="s">
        <v>126</v>
      </c>
      <c r="D9303" s="214" t="s">
        <v>33972</v>
      </c>
    </row>
    <row r="9304" spans="1:4">
      <c r="A9304" s="213" t="s">
        <v>16988</v>
      </c>
      <c r="B9304" s="213" t="s">
        <v>4749</v>
      </c>
      <c r="C9304" s="213" t="s">
        <v>126</v>
      </c>
      <c r="D9304" s="214" t="s">
        <v>33779</v>
      </c>
    </row>
    <row r="9305" spans="1:4">
      <c r="A9305" s="213" t="s">
        <v>16989</v>
      </c>
      <c r="B9305" s="213" t="s">
        <v>4750</v>
      </c>
      <c r="C9305" s="213" t="s">
        <v>126</v>
      </c>
      <c r="D9305" s="214" t="s">
        <v>10918</v>
      </c>
    </row>
    <row r="9306" spans="1:4">
      <c r="A9306" s="213" t="s">
        <v>16990</v>
      </c>
      <c r="B9306" s="213" t="s">
        <v>4751</v>
      </c>
      <c r="C9306" s="213" t="s">
        <v>126</v>
      </c>
      <c r="D9306" s="214" t="s">
        <v>33973</v>
      </c>
    </row>
    <row r="9307" spans="1:4">
      <c r="A9307" s="213" t="s">
        <v>16991</v>
      </c>
      <c r="B9307" s="213" t="s">
        <v>4752</v>
      </c>
      <c r="C9307" s="213" t="s">
        <v>126</v>
      </c>
      <c r="D9307" s="214" t="s">
        <v>10992</v>
      </c>
    </row>
    <row r="9308" spans="1:4">
      <c r="A9308" s="213" t="s">
        <v>16992</v>
      </c>
      <c r="B9308" s="213" t="s">
        <v>4753</v>
      </c>
      <c r="C9308" s="213" t="s">
        <v>126</v>
      </c>
      <c r="D9308" s="214" t="s">
        <v>30124</v>
      </c>
    </row>
    <row r="9309" spans="1:4">
      <c r="A9309" s="213" t="s">
        <v>16993</v>
      </c>
      <c r="B9309" s="213" t="s">
        <v>4754</v>
      </c>
      <c r="C9309" s="213" t="s">
        <v>126</v>
      </c>
      <c r="D9309" s="214" t="s">
        <v>33974</v>
      </c>
    </row>
    <row r="9310" spans="1:4">
      <c r="A9310" s="213" t="s">
        <v>16994</v>
      </c>
      <c r="B9310" s="213" t="s">
        <v>4755</v>
      </c>
      <c r="C9310" s="213" t="s">
        <v>126</v>
      </c>
      <c r="D9310" s="214" t="s">
        <v>10160</v>
      </c>
    </row>
    <row r="9311" spans="1:4">
      <c r="A9311" s="213" t="s">
        <v>16996</v>
      </c>
      <c r="B9311" s="213" t="s">
        <v>4756</v>
      </c>
      <c r="C9311" s="213" t="s">
        <v>126</v>
      </c>
      <c r="D9311" s="214" t="s">
        <v>33975</v>
      </c>
    </row>
    <row r="9312" spans="1:4">
      <c r="A9312" s="213" t="s">
        <v>16997</v>
      </c>
      <c r="B9312" s="213" t="s">
        <v>4757</v>
      </c>
      <c r="C9312" s="213" t="s">
        <v>126</v>
      </c>
      <c r="D9312" s="214" t="s">
        <v>11668</v>
      </c>
    </row>
    <row r="9313" spans="1:4">
      <c r="A9313" s="213" t="s">
        <v>16998</v>
      </c>
      <c r="B9313" s="213" t="s">
        <v>4758</v>
      </c>
      <c r="C9313" s="213" t="s">
        <v>126</v>
      </c>
      <c r="D9313" s="214" t="s">
        <v>33976</v>
      </c>
    </row>
    <row r="9314" spans="1:4">
      <c r="A9314" s="213" t="s">
        <v>16999</v>
      </c>
      <c r="B9314" s="213" t="s">
        <v>4759</v>
      </c>
      <c r="C9314" s="213" t="s">
        <v>126</v>
      </c>
      <c r="D9314" s="214" t="s">
        <v>33977</v>
      </c>
    </row>
    <row r="9315" spans="1:4">
      <c r="A9315" s="213" t="s">
        <v>17001</v>
      </c>
      <c r="B9315" s="213" t="s">
        <v>4760</v>
      </c>
      <c r="C9315" s="213" t="s">
        <v>126</v>
      </c>
      <c r="D9315" s="214" t="s">
        <v>10587</v>
      </c>
    </row>
    <row r="9316" spans="1:4">
      <c r="A9316" s="213" t="s">
        <v>17002</v>
      </c>
      <c r="B9316" s="213" t="s">
        <v>4761</v>
      </c>
      <c r="C9316" s="213" t="s">
        <v>126</v>
      </c>
      <c r="D9316" s="214" t="s">
        <v>33978</v>
      </c>
    </row>
    <row r="9317" spans="1:4">
      <c r="A9317" s="213" t="s">
        <v>17003</v>
      </c>
      <c r="B9317" s="213" t="s">
        <v>4762</v>
      </c>
      <c r="C9317" s="213" t="s">
        <v>126</v>
      </c>
      <c r="D9317" s="214" t="s">
        <v>15467</v>
      </c>
    </row>
    <row r="9318" spans="1:4">
      <c r="A9318" s="213" t="s">
        <v>17005</v>
      </c>
      <c r="B9318" s="213" t="s">
        <v>4763</v>
      </c>
      <c r="C9318" s="213" t="s">
        <v>126</v>
      </c>
      <c r="D9318" s="214" t="s">
        <v>29235</v>
      </c>
    </row>
    <row r="9319" spans="1:4">
      <c r="A9319" s="213" t="s">
        <v>17006</v>
      </c>
      <c r="B9319" s="213" t="s">
        <v>4764</v>
      </c>
      <c r="C9319" s="213" t="s">
        <v>126</v>
      </c>
      <c r="D9319" s="214" t="s">
        <v>27647</v>
      </c>
    </row>
    <row r="9320" spans="1:4">
      <c r="A9320" s="213" t="s">
        <v>17007</v>
      </c>
      <c r="B9320" s="213" t="s">
        <v>4765</v>
      </c>
      <c r="C9320" s="213" t="s">
        <v>126</v>
      </c>
      <c r="D9320" s="214" t="s">
        <v>30121</v>
      </c>
    </row>
    <row r="9321" spans="1:4">
      <c r="A9321" s="213" t="s">
        <v>17008</v>
      </c>
      <c r="B9321" s="213" t="s">
        <v>4766</v>
      </c>
      <c r="C9321" s="213" t="s">
        <v>126</v>
      </c>
      <c r="D9321" s="214" t="s">
        <v>15401</v>
      </c>
    </row>
    <row r="9322" spans="1:4">
      <c r="A9322" s="213" t="s">
        <v>17009</v>
      </c>
      <c r="B9322" s="213" t="s">
        <v>4767</v>
      </c>
      <c r="C9322" s="213" t="s">
        <v>126</v>
      </c>
      <c r="D9322" s="214" t="s">
        <v>33979</v>
      </c>
    </row>
    <row r="9323" spans="1:4">
      <c r="A9323" s="213" t="s">
        <v>17010</v>
      </c>
      <c r="B9323" s="213" t="s">
        <v>4768</v>
      </c>
      <c r="C9323" s="213" t="s">
        <v>126</v>
      </c>
      <c r="D9323" s="214" t="s">
        <v>33980</v>
      </c>
    </row>
    <row r="9324" spans="1:4">
      <c r="A9324" s="213" t="s">
        <v>17011</v>
      </c>
      <c r="B9324" s="213" t="s">
        <v>4769</v>
      </c>
      <c r="C9324" s="213" t="s">
        <v>126</v>
      </c>
      <c r="D9324" s="214" t="s">
        <v>33943</v>
      </c>
    </row>
    <row r="9325" spans="1:4">
      <c r="A9325" s="213" t="s">
        <v>17013</v>
      </c>
      <c r="B9325" s="213" t="s">
        <v>4770</v>
      </c>
      <c r="C9325" s="213" t="s">
        <v>126</v>
      </c>
      <c r="D9325" s="214" t="s">
        <v>33981</v>
      </c>
    </row>
    <row r="9326" spans="1:4">
      <c r="A9326" s="213" t="s">
        <v>17014</v>
      </c>
      <c r="B9326" s="213" t="s">
        <v>4771</v>
      </c>
      <c r="C9326" s="213" t="s">
        <v>126</v>
      </c>
      <c r="D9326" s="214" t="s">
        <v>27304</v>
      </c>
    </row>
    <row r="9327" spans="1:4">
      <c r="A9327" s="213" t="s">
        <v>17016</v>
      </c>
      <c r="B9327" s="213" t="s">
        <v>4772</v>
      </c>
      <c r="C9327" s="213" t="s">
        <v>126</v>
      </c>
      <c r="D9327" s="214" t="s">
        <v>17612</v>
      </c>
    </row>
    <row r="9328" spans="1:4">
      <c r="A9328" s="213" t="s">
        <v>17017</v>
      </c>
      <c r="B9328" s="213" t="s">
        <v>4773</v>
      </c>
      <c r="C9328" s="213" t="s">
        <v>126</v>
      </c>
      <c r="D9328" s="214" t="s">
        <v>33982</v>
      </c>
    </row>
    <row r="9329" spans="1:4">
      <c r="A9329" s="213" t="s">
        <v>17018</v>
      </c>
      <c r="B9329" s="213" t="s">
        <v>4774</v>
      </c>
      <c r="C9329" s="213" t="s">
        <v>126</v>
      </c>
      <c r="D9329" s="214" t="s">
        <v>33815</v>
      </c>
    </row>
    <row r="9330" spans="1:4">
      <c r="A9330" s="213" t="s">
        <v>17020</v>
      </c>
      <c r="B9330" s="213" t="s">
        <v>4775</v>
      </c>
      <c r="C9330" s="213" t="s">
        <v>126</v>
      </c>
      <c r="D9330" s="214" t="s">
        <v>33983</v>
      </c>
    </row>
    <row r="9331" spans="1:4">
      <c r="A9331" s="213" t="s">
        <v>17021</v>
      </c>
      <c r="B9331" s="213" t="s">
        <v>4776</v>
      </c>
      <c r="C9331" s="213" t="s">
        <v>126</v>
      </c>
      <c r="D9331" s="214" t="s">
        <v>33984</v>
      </c>
    </row>
    <row r="9332" spans="1:4">
      <c r="A9332" s="213" t="s">
        <v>17022</v>
      </c>
      <c r="B9332" s="213" t="s">
        <v>4777</v>
      </c>
      <c r="C9332" s="213" t="s">
        <v>126</v>
      </c>
      <c r="D9332" s="214" t="s">
        <v>33985</v>
      </c>
    </row>
    <row r="9333" spans="1:4">
      <c r="A9333" s="213" t="s">
        <v>17023</v>
      </c>
      <c r="B9333" s="213" t="s">
        <v>4778</v>
      </c>
      <c r="C9333" s="213" t="s">
        <v>126</v>
      </c>
      <c r="D9333" s="214" t="s">
        <v>33986</v>
      </c>
    </row>
    <row r="9334" spans="1:4">
      <c r="A9334" s="213" t="s">
        <v>17024</v>
      </c>
      <c r="B9334" s="213" t="s">
        <v>4779</v>
      </c>
      <c r="C9334" s="213" t="s">
        <v>126</v>
      </c>
      <c r="D9334" s="214" t="s">
        <v>29580</v>
      </c>
    </row>
    <row r="9335" spans="1:4">
      <c r="A9335" s="213" t="s">
        <v>17025</v>
      </c>
      <c r="B9335" s="213" t="s">
        <v>30309</v>
      </c>
      <c r="C9335" s="213" t="s">
        <v>126</v>
      </c>
      <c r="D9335" s="214" t="s">
        <v>33987</v>
      </c>
    </row>
    <row r="9336" spans="1:4">
      <c r="A9336" s="213" t="s">
        <v>17026</v>
      </c>
      <c r="B9336" s="213" t="s">
        <v>30310</v>
      </c>
      <c r="C9336" s="213" t="s">
        <v>126</v>
      </c>
      <c r="D9336" s="214" t="s">
        <v>33988</v>
      </c>
    </row>
    <row r="9337" spans="1:4">
      <c r="A9337" s="213" t="s">
        <v>17027</v>
      </c>
      <c r="B9337" s="213" t="s">
        <v>30311</v>
      </c>
      <c r="C9337" s="213" t="s">
        <v>126</v>
      </c>
      <c r="D9337" s="214" t="s">
        <v>17474</v>
      </c>
    </row>
    <row r="9338" spans="1:4">
      <c r="A9338" s="213" t="s">
        <v>17028</v>
      </c>
      <c r="B9338" s="213" t="s">
        <v>30312</v>
      </c>
      <c r="C9338" s="213" t="s">
        <v>126</v>
      </c>
      <c r="D9338" s="214" t="s">
        <v>33989</v>
      </c>
    </row>
    <row r="9339" spans="1:4">
      <c r="A9339" s="213" t="s">
        <v>17029</v>
      </c>
      <c r="B9339" s="213" t="s">
        <v>30313</v>
      </c>
      <c r="C9339" s="213" t="s">
        <v>126</v>
      </c>
      <c r="D9339" s="214" t="s">
        <v>33990</v>
      </c>
    </row>
    <row r="9340" spans="1:4">
      <c r="A9340" s="213" t="s">
        <v>17030</v>
      </c>
      <c r="B9340" s="213" t="s">
        <v>30314</v>
      </c>
      <c r="C9340" s="213" t="s">
        <v>126</v>
      </c>
      <c r="D9340" s="214" t="s">
        <v>33991</v>
      </c>
    </row>
    <row r="9341" spans="1:4">
      <c r="A9341" s="213" t="s">
        <v>17031</v>
      </c>
      <c r="B9341" s="213" t="s">
        <v>30316</v>
      </c>
      <c r="C9341" s="213" t="s">
        <v>126</v>
      </c>
      <c r="D9341" s="214" t="s">
        <v>25669</v>
      </c>
    </row>
    <row r="9342" spans="1:4">
      <c r="A9342" s="213" t="s">
        <v>17032</v>
      </c>
      <c r="B9342" s="213" t="s">
        <v>30317</v>
      </c>
      <c r="C9342" s="213" t="s">
        <v>126</v>
      </c>
      <c r="D9342" s="214" t="s">
        <v>33992</v>
      </c>
    </row>
    <row r="9343" spans="1:4">
      <c r="A9343" s="213" t="s">
        <v>17033</v>
      </c>
      <c r="B9343" s="213" t="s">
        <v>30318</v>
      </c>
      <c r="C9343" s="213" t="s">
        <v>126</v>
      </c>
      <c r="D9343" s="214" t="s">
        <v>33993</v>
      </c>
    </row>
    <row r="9344" spans="1:4">
      <c r="A9344" s="213" t="s">
        <v>17034</v>
      </c>
      <c r="B9344" s="213" t="s">
        <v>30319</v>
      </c>
      <c r="C9344" s="213" t="s">
        <v>126</v>
      </c>
      <c r="D9344" s="214" t="s">
        <v>30862</v>
      </c>
    </row>
    <row r="9345" spans="1:4">
      <c r="A9345" s="213" t="s">
        <v>17035</v>
      </c>
      <c r="B9345" s="213" t="s">
        <v>30320</v>
      </c>
      <c r="C9345" s="213" t="s">
        <v>126</v>
      </c>
      <c r="D9345" s="214" t="s">
        <v>29469</v>
      </c>
    </row>
    <row r="9346" spans="1:4">
      <c r="A9346" s="213" t="s">
        <v>17036</v>
      </c>
      <c r="B9346" s="213" t="s">
        <v>30321</v>
      </c>
      <c r="C9346" s="213" t="s">
        <v>126</v>
      </c>
      <c r="D9346" s="214" t="s">
        <v>33994</v>
      </c>
    </row>
    <row r="9347" spans="1:4">
      <c r="A9347" s="213" t="s">
        <v>17037</v>
      </c>
      <c r="B9347" s="213" t="s">
        <v>30322</v>
      </c>
      <c r="C9347" s="213" t="s">
        <v>126</v>
      </c>
      <c r="D9347" s="214" t="s">
        <v>33995</v>
      </c>
    </row>
    <row r="9348" spans="1:4">
      <c r="A9348" s="213" t="s">
        <v>17038</v>
      </c>
      <c r="B9348" s="213" t="s">
        <v>30323</v>
      </c>
      <c r="C9348" s="213" t="s">
        <v>126</v>
      </c>
      <c r="D9348" s="214" t="s">
        <v>30144</v>
      </c>
    </row>
    <row r="9349" spans="1:4">
      <c r="A9349" s="213" t="s">
        <v>17039</v>
      </c>
      <c r="B9349" s="213" t="s">
        <v>30324</v>
      </c>
      <c r="C9349" s="213" t="s">
        <v>126</v>
      </c>
      <c r="D9349" s="214" t="s">
        <v>33996</v>
      </c>
    </row>
    <row r="9350" spans="1:4">
      <c r="A9350" s="213" t="s">
        <v>17040</v>
      </c>
      <c r="B9350" s="213" t="s">
        <v>30325</v>
      </c>
      <c r="C9350" s="213" t="s">
        <v>126</v>
      </c>
      <c r="D9350" s="214" t="s">
        <v>11382</v>
      </c>
    </row>
    <row r="9351" spans="1:4">
      <c r="A9351" s="213" t="s">
        <v>17041</v>
      </c>
      <c r="B9351" s="213" t="s">
        <v>30326</v>
      </c>
      <c r="C9351" s="213" t="s">
        <v>126</v>
      </c>
      <c r="D9351" s="214" t="s">
        <v>33997</v>
      </c>
    </row>
    <row r="9352" spans="1:4">
      <c r="A9352" s="213" t="s">
        <v>17042</v>
      </c>
      <c r="B9352" s="213" t="s">
        <v>30327</v>
      </c>
      <c r="C9352" s="213" t="s">
        <v>126</v>
      </c>
      <c r="D9352" s="214" t="s">
        <v>33998</v>
      </c>
    </row>
    <row r="9353" spans="1:4">
      <c r="A9353" s="213" t="s">
        <v>17043</v>
      </c>
      <c r="B9353" s="213" t="s">
        <v>30328</v>
      </c>
      <c r="C9353" s="213" t="s">
        <v>126</v>
      </c>
      <c r="D9353" s="214" t="s">
        <v>33999</v>
      </c>
    </row>
    <row r="9354" spans="1:4">
      <c r="A9354" s="213" t="s">
        <v>17044</v>
      </c>
      <c r="B9354" s="213" t="s">
        <v>30329</v>
      </c>
      <c r="C9354" s="213" t="s">
        <v>126</v>
      </c>
      <c r="D9354" s="214" t="s">
        <v>34000</v>
      </c>
    </row>
    <row r="9355" spans="1:4">
      <c r="A9355" s="213" t="s">
        <v>17045</v>
      </c>
      <c r="B9355" s="213" t="s">
        <v>30330</v>
      </c>
      <c r="C9355" s="213" t="s">
        <v>126</v>
      </c>
      <c r="D9355" s="214" t="s">
        <v>34001</v>
      </c>
    </row>
    <row r="9356" spans="1:4">
      <c r="A9356" s="213" t="s">
        <v>17046</v>
      </c>
      <c r="B9356" s="213" t="s">
        <v>30331</v>
      </c>
      <c r="C9356" s="213" t="s">
        <v>126</v>
      </c>
      <c r="D9356" s="214" t="s">
        <v>34002</v>
      </c>
    </row>
    <row r="9357" spans="1:4">
      <c r="A9357" s="213" t="s">
        <v>17047</v>
      </c>
      <c r="B9357" s="213" t="s">
        <v>30332</v>
      </c>
      <c r="C9357" s="213" t="s">
        <v>126</v>
      </c>
      <c r="D9357" s="214" t="s">
        <v>34003</v>
      </c>
    </row>
    <row r="9358" spans="1:4">
      <c r="A9358" s="213" t="s">
        <v>17048</v>
      </c>
      <c r="B9358" s="213" t="s">
        <v>30333</v>
      </c>
      <c r="C9358" s="213" t="s">
        <v>126</v>
      </c>
      <c r="D9358" s="214" t="s">
        <v>34004</v>
      </c>
    </row>
    <row r="9359" spans="1:4">
      <c r="A9359" s="213" t="s">
        <v>17049</v>
      </c>
      <c r="B9359" s="213" t="s">
        <v>30335</v>
      </c>
      <c r="C9359" s="213" t="s">
        <v>126</v>
      </c>
      <c r="D9359" s="214" t="s">
        <v>34005</v>
      </c>
    </row>
    <row r="9360" spans="1:4">
      <c r="A9360" s="213" t="s">
        <v>17050</v>
      </c>
      <c r="B9360" s="213" t="s">
        <v>30336</v>
      </c>
      <c r="C9360" s="213" t="s">
        <v>126</v>
      </c>
      <c r="D9360" s="214" t="s">
        <v>34006</v>
      </c>
    </row>
    <row r="9361" spans="1:4">
      <c r="A9361" s="213" t="s">
        <v>17051</v>
      </c>
      <c r="B9361" s="213" t="s">
        <v>30337</v>
      </c>
      <c r="C9361" s="213" t="s">
        <v>126</v>
      </c>
      <c r="D9361" s="214" t="s">
        <v>34007</v>
      </c>
    </row>
    <row r="9362" spans="1:4">
      <c r="A9362" s="213" t="s">
        <v>17052</v>
      </c>
      <c r="B9362" s="213" t="s">
        <v>30338</v>
      </c>
      <c r="C9362" s="213" t="s">
        <v>126</v>
      </c>
      <c r="D9362" s="214" t="s">
        <v>34008</v>
      </c>
    </row>
    <row r="9363" spans="1:4">
      <c r="A9363" s="213" t="s">
        <v>17053</v>
      </c>
      <c r="B9363" s="213" t="s">
        <v>30339</v>
      </c>
      <c r="C9363" s="213" t="s">
        <v>126</v>
      </c>
      <c r="D9363" s="214" t="s">
        <v>34009</v>
      </c>
    </row>
    <row r="9364" spans="1:4">
      <c r="A9364" s="213" t="s">
        <v>17054</v>
      </c>
      <c r="B9364" s="213" t="s">
        <v>30340</v>
      </c>
      <c r="C9364" s="213" t="s">
        <v>126</v>
      </c>
      <c r="D9364" s="214" t="s">
        <v>26034</v>
      </c>
    </row>
    <row r="9365" spans="1:4">
      <c r="A9365" s="213" t="s">
        <v>17056</v>
      </c>
      <c r="B9365" s="213" t="s">
        <v>30342</v>
      </c>
      <c r="C9365" s="213" t="s">
        <v>126</v>
      </c>
      <c r="D9365" s="214" t="s">
        <v>22185</v>
      </c>
    </row>
    <row r="9366" spans="1:4">
      <c r="A9366" s="213" t="s">
        <v>17057</v>
      </c>
      <c r="B9366" s="213" t="s">
        <v>30343</v>
      </c>
      <c r="C9366" s="213" t="s">
        <v>126</v>
      </c>
      <c r="D9366" s="214" t="s">
        <v>16734</v>
      </c>
    </row>
    <row r="9367" spans="1:4">
      <c r="A9367" s="213" t="s">
        <v>17058</v>
      </c>
      <c r="B9367" s="213" t="s">
        <v>30344</v>
      </c>
      <c r="C9367" s="213" t="s">
        <v>126</v>
      </c>
      <c r="D9367" s="214" t="s">
        <v>12432</v>
      </c>
    </row>
    <row r="9368" spans="1:4">
      <c r="A9368" s="213" t="s">
        <v>17059</v>
      </c>
      <c r="B9368" s="213" t="s">
        <v>30345</v>
      </c>
      <c r="C9368" s="213" t="s">
        <v>126</v>
      </c>
      <c r="D9368" s="214" t="s">
        <v>34010</v>
      </c>
    </row>
    <row r="9369" spans="1:4">
      <c r="A9369" s="213" t="s">
        <v>17060</v>
      </c>
      <c r="B9369" s="213" t="s">
        <v>30346</v>
      </c>
      <c r="C9369" s="213" t="s">
        <v>126</v>
      </c>
      <c r="D9369" s="214" t="s">
        <v>10324</v>
      </c>
    </row>
    <row r="9370" spans="1:4">
      <c r="A9370" s="213" t="s">
        <v>17062</v>
      </c>
      <c r="B9370" s="213" t="s">
        <v>30348</v>
      </c>
      <c r="C9370" s="213" t="s">
        <v>126</v>
      </c>
      <c r="D9370" s="214" t="s">
        <v>33005</v>
      </c>
    </row>
    <row r="9371" spans="1:4">
      <c r="A9371" s="213" t="s">
        <v>17063</v>
      </c>
      <c r="B9371" s="213" t="s">
        <v>30349</v>
      </c>
      <c r="C9371" s="213" t="s">
        <v>126</v>
      </c>
      <c r="D9371" s="214" t="s">
        <v>15085</v>
      </c>
    </row>
    <row r="9372" spans="1:4">
      <c r="A9372" s="213" t="s">
        <v>17064</v>
      </c>
      <c r="B9372" s="213" t="s">
        <v>30350</v>
      </c>
      <c r="C9372" s="213" t="s">
        <v>126</v>
      </c>
      <c r="D9372" s="214" t="s">
        <v>10235</v>
      </c>
    </row>
    <row r="9373" spans="1:4">
      <c r="A9373" s="213" t="s">
        <v>17065</v>
      </c>
      <c r="B9373" s="213" t="s">
        <v>30351</v>
      </c>
      <c r="C9373" s="213" t="s">
        <v>126</v>
      </c>
      <c r="D9373" s="214" t="s">
        <v>11917</v>
      </c>
    </row>
    <row r="9374" spans="1:4">
      <c r="A9374" s="213" t="s">
        <v>17067</v>
      </c>
      <c r="B9374" s="213" t="s">
        <v>30352</v>
      </c>
      <c r="C9374" s="213" t="s">
        <v>126</v>
      </c>
      <c r="D9374" s="214" t="s">
        <v>29217</v>
      </c>
    </row>
    <row r="9375" spans="1:4">
      <c r="A9375" s="213" t="s">
        <v>17068</v>
      </c>
      <c r="B9375" s="213" t="s">
        <v>30353</v>
      </c>
      <c r="C9375" s="213" t="s">
        <v>126</v>
      </c>
      <c r="D9375" s="214" t="s">
        <v>16459</v>
      </c>
    </row>
    <row r="9376" spans="1:4">
      <c r="A9376" s="213" t="s">
        <v>17069</v>
      </c>
      <c r="B9376" s="213" t="s">
        <v>30354</v>
      </c>
      <c r="C9376" s="213" t="s">
        <v>126</v>
      </c>
      <c r="D9376" s="214" t="s">
        <v>34011</v>
      </c>
    </row>
    <row r="9377" spans="1:4">
      <c r="A9377" s="213" t="s">
        <v>17070</v>
      </c>
      <c r="B9377" s="213" t="s">
        <v>30355</v>
      </c>
      <c r="C9377" s="213" t="s">
        <v>126</v>
      </c>
      <c r="D9377" s="214" t="s">
        <v>34012</v>
      </c>
    </row>
    <row r="9378" spans="1:4">
      <c r="A9378" s="213" t="s">
        <v>17072</v>
      </c>
      <c r="B9378" s="213" t="s">
        <v>30356</v>
      </c>
      <c r="C9378" s="213" t="s">
        <v>126</v>
      </c>
      <c r="D9378" s="214" t="s">
        <v>34013</v>
      </c>
    </row>
    <row r="9379" spans="1:4">
      <c r="A9379" s="213" t="s">
        <v>17073</v>
      </c>
      <c r="B9379" s="213" t="s">
        <v>30357</v>
      </c>
      <c r="C9379" s="213" t="s">
        <v>126</v>
      </c>
      <c r="D9379" s="214" t="s">
        <v>34014</v>
      </c>
    </row>
    <row r="9380" spans="1:4">
      <c r="A9380" s="213" t="s">
        <v>17074</v>
      </c>
      <c r="B9380" s="213" t="s">
        <v>30358</v>
      </c>
      <c r="C9380" s="213" t="s">
        <v>126</v>
      </c>
      <c r="D9380" s="214" t="s">
        <v>10208</v>
      </c>
    </row>
    <row r="9381" spans="1:4">
      <c r="A9381" s="213" t="s">
        <v>17075</v>
      </c>
      <c r="B9381" s="213" t="s">
        <v>30359</v>
      </c>
      <c r="C9381" s="213" t="s">
        <v>126</v>
      </c>
      <c r="D9381" s="214" t="s">
        <v>11669</v>
      </c>
    </row>
    <row r="9382" spans="1:4">
      <c r="A9382" s="213" t="s">
        <v>17076</v>
      </c>
      <c r="B9382" s="213" t="s">
        <v>30360</v>
      </c>
      <c r="C9382" s="213" t="s">
        <v>126</v>
      </c>
      <c r="D9382" s="214" t="s">
        <v>10399</v>
      </c>
    </row>
    <row r="9383" spans="1:4">
      <c r="A9383" s="213" t="s">
        <v>17078</v>
      </c>
      <c r="B9383" s="213" t="s">
        <v>30361</v>
      </c>
      <c r="C9383" s="213" t="s">
        <v>126</v>
      </c>
      <c r="D9383" s="214" t="s">
        <v>14647</v>
      </c>
    </row>
    <row r="9384" spans="1:4">
      <c r="A9384" s="213" t="s">
        <v>17079</v>
      </c>
      <c r="B9384" s="213" t="s">
        <v>30362</v>
      </c>
      <c r="C9384" s="213" t="s">
        <v>126</v>
      </c>
      <c r="D9384" s="214" t="s">
        <v>34015</v>
      </c>
    </row>
    <row r="9385" spans="1:4">
      <c r="A9385" s="213" t="s">
        <v>17080</v>
      </c>
      <c r="B9385" s="213" t="s">
        <v>30363</v>
      </c>
      <c r="C9385" s="213" t="s">
        <v>126</v>
      </c>
      <c r="D9385" s="214" t="s">
        <v>34016</v>
      </c>
    </row>
    <row r="9386" spans="1:4">
      <c r="A9386" s="213" t="s">
        <v>17082</v>
      </c>
      <c r="B9386" s="213" t="s">
        <v>30364</v>
      </c>
      <c r="C9386" s="213" t="s">
        <v>126</v>
      </c>
      <c r="D9386" s="214" t="s">
        <v>17367</v>
      </c>
    </row>
    <row r="9387" spans="1:4">
      <c r="A9387" s="213" t="s">
        <v>17083</v>
      </c>
      <c r="B9387" s="213" t="s">
        <v>30365</v>
      </c>
      <c r="C9387" s="213" t="s">
        <v>126</v>
      </c>
      <c r="D9387" s="214" t="s">
        <v>28382</v>
      </c>
    </row>
    <row r="9388" spans="1:4">
      <c r="A9388" s="213" t="s">
        <v>17084</v>
      </c>
      <c r="B9388" s="213" t="s">
        <v>30366</v>
      </c>
      <c r="C9388" s="213" t="s">
        <v>126</v>
      </c>
      <c r="D9388" s="214" t="s">
        <v>25440</v>
      </c>
    </row>
    <row r="9389" spans="1:4">
      <c r="A9389" s="213" t="s">
        <v>17085</v>
      </c>
      <c r="B9389" s="213" t="s">
        <v>30367</v>
      </c>
      <c r="C9389" s="213" t="s">
        <v>126</v>
      </c>
      <c r="D9389" s="214" t="s">
        <v>10599</v>
      </c>
    </row>
    <row r="9390" spans="1:4">
      <c r="A9390" s="213" t="s">
        <v>17086</v>
      </c>
      <c r="B9390" s="213" t="s">
        <v>30368</v>
      </c>
      <c r="C9390" s="213" t="s">
        <v>126</v>
      </c>
      <c r="D9390" s="214" t="s">
        <v>34017</v>
      </c>
    </row>
    <row r="9391" spans="1:4">
      <c r="A9391" s="213" t="s">
        <v>17087</v>
      </c>
      <c r="B9391" s="213" t="s">
        <v>30370</v>
      </c>
      <c r="C9391" s="213" t="s">
        <v>126</v>
      </c>
      <c r="D9391" s="214" t="s">
        <v>30085</v>
      </c>
    </row>
    <row r="9392" spans="1:4">
      <c r="A9392" s="213" t="s">
        <v>17088</v>
      </c>
      <c r="B9392" s="213" t="s">
        <v>30371</v>
      </c>
      <c r="C9392" s="213" t="s">
        <v>126</v>
      </c>
      <c r="D9392" s="214" t="s">
        <v>34018</v>
      </c>
    </row>
    <row r="9393" spans="1:4">
      <c r="A9393" s="213" t="s">
        <v>17089</v>
      </c>
      <c r="B9393" s="213" t="s">
        <v>30372</v>
      </c>
      <c r="C9393" s="213" t="s">
        <v>126</v>
      </c>
      <c r="D9393" s="214" t="s">
        <v>34019</v>
      </c>
    </row>
    <row r="9394" spans="1:4">
      <c r="A9394" s="213" t="s">
        <v>17090</v>
      </c>
      <c r="B9394" s="213" t="s">
        <v>30373</v>
      </c>
      <c r="C9394" s="213" t="s">
        <v>126</v>
      </c>
      <c r="D9394" s="214" t="s">
        <v>34020</v>
      </c>
    </row>
    <row r="9395" spans="1:4">
      <c r="A9395" s="213" t="s">
        <v>17091</v>
      </c>
      <c r="B9395" s="213" t="s">
        <v>30374</v>
      </c>
      <c r="C9395" s="213" t="s">
        <v>126</v>
      </c>
      <c r="D9395" s="214" t="s">
        <v>30294</v>
      </c>
    </row>
    <row r="9396" spans="1:4">
      <c r="A9396" s="213" t="s">
        <v>17092</v>
      </c>
      <c r="B9396" s="213" t="s">
        <v>30375</v>
      </c>
      <c r="C9396" s="213" t="s">
        <v>126</v>
      </c>
      <c r="D9396" s="214" t="s">
        <v>10189</v>
      </c>
    </row>
    <row r="9397" spans="1:4">
      <c r="A9397" s="213" t="s">
        <v>17093</v>
      </c>
      <c r="B9397" s="213" t="s">
        <v>30376</v>
      </c>
      <c r="C9397" s="213" t="s">
        <v>126</v>
      </c>
      <c r="D9397" s="214" t="s">
        <v>13968</v>
      </c>
    </row>
    <row r="9398" spans="1:4">
      <c r="A9398" s="213" t="s">
        <v>17094</v>
      </c>
      <c r="B9398" s="213" t="s">
        <v>30377</v>
      </c>
      <c r="C9398" s="213" t="s">
        <v>126</v>
      </c>
      <c r="D9398" s="214" t="s">
        <v>10818</v>
      </c>
    </row>
    <row r="9399" spans="1:4">
      <c r="A9399" s="213" t="s">
        <v>17095</v>
      </c>
      <c r="B9399" s="213" t="s">
        <v>30378</v>
      </c>
      <c r="C9399" s="213" t="s">
        <v>126</v>
      </c>
      <c r="D9399" s="214" t="s">
        <v>11753</v>
      </c>
    </row>
    <row r="9400" spans="1:4">
      <c r="A9400" s="213" t="s">
        <v>17096</v>
      </c>
      <c r="B9400" s="213" t="s">
        <v>30379</v>
      </c>
      <c r="C9400" s="213" t="s">
        <v>126</v>
      </c>
      <c r="D9400" s="214" t="s">
        <v>30427</v>
      </c>
    </row>
    <row r="9401" spans="1:4">
      <c r="A9401" s="213" t="s">
        <v>17098</v>
      </c>
      <c r="B9401" s="213" t="s">
        <v>30380</v>
      </c>
      <c r="C9401" s="213" t="s">
        <v>126</v>
      </c>
      <c r="D9401" s="214" t="s">
        <v>11298</v>
      </c>
    </row>
    <row r="9402" spans="1:4">
      <c r="A9402" s="213" t="s">
        <v>17099</v>
      </c>
      <c r="B9402" s="213" t="s">
        <v>30381</v>
      </c>
      <c r="C9402" s="213" t="s">
        <v>126</v>
      </c>
      <c r="D9402" s="214" t="s">
        <v>30286</v>
      </c>
    </row>
    <row r="9403" spans="1:4">
      <c r="A9403" s="213" t="s">
        <v>17101</v>
      </c>
      <c r="B9403" s="213" t="s">
        <v>30382</v>
      </c>
      <c r="C9403" s="213" t="s">
        <v>126</v>
      </c>
      <c r="D9403" s="214" t="s">
        <v>23294</v>
      </c>
    </row>
    <row r="9404" spans="1:4">
      <c r="A9404" s="213" t="s">
        <v>17102</v>
      </c>
      <c r="B9404" s="213" t="s">
        <v>30383</v>
      </c>
      <c r="C9404" s="213" t="s">
        <v>126</v>
      </c>
      <c r="D9404" s="214" t="s">
        <v>30952</v>
      </c>
    </row>
    <row r="9405" spans="1:4">
      <c r="A9405" s="213" t="s">
        <v>17103</v>
      </c>
      <c r="B9405" s="213" t="s">
        <v>30385</v>
      </c>
      <c r="C9405" s="213" t="s">
        <v>126</v>
      </c>
      <c r="D9405" s="214" t="s">
        <v>30859</v>
      </c>
    </row>
    <row r="9406" spans="1:4">
      <c r="A9406" s="213" t="s">
        <v>17104</v>
      </c>
      <c r="B9406" s="213" t="s">
        <v>30386</v>
      </c>
      <c r="C9406" s="213" t="s">
        <v>126</v>
      </c>
      <c r="D9406" s="214" t="s">
        <v>34021</v>
      </c>
    </row>
    <row r="9407" spans="1:4">
      <c r="A9407" s="213" t="s">
        <v>17105</v>
      </c>
      <c r="B9407" s="213" t="s">
        <v>30387</v>
      </c>
      <c r="C9407" s="213" t="s">
        <v>126</v>
      </c>
      <c r="D9407" s="214" t="s">
        <v>34022</v>
      </c>
    </row>
    <row r="9408" spans="1:4">
      <c r="A9408" s="213" t="s">
        <v>17106</v>
      </c>
      <c r="B9408" s="213" t="s">
        <v>30388</v>
      </c>
      <c r="C9408" s="213" t="s">
        <v>126</v>
      </c>
      <c r="D9408" s="214" t="s">
        <v>34023</v>
      </c>
    </row>
    <row r="9409" spans="1:4">
      <c r="A9409" s="213" t="s">
        <v>17107</v>
      </c>
      <c r="B9409" s="213" t="s">
        <v>30389</v>
      </c>
      <c r="C9409" s="213" t="s">
        <v>126</v>
      </c>
      <c r="D9409" s="214" t="s">
        <v>34024</v>
      </c>
    </row>
    <row r="9410" spans="1:4">
      <c r="A9410" s="213" t="s">
        <v>17108</v>
      </c>
      <c r="B9410" s="213" t="s">
        <v>30390</v>
      </c>
      <c r="C9410" s="213" t="s">
        <v>126</v>
      </c>
      <c r="D9410" s="214" t="s">
        <v>34025</v>
      </c>
    </row>
    <row r="9411" spans="1:4">
      <c r="A9411" s="213" t="s">
        <v>17109</v>
      </c>
      <c r="B9411" s="213" t="s">
        <v>30391</v>
      </c>
      <c r="C9411" s="213" t="s">
        <v>126</v>
      </c>
      <c r="D9411" s="214" t="s">
        <v>34026</v>
      </c>
    </row>
    <row r="9412" spans="1:4">
      <c r="A9412" s="213" t="s">
        <v>17110</v>
      </c>
      <c r="B9412" s="213" t="s">
        <v>30392</v>
      </c>
      <c r="C9412" s="213" t="s">
        <v>126</v>
      </c>
      <c r="D9412" s="214" t="s">
        <v>25637</v>
      </c>
    </row>
    <row r="9413" spans="1:4">
      <c r="A9413" s="213" t="s">
        <v>17111</v>
      </c>
      <c r="B9413" s="213" t="s">
        <v>30393</v>
      </c>
      <c r="C9413" s="213" t="s">
        <v>126</v>
      </c>
      <c r="D9413" s="214" t="s">
        <v>34027</v>
      </c>
    </row>
    <row r="9414" spans="1:4">
      <c r="A9414" s="213" t="s">
        <v>17112</v>
      </c>
      <c r="B9414" s="213" t="s">
        <v>30394</v>
      </c>
      <c r="C9414" s="213" t="s">
        <v>126</v>
      </c>
      <c r="D9414" s="214" t="s">
        <v>34028</v>
      </c>
    </row>
    <row r="9415" spans="1:4">
      <c r="A9415" s="213" t="s">
        <v>17114</v>
      </c>
      <c r="B9415" s="213" t="s">
        <v>30395</v>
      </c>
      <c r="C9415" s="213" t="s">
        <v>126</v>
      </c>
      <c r="D9415" s="214" t="s">
        <v>34029</v>
      </c>
    </row>
    <row r="9416" spans="1:4">
      <c r="A9416" s="213" t="s">
        <v>17115</v>
      </c>
      <c r="B9416" s="213" t="s">
        <v>30397</v>
      </c>
      <c r="C9416" s="213" t="s">
        <v>126</v>
      </c>
      <c r="D9416" s="214" t="s">
        <v>34030</v>
      </c>
    </row>
    <row r="9417" spans="1:4">
      <c r="A9417" s="213" t="s">
        <v>17116</v>
      </c>
      <c r="B9417" s="213" t="s">
        <v>30398</v>
      </c>
      <c r="C9417" s="213" t="s">
        <v>126</v>
      </c>
      <c r="D9417" s="214" t="s">
        <v>34031</v>
      </c>
    </row>
    <row r="9418" spans="1:4">
      <c r="A9418" s="213" t="s">
        <v>17117</v>
      </c>
      <c r="B9418" s="213" t="s">
        <v>30399</v>
      </c>
      <c r="C9418" s="213" t="s">
        <v>126</v>
      </c>
      <c r="D9418" s="214" t="s">
        <v>34032</v>
      </c>
    </row>
    <row r="9419" spans="1:4">
      <c r="A9419" s="213" t="s">
        <v>17118</v>
      </c>
      <c r="B9419" s="213" t="s">
        <v>30400</v>
      </c>
      <c r="C9419" s="213" t="s">
        <v>126</v>
      </c>
      <c r="D9419" s="214" t="s">
        <v>33728</v>
      </c>
    </row>
    <row r="9420" spans="1:4">
      <c r="A9420" s="213" t="s">
        <v>17119</v>
      </c>
      <c r="B9420" s="213" t="s">
        <v>30401</v>
      </c>
      <c r="C9420" s="213" t="s">
        <v>126</v>
      </c>
      <c r="D9420" s="214" t="s">
        <v>10189</v>
      </c>
    </row>
    <row r="9421" spans="1:4">
      <c r="A9421" s="213" t="s">
        <v>17120</v>
      </c>
      <c r="B9421" s="213" t="s">
        <v>30402</v>
      </c>
      <c r="C9421" s="213" t="s">
        <v>126</v>
      </c>
      <c r="D9421" s="214" t="s">
        <v>11061</v>
      </c>
    </row>
    <row r="9422" spans="1:4">
      <c r="A9422" s="213" t="s">
        <v>17121</v>
      </c>
      <c r="B9422" s="213" t="s">
        <v>30403</v>
      </c>
      <c r="C9422" s="213" t="s">
        <v>126</v>
      </c>
      <c r="D9422" s="214" t="s">
        <v>15124</v>
      </c>
    </row>
    <row r="9423" spans="1:4">
      <c r="A9423" s="213" t="s">
        <v>17122</v>
      </c>
      <c r="B9423" s="213" t="s">
        <v>30404</v>
      </c>
      <c r="C9423" s="213" t="s">
        <v>126</v>
      </c>
      <c r="D9423" s="214" t="s">
        <v>10798</v>
      </c>
    </row>
    <row r="9424" spans="1:4">
      <c r="A9424" s="213" t="s">
        <v>17124</v>
      </c>
      <c r="B9424" s="213" t="s">
        <v>30405</v>
      </c>
      <c r="C9424" s="213" t="s">
        <v>126</v>
      </c>
      <c r="D9424" s="214" t="s">
        <v>10358</v>
      </c>
    </row>
    <row r="9425" spans="1:4">
      <c r="A9425" s="213" t="s">
        <v>17126</v>
      </c>
      <c r="B9425" s="213" t="s">
        <v>30406</v>
      </c>
      <c r="C9425" s="213" t="s">
        <v>126</v>
      </c>
      <c r="D9425" s="214" t="s">
        <v>10955</v>
      </c>
    </row>
    <row r="9426" spans="1:4">
      <c r="A9426" s="213" t="s">
        <v>17127</v>
      </c>
      <c r="B9426" s="213" t="s">
        <v>30407</v>
      </c>
      <c r="C9426" s="213" t="s">
        <v>126</v>
      </c>
      <c r="D9426" s="214" t="s">
        <v>33923</v>
      </c>
    </row>
    <row r="9427" spans="1:4">
      <c r="A9427" s="213" t="s">
        <v>17128</v>
      </c>
      <c r="B9427" s="213" t="s">
        <v>30408</v>
      </c>
      <c r="C9427" s="213" t="s">
        <v>126</v>
      </c>
      <c r="D9427" s="214" t="s">
        <v>16446</v>
      </c>
    </row>
    <row r="9428" spans="1:4">
      <c r="A9428" s="213" t="s">
        <v>17129</v>
      </c>
      <c r="B9428" s="213" t="s">
        <v>30409</v>
      </c>
      <c r="C9428" s="213" t="s">
        <v>126</v>
      </c>
      <c r="D9428" s="214" t="s">
        <v>28532</v>
      </c>
    </row>
    <row r="9429" spans="1:4">
      <c r="A9429" s="213" t="s">
        <v>17130</v>
      </c>
      <c r="B9429" s="213" t="s">
        <v>30410</v>
      </c>
      <c r="C9429" s="213" t="s">
        <v>126</v>
      </c>
      <c r="D9429" s="214" t="s">
        <v>34033</v>
      </c>
    </row>
    <row r="9430" spans="1:4">
      <c r="A9430" s="213" t="s">
        <v>17131</v>
      </c>
      <c r="B9430" s="213" t="s">
        <v>30411</v>
      </c>
      <c r="C9430" s="213" t="s">
        <v>126</v>
      </c>
      <c r="D9430" s="214" t="s">
        <v>34034</v>
      </c>
    </row>
    <row r="9431" spans="1:4">
      <c r="A9431" s="213" t="s">
        <v>17132</v>
      </c>
      <c r="B9431" s="213" t="s">
        <v>30412</v>
      </c>
      <c r="C9431" s="213" t="s">
        <v>126</v>
      </c>
      <c r="D9431" s="214" t="s">
        <v>34035</v>
      </c>
    </row>
    <row r="9432" spans="1:4">
      <c r="A9432" s="213" t="s">
        <v>17133</v>
      </c>
      <c r="B9432" s="213" t="s">
        <v>30413</v>
      </c>
      <c r="C9432" s="213" t="s">
        <v>126</v>
      </c>
      <c r="D9432" s="214" t="s">
        <v>34036</v>
      </c>
    </row>
    <row r="9433" spans="1:4">
      <c r="A9433" s="213" t="s">
        <v>17134</v>
      </c>
      <c r="B9433" s="213" t="s">
        <v>30414</v>
      </c>
      <c r="C9433" s="213" t="s">
        <v>126</v>
      </c>
      <c r="D9433" s="214" t="s">
        <v>34037</v>
      </c>
    </row>
    <row r="9434" spans="1:4">
      <c r="A9434" s="213" t="s">
        <v>17135</v>
      </c>
      <c r="B9434" s="213" t="s">
        <v>30415</v>
      </c>
      <c r="C9434" s="213" t="s">
        <v>126</v>
      </c>
      <c r="D9434" s="214" t="s">
        <v>17077</v>
      </c>
    </row>
    <row r="9435" spans="1:4">
      <c r="A9435" s="213" t="s">
        <v>17136</v>
      </c>
      <c r="B9435" s="213" t="s">
        <v>30416</v>
      </c>
      <c r="C9435" s="213" t="s">
        <v>126</v>
      </c>
      <c r="D9435" s="214" t="s">
        <v>34038</v>
      </c>
    </row>
    <row r="9436" spans="1:4">
      <c r="A9436" s="213" t="s">
        <v>17137</v>
      </c>
      <c r="B9436" s="213" t="s">
        <v>30417</v>
      </c>
      <c r="C9436" s="213" t="s">
        <v>126</v>
      </c>
      <c r="D9436" s="214" t="s">
        <v>14908</v>
      </c>
    </row>
    <row r="9437" spans="1:4">
      <c r="A9437" s="213" t="s">
        <v>17138</v>
      </c>
      <c r="B9437" s="213" t="s">
        <v>30418</v>
      </c>
      <c r="C9437" s="213" t="s">
        <v>126</v>
      </c>
      <c r="D9437" s="214" t="s">
        <v>29580</v>
      </c>
    </row>
    <row r="9438" spans="1:4">
      <c r="A9438" s="213" t="s">
        <v>17139</v>
      </c>
      <c r="B9438" s="213" t="s">
        <v>30419</v>
      </c>
      <c r="C9438" s="213" t="s">
        <v>126</v>
      </c>
      <c r="D9438" s="214" t="s">
        <v>12185</v>
      </c>
    </row>
    <row r="9439" spans="1:4">
      <c r="A9439" s="213" t="s">
        <v>17140</v>
      </c>
      <c r="B9439" s="213" t="s">
        <v>30420</v>
      </c>
      <c r="C9439" s="213" t="s">
        <v>126</v>
      </c>
      <c r="D9439" s="214" t="s">
        <v>34039</v>
      </c>
    </row>
    <row r="9440" spans="1:4">
      <c r="A9440" s="213" t="s">
        <v>17141</v>
      </c>
      <c r="B9440" s="213" t="s">
        <v>30421</v>
      </c>
      <c r="C9440" s="213" t="s">
        <v>126</v>
      </c>
      <c r="D9440" s="214" t="s">
        <v>34040</v>
      </c>
    </row>
    <row r="9441" spans="1:4">
      <c r="A9441" s="213" t="s">
        <v>17142</v>
      </c>
      <c r="B9441" s="213" t="s">
        <v>30422</v>
      </c>
      <c r="C9441" s="213" t="s">
        <v>126</v>
      </c>
      <c r="D9441" s="214" t="s">
        <v>24745</v>
      </c>
    </row>
    <row r="9442" spans="1:4">
      <c r="A9442" s="213" t="s">
        <v>17143</v>
      </c>
      <c r="B9442" s="213" t="s">
        <v>30423</v>
      </c>
      <c r="C9442" s="213" t="s">
        <v>126</v>
      </c>
      <c r="D9442" s="214" t="s">
        <v>34041</v>
      </c>
    </row>
    <row r="9443" spans="1:4">
      <c r="A9443" s="213" t="s">
        <v>17144</v>
      </c>
      <c r="B9443" s="213" t="s">
        <v>30424</v>
      </c>
      <c r="C9443" s="213" t="s">
        <v>126</v>
      </c>
      <c r="D9443" s="214" t="s">
        <v>34042</v>
      </c>
    </row>
    <row r="9444" spans="1:4">
      <c r="A9444" s="213" t="s">
        <v>17145</v>
      </c>
      <c r="B9444" s="213" t="s">
        <v>30425</v>
      </c>
      <c r="C9444" s="213" t="s">
        <v>126</v>
      </c>
      <c r="D9444" s="214" t="s">
        <v>10211</v>
      </c>
    </row>
    <row r="9445" spans="1:4">
      <c r="A9445" s="213" t="s">
        <v>17146</v>
      </c>
      <c r="B9445" s="213" t="s">
        <v>30426</v>
      </c>
      <c r="C9445" s="213" t="s">
        <v>126</v>
      </c>
      <c r="D9445" s="214" t="s">
        <v>15892</v>
      </c>
    </row>
    <row r="9446" spans="1:4">
      <c r="A9446" s="213" t="s">
        <v>17147</v>
      </c>
      <c r="B9446" s="213" t="s">
        <v>30428</v>
      </c>
      <c r="C9446" s="213" t="s">
        <v>126</v>
      </c>
      <c r="D9446" s="214" t="s">
        <v>27863</v>
      </c>
    </row>
    <row r="9447" spans="1:4">
      <c r="A9447" s="213" t="s">
        <v>17148</v>
      </c>
      <c r="B9447" s="213" t="s">
        <v>30429</v>
      </c>
      <c r="C9447" s="213" t="s">
        <v>126</v>
      </c>
      <c r="D9447" s="214" t="s">
        <v>31672</v>
      </c>
    </row>
    <row r="9448" spans="1:4">
      <c r="A9448" s="213" t="s">
        <v>17149</v>
      </c>
      <c r="B9448" s="213" t="s">
        <v>30430</v>
      </c>
      <c r="C9448" s="213" t="s">
        <v>126</v>
      </c>
      <c r="D9448" s="214" t="s">
        <v>34043</v>
      </c>
    </row>
    <row r="9449" spans="1:4">
      <c r="A9449" s="213" t="s">
        <v>17150</v>
      </c>
      <c r="B9449" s="213" t="s">
        <v>30431</v>
      </c>
      <c r="C9449" s="213" t="s">
        <v>126</v>
      </c>
      <c r="D9449" s="214" t="s">
        <v>34044</v>
      </c>
    </row>
    <row r="9450" spans="1:4">
      <c r="A9450" s="213" t="s">
        <v>17151</v>
      </c>
      <c r="B9450" s="213" t="s">
        <v>30432</v>
      </c>
      <c r="C9450" s="213" t="s">
        <v>126</v>
      </c>
      <c r="D9450" s="214" t="s">
        <v>34045</v>
      </c>
    </row>
    <row r="9451" spans="1:4">
      <c r="A9451" s="213" t="s">
        <v>17152</v>
      </c>
      <c r="B9451" s="213" t="s">
        <v>30433</v>
      </c>
      <c r="C9451" s="213" t="s">
        <v>126</v>
      </c>
      <c r="D9451" s="214" t="s">
        <v>34046</v>
      </c>
    </row>
    <row r="9452" spans="1:4">
      <c r="A9452" s="213" t="s">
        <v>17153</v>
      </c>
      <c r="B9452" s="213" t="s">
        <v>30434</v>
      </c>
      <c r="C9452" s="213" t="s">
        <v>126</v>
      </c>
      <c r="D9452" s="214" t="s">
        <v>30778</v>
      </c>
    </row>
    <row r="9453" spans="1:4">
      <c r="A9453" s="213" t="s">
        <v>17154</v>
      </c>
      <c r="B9453" s="213" t="s">
        <v>30435</v>
      </c>
      <c r="C9453" s="213" t="s">
        <v>126</v>
      </c>
      <c r="D9453" s="214" t="s">
        <v>34047</v>
      </c>
    </row>
    <row r="9454" spans="1:4">
      <c r="A9454" s="213" t="s">
        <v>17156</v>
      </c>
      <c r="B9454" s="213" t="s">
        <v>30436</v>
      </c>
      <c r="C9454" s="213" t="s">
        <v>126</v>
      </c>
      <c r="D9454" s="214" t="s">
        <v>31609</v>
      </c>
    </row>
    <row r="9455" spans="1:4">
      <c r="A9455" s="213" t="s">
        <v>17157</v>
      </c>
      <c r="B9455" s="213" t="s">
        <v>30437</v>
      </c>
      <c r="C9455" s="213" t="s">
        <v>126</v>
      </c>
      <c r="D9455" s="214" t="s">
        <v>34048</v>
      </c>
    </row>
    <row r="9456" spans="1:4">
      <c r="A9456" s="213" t="s">
        <v>17158</v>
      </c>
      <c r="B9456" s="213" t="s">
        <v>30438</v>
      </c>
      <c r="C9456" s="213" t="s">
        <v>126</v>
      </c>
      <c r="D9456" s="214" t="s">
        <v>34049</v>
      </c>
    </row>
    <row r="9457" spans="1:4">
      <c r="A9457" s="213" t="s">
        <v>17159</v>
      </c>
      <c r="B9457" s="213" t="s">
        <v>30439</v>
      </c>
      <c r="C9457" s="213" t="s">
        <v>126</v>
      </c>
      <c r="D9457" s="214" t="s">
        <v>34050</v>
      </c>
    </row>
    <row r="9458" spans="1:4">
      <c r="A9458" s="213" t="s">
        <v>17161</v>
      </c>
      <c r="B9458" s="213" t="s">
        <v>30440</v>
      </c>
      <c r="C9458" s="213" t="s">
        <v>126</v>
      </c>
      <c r="D9458" s="214" t="s">
        <v>11401</v>
      </c>
    </row>
    <row r="9459" spans="1:4">
      <c r="A9459" s="213" t="s">
        <v>17162</v>
      </c>
      <c r="B9459" s="213" t="s">
        <v>30441</v>
      </c>
      <c r="C9459" s="213" t="s">
        <v>126</v>
      </c>
      <c r="D9459" s="214" t="s">
        <v>34051</v>
      </c>
    </row>
    <row r="9460" spans="1:4">
      <c r="A9460" s="213" t="s">
        <v>17163</v>
      </c>
      <c r="B9460" s="213" t="s">
        <v>4807</v>
      </c>
      <c r="C9460" s="213" t="s">
        <v>126</v>
      </c>
      <c r="D9460" s="214" t="s">
        <v>22607</v>
      </c>
    </row>
    <row r="9461" spans="1:4">
      <c r="A9461" s="213" t="s">
        <v>17164</v>
      </c>
      <c r="B9461" s="213" t="s">
        <v>9291</v>
      </c>
      <c r="C9461" s="213" t="s">
        <v>126</v>
      </c>
      <c r="D9461" s="214" t="s">
        <v>34052</v>
      </c>
    </row>
    <row r="9462" spans="1:4">
      <c r="A9462" s="213" t="s">
        <v>17165</v>
      </c>
      <c r="B9462" s="213" t="s">
        <v>4815</v>
      </c>
      <c r="C9462" s="213" t="s">
        <v>126</v>
      </c>
      <c r="D9462" s="214" t="s">
        <v>34053</v>
      </c>
    </row>
    <row r="9463" spans="1:4">
      <c r="A9463" s="213" t="s">
        <v>17167</v>
      </c>
      <c r="B9463" s="213" t="s">
        <v>4816</v>
      </c>
      <c r="C9463" s="213" t="s">
        <v>126</v>
      </c>
      <c r="D9463" s="214" t="s">
        <v>29454</v>
      </c>
    </row>
    <row r="9464" spans="1:4">
      <c r="A9464" s="213" t="s">
        <v>17168</v>
      </c>
      <c r="B9464" s="213" t="s">
        <v>2879</v>
      </c>
      <c r="C9464" s="213" t="s">
        <v>126</v>
      </c>
      <c r="D9464" s="214" t="s">
        <v>16113</v>
      </c>
    </row>
    <row r="9465" spans="1:4">
      <c r="A9465" s="213" t="s">
        <v>17169</v>
      </c>
      <c r="B9465" s="213" t="s">
        <v>9292</v>
      </c>
      <c r="C9465" s="213" t="s">
        <v>126</v>
      </c>
      <c r="D9465" s="214" t="s">
        <v>11548</v>
      </c>
    </row>
    <row r="9466" spans="1:4">
      <c r="A9466" s="213" t="s">
        <v>17170</v>
      </c>
      <c r="B9466" s="213" t="s">
        <v>9293</v>
      </c>
      <c r="C9466" s="213" t="s">
        <v>126</v>
      </c>
      <c r="D9466" s="214" t="s">
        <v>14913</v>
      </c>
    </row>
    <row r="9467" spans="1:4">
      <c r="A9467" s="213" t="s">
        <v>17172</v>
      </c>
      <c r="B9467" s="213" t="s">
        <v>9294</v>
      </c>
      <c r="C9467" s="213" t="s">
        <v>126</v>
      </c>
      <c r="D9467" s="214" t="s">
        <v>22744</v>
      </c>
    </row>
    <row r="9468" spans="1:4">
      <c r="A9468" s="213" t="s">
        <v>17174</v>
      </c>
      <c r="B9468" s="213" t="s">
        <v>9295</v>
      </c>
      <c r="C9468" s="213" t="s">
        <v>126</v>
      </c>
      <c r="D9468" s="214" t="s">
        <v>34054</v>
      </c>
    </row>
    <row r="9469" spans="1:4">
      <c r="A9469" s="213" t="s">
        <v>17175</v>
      </c>
      <c r="B9469" s="213" t="s">
        <v>9296</v>
      </c>
      <c r="C9469" s="213" t="s">
        <v>126</v>
      </c>
      <c r="D9469" s="214" t="s">
        <v>14087</v>
      </c>
    </row>
    <row r="9470" spans="1:4">
      <c r="A9470" s="213" t="s">
        <v>17177</v>
      </c>
      <c r="B9470" s="213" t="s">
        <v>9297</v>
      </c>
      <c r="C9470" s="213" t="s">
        <v>126</v>
      </c>
      <c r="D9470" s="214" t="s">
        <v>34055</v>
      </c>
    </row>
    <row r="9471" spans="1:4">
      <c r="A9471" s="213" t="s">
        <v>17178</v>
      </c>
      <c r="B9471" s="213" t="s">
        <v>9298</v>
      </c>
      <c r="C9471" s="213" t="s">
        <v>126</v>
      </c>
      <c r="D9471" s="214" t="s">
        <v>29645</v>
      </c>
    </row>
    <row r="9472" spans="1:4">
      <c r="A9472" s="213" t="s">
        <v>17179</v>
      </c>
      <c r="B9472" s="213" t="s">
        <v>9299</v>
      </c>
      <c r="C9472" s="213" t="s">
        <v>126</v>
      </c>
      <c r="D9472" s="214" t="s">
        <v>14677</v>
      </c>
    </row>
    <row r="9473" spans="1:4">
      <c r="A9473" s="213" t="s">
        <v>17181</v>
      </c>
      <c r="B9473" s="213" t="s">
        <v>9300</v>
      </c>
      <c r="C9473" s="213" t="s">
        <v>126</v>
      </c>
      <c r="D9473" s="214" t="s">
        <v>10260</v>
      </c>
    </row>
    <row r="9474" spans="1:4">
      <c r="A9474" s="213" t="s">
        <v>17182</v>
      </c>
      <c r="B9474" s="213" t="s">
        <v>9301</v>
      </c>
      <c r="C9474" s="213" t="s">
        <v>126</v>
      </c>
      <c r="D9474" s="214" t="s">
        <v>33576</v>
      </c>
    </row>
    <row r="9475" spans="1:4">
      <c r="A9475" s="213" t="s">
        <v>17184</v>
      </c>
      <c r="B9475" s="213" t="s">
        <v>9302</v>
      </c>
      <c r="C9475" s="213" t="s">
        <v>126</v>
      </c>
      <c r="D9475" s="214" t="s">
        <v>11499</v>
      </c>
    </row>
    <row r="9476" spans="1:4">
      <c r="A9476" s="213" t="s">
        <v>17185</v>
      </c>
      <c r="B9476" s="213" t="s">
        <v>9303</v>
      </c>
      <c r="C9476" s="213" t="s">
        <v>126</v>
      </c>
      <c r="D9476" s="214" t="s">
        <v>17244</v>
      </c>
    </row>
    <row r="9477" spans="1:4">
      <c r="A9477" s="213" t="s">
        <v>17186</v>
      </c>
      <c r="B9477" s="213" t="s">
        <v>9304</v>
      </c>
      <c r="C9477" s="213" t="s">
        <v>126</v>
      </c>
      <c r="D9477" s="214" t="s">
        <v>10428</v>
      </c>
    </row>
    <row r="9478" spans="1:4">
      <c r="A9478" s="213" t="s">
        <v>17187</v>
      </c>
      <c r="B9478" s="213" t="s">
        <v>9305</v>
      </c>
      <c r="C9478" s="213" t="s">
        <v>126</v>
      </c>
      <c r="D9478" s="214" t="s">
        <v>10653</v>
      </c>
    </row>
    <row r="9479" spans="1:4">
      <c r="A9479" s="213" t="s">
        <v>17188</v>
      </c>
      <c r="B9479" s="213" t="s">
        <v>9306</v>
      </c>
      <c r="C9479" s="213" t="s">
        <v>126</v>
      </c>
      <c r="D9479" s="214" t="s">
        <v>30125</v>
      </c>
    </row>
    <row r="9480" spans="1:4">
      <c r="A9480" s="213" t="s">
        <v>17189</v>
      </c>
      <c r="B9480" s="213" t="s">
        <v>9307</v>
      </c>
      <c r="C9480" s="213" t="s">
        <v>126</v>
      </c>
      <c r="D9480" s="214" t="s">
        <v>19085</v>
      </c>
    </row>
    <row r="9481" spans="1:4">
      <c r="A9481" s="213" t="s">
        <v>17190</v>
      </c>
      <c r="B9481" s="213" t="s">
        <v>9308</v>
      </c>
      <c r="C9481" s="213" t="s">
        <v>126</v>
      </c>
      <c r="D9481" s="214" t="s">
        <v>14649</v>
      </c>
    </row>
    <row r="9482" spans="1:4">
      <c r="A9482" s="213" t="s">
        <v>17191</v>
      </c>
      <c r="B9482" s="213" t="s">
        <v>30443</v>
      </c>
      <c r="C9482" s="213" t="s">
        <v>126</v>
      </c>
      <c r="D9482" s="214" t="s">
        <v>34056</v>
      </c>
    </row>
    <row r="9483" spans="1:4">
      <c r="A9483" s="213" t="s">
        <v>17192</v>
      </c>
      <c r="B9483" s="213" t="s">
        <v>30444</v>
      </c>
      <c r="C9483" s="213" t="s">
        <v>126</v>
      </c>
      <c r="D9483" s="214" t="s">
        <v>34057</v>
      </c>
    </row>
    <row r="9484" spans="1:4">
      <c r="A9484" s="213" t="s">
        <v>17193</v>
      </c>
      <c r="B9484" s="213" t="s">
        <v>9309</v>
      </c>
      <c r="C9484" s="213" t="s">
        <v>126</v>
      </c>
      <c r="D9484" s="214" t="s">
        <v>15199</v>
      </c>
    </row>
    <row r="9485" spans="1:4">
      <c r="A9485" s="213" t="s">
        <v>17195</v>
      </c>
      <c r="B9485" s="213" t="s">
        <v>9310</v>
      </c>
      <c r="C9485" s="213" t="s">
        <v>126</v>
      </c>
      <c r="D9485" s="214" t="s">
        <v>29452</v>
      </c>
    </row>
    <row r="9486" spans="1:4">
      <c r="A9486" s="213" t="s">
        <v>17196</v>
      </c>
      <c r="B9486" s="213" t="s">
        <v>9311</v>
      </c>
      <c r="C9486" s="213" t="s">
        <v>126</v>
      </c>
      <c r="D9486" s="214" t="s">
        <v>14991</v>
      </c>
    </row>
    <row r="9487" spans="1:4">
      <c r="A9487" s="213" t="s">
        <v>17197</v>
      </c>
      <c r="B9487" s="213" t="s">
        <v>9312</v>
      </c>
      <c r="C9487" s="213" t="s">
        <v>126</v>
      </c>
      <c r="D9487" s="214" t="s">
        <v>13635</v>
      </c>
    </row>
    <row r="9488" spans="1:4">
      <c r="A9488" s="213" t="s">
        <v>17198</v>
      </c>
      <c r="B9488" s="213" t="s">
        <v>9313</v>
      </c>
      <c r="C9488" s="213" t="s">
        <v>126</v>
      </c>
      <c r="D9488" s="214" t="s">
        <v>10810</v>
      </c>
    </row>
    <row r="9489" spans="1:4">
      <c r="A9489" s="213" t="s">
        <v>17199</v>
      </c>
      <c r="B9489" s="213" t="s">
        <v>9314</v>
      </c>
      <c r="C9489" s="213" t="s">
        <v>126</v>
      </c>
      <c r="D9489" s="214" t="s">
        <v>34058</v>
      </c>
    </row>
    <row r="9490" spans="1:4">
      <c r="A9490" s="213" t="s">
        <v>17200</v>
      </c>
      <c r="B9490" s="213" t="s">
        <v>9315</v>
      </c>
      <c r="C9490" s="213" t="s">
        <v>126</v>
      </c>
      <c r="D9490" s="214" t="s">
        <v>22626</v>
      </c>
    </row>
    <row r="9491" spans="1:4">
      <c r="A9491" s="213" t="s">
        <v>17201</v>
      </c>
      <c r="B9491" s="213" t="s">
        <v>9316</v>
      </c>
      <c r="C9491" s="213" t="s">
        <v>126</v>
      </c>
      <c r="D9491" s="214" t="s">
        <v>16285</v>
      </c>
    </row>
    <row r="9492" spans="1:4">
      <c r="A9492" s="213" t="s">
        <v>17202</v>
      </c>
      <c r="B9492" s="213" t="s">
        <v>9317</v>
      </c>
      <c r="C9492" s="213" t="s">
        <v>126</v>
      </c>
      <c r="D9492" s="214" t="s">
        <v>19085</v>
      </c>
    </row>
    <row r="9493" spans="1:4">
      <c r="A9493" s="213" t="s">
        <v>17203</v>
      </c>
      <c r="B9493" s="213" t="s">
        <v>9318</v>
      </c>
      <c r="C9493" s="213" t="s">
        <v>126</v>
      </c>
      <c r="D9493" s="214" t="s">
        <v>30694</v>
      </c>
    </row>
    <row r="9494" spans="1:4">
      <c r="A9494" s="213" t="s">
        <v>17204</v>
      </c>
      <c r="B9494" s="213" t="s">
        <v>9319</v>
      </c>
      <c r="C9494" s="213" t="s">
        <v>126</v>
      </c>
      <c r="D9494" s="214" t="s">
        <v>16512</v>
      </c>
    </row>
    <row r="9495" spans="1:4">
      <c r="A9495" s="213" t="s">
        <v>17206</v>
      </c>
      <c r="B9495" s="213" t="s">
        <v>9320</v>
      </c>
      <c r="C9495" s="213" t="s">
        <v>126</v>
      </c>
      <c r="D9495" s="214" t="s">
        <v>34059</v>
      </c>
    </row>
    <row r="9496" spans="1:4">
      <c r="A9496" s="213" t="s">
        <v>17207</v>
      </c>
      <c r="B9496" s="213" t="s">
        <v>9321</v>
      </c>
      <c r="C9496" s="213" t="s">
        <v>126</v>
      </c>
      <c r="D9496" s="214" t="s">
        <v>11505</v>
      </c>
    </row>
    <row r="9497" spans="1:4">
      <c r="A9497" s="213" t="s">
        <v>17208</v>
      </c>
      <c r="B9497" s="213" t="s">
        <v>9322</v>
      </c>
      <c r="C9497" s="213" t="s">
        <v>126</v>
      </c>
      <c r="D9497" s="214" t="s">
        <v>17716</v>
      </c>
    </row>
    <row r="9498" spans="1:4">
      <c r="A9498" s="213" t="s">
        <v>17209</v>
      </c>
      <c r="B9498" s="213" t="s">
        <v>9323</v>
      </c>
      <c r="C9498" s="213" t="s">
        <v>126</v>
      </c>
      <c r="D9498" s="214" t="s">
        <v>29517</v>
      </c>
    </row>
    <row r="9499" spans="1:4">
      <c r="A9499" s="213" t="s">
        <v>17210</v>
      </c>
      <c r="B9499" s="213" t="s">
        <v>9324</v>
      </c>
      <c r="C9499" s="213" t="s">
        <v>126</v>
      </c>
      <c r="D9499" s="214" t="s">
        <v>11712</v>
      </c>
    </row>
    <row r="9500" spans="1:4">
      <c r="A9500" s="213" t="s">
        <v>17211</v>
      </c>
      <c r="B9500" s="213" t="s">
        <v>9325</v>
      </c>
      <c r="C9500" s="213" t="s">
        <v>126</v>
      </c>
      <c r="D9500" s="214" t="s">
        <v>34060</v>
      </c>
    </row>
    <row r="9501" spans="1:4">
      <c r="A9501" s="213" t="s">
        <v>17212</v>
      </c>
      <c r="B9501" s="213" t="s">
        <v>9326</v>
      </c>
      <c r="C9501" s="213" t="s">
        <v>126</v>
      </c>
      <c r="D9501" s="214" t="s">
        <v>29879</v>
      </c>
    </row>
    <row r="9502" spans="1:4">
      <c r="A9502" s="213" t="s">
        <v>17213</v>
      </c>
      <c r="B9502" s="213" t="s">
        <v>9327</v>
      </c>
      <c r="C9502" s="213" t="s">
        <v>126</v>
      </c>
      <c r="D9502" s="214" t="s">
        <v>34061</v>
      </c>
    </row>
    <row r="9503" spans="1:4">
      <c r="A9503" s="213" t="s">
        <v>17214</v>
      </c>
      <c r="B9503" s="213" t="s">
        <v>9328</v>
      </c>
      <c r="C9503" s="213" t="s">
        <v>126</v>
      </c>
      <c r="D9503" s="214" t="s">
        <v>34062</v>
      </c>
    </row>
    <row r="9504" spans="1:4">
      <c r="A9504" s="213" t="s">
        <v>17215</v>
      </c>
      <c r="B9504" s="213" t="s">
        <v>9329</v>
      </c>
      <c r="C9504" s="213" t="s">
        <v>126</v>
      </c>
      <c r="D9504" s="214" t="s">
        <v>15877</v>
      </c>
    </row>
    <row r="9505" spans="1:4">
      <c r="A9505" s="213" t="s">
        <v>17216</v>
      </c>
      <c r="B9505" s="213" t="s">
        <v>30445</v>
      </c>
      <c r="C9505" s="213" t="s">
        <v>126</v>
      </c>
      <c r="D9505" s="214" t="s">
        <v>29450</v>
      </c>
    </row>
    <row r="9506" spans="1:4">
      <c r="A9506" s="213" t="s">
        <v>17217</v>
      </c>
      <c r="B9506" s="213" t="s">
        <v>30446</v>
      </c>
      <c r="C9506" s="213" t="s">
        <v>126</v>
      </c>
      <c r="D9506" s="214" t="s">
        <v>33977</v>
      </c>
    </row>
    <row r="9507" spans="1:4">
      <c r="A9507" s="213" t="s">
        <v>17218</v>
      </c>
      <c r="B9507" s="213" t="s">
        <v>9330</v>
      </c>
      <c r="C9507" s="213" t="s">
        <v>126</v>
      </c>
      <c r="D9507" s="214" t="s">
        <v>11498</v>
      </c>
    </row>
    <row r="9508" spans="1:4">
      <c r="A9508" s="213" t="s">
        <v>17219</v>
      </c>
      <c r="B9508" s="213" t="s">
        <v>9331</v>
      </c>
      <c r="C9508" s="213" t="s">
        <v>126</v>
      </c>
      <c r="D9508" s="214" t="s">
        <v>34063</v>
      </c>
    </row>
    <row r="9509" spans="1:4">
      <c r="A9509" s="213" t="s">
        <v>17220</v>
      </c>
      <c r="B9509" s="213" t="s">
        <v>9332</v>
      </c>
      <c r="C9509" s="213" t="s">
        <v>126</v>
      </c>
      <c r="D9509" s="214" t="s">
        <v>34064</v>
      </c>
    </row>
    <row r="9510" spans="1:4">
      <c r="A9510" s="213" t="s">
        <v>17222</v>
      </c>
      <c r="B9510" s="213" t="s">
        <v>9333</v>
      </c>
      <c r="C9510" s="213" t="s">
        <v>126</v>
      </c>
      <c r="D9510" s="214" t="s">
        <v>10491</v>
      </c>
    </row>
    <row r="9511" spans="1:4">
      <c r="A9511" s="213" t="s">
        <v>17223</v>
      </c>
      <c r="B9511" s="213" t="s">
        <v>9334</v>
      </c>
      <c r="C9511" s="213" t="s">
        <v>126</v>
      </c>
      <c r="D9511" s="214" t="s">
        <v>11537</v>
      </c>
    </row>
    <row r="9512" spans="1:4">
      <c r="A9512" s="213" t="s">
        <v>17224</v>
      </c>
      <c r="B9512" s="213" t="s">
        <v>9335</v>
      </c>
      <c r="C9512" s="213" t="s">
        <v>126</v>
      </c>
      <c r="D9512" s="214" t="s">
        <v>10192</v>
      </c>
    </row>
    <row r="9513" spans="1:4">
      <c r="A9513" s="213" t="s">
        <v>17225</v>
      </c>
      <c r="B9513" s="213" t="s">
        <v>9336</v>
      </c>
      <c r="C9513" s="213" t="s">
        <v>126</v>
      </c>
      <c r="D9513" s="214" t="s">
        <v>29100</v>
      </c>
    </row>
    <row r="9514" spans="1:4">
      <c r="A9514" s="213" t="s">
        <v>17226</v>
      </c>
      <c r="B9514" s="213" t="s">
        <v>9337</v>
      </c>
      <c r="C9514" s="213" t="s">
        <v>126</v>
      </c>
      <c r="D9514" s="214" t="s">
        <v>34065</v>
      </c>
    </row>
    <row r="9515" spans="1:4">
      <c r="A9515" s="213" t="s">
        <v>17227</v>
      </c>
      <c r="B9515" s="213" t="s">
        <v>9338</v>
      </c>
      <c r="C9515" s="213" t="s">
        <v>126</v>
      </c>
      <c r="D9515" s="214" t="s">
        <v>34066</v>
      </c>
    </row>
    <row r="9516" spans="1:4">
      <c r="A9516" s="213" t="s">
        <v>17228</v>
      </c>
      <c r="B9516" s="213" t="s">
        <v>9339</v>
      </c>
      <c r="C9516" s="213" t="s">
        <v>126</v>
      </c>
      <c r="D9516" s="214" t="s">
        <v>34067</v>
      </c>
    </row>
    <row r="9517" spans="1:4">
      <c r="A9517" s="213" t="s">
        <v>17229</v>
      </c>
      <c r="B9517" s="213" t="s">
        <v>9340</v>
      </c>
      <c r="C9517" s="213" t="s">
        <v>126</v>
      </c>
      <c r="D9517" s="214" t="s">
        <v>20527</v>
      </c>
    </row>
    <row r="9518" spans="1:4">
      <c r="A9518" s="213" t="s">
        <v>17230</v>
      </c>
      <c r="B9518" s="213" t="s">
        <v>9341</v>
      </c>
      <c r="C9518" s="213" t="s">
        <v>126</v>
      </c>
      <c r="D9518" s="214" t="s">
        <v>11720</v>
      </c>
    </row>
    <row r="9519" spans="1:4">
      <c r="A9519" s="213" t="s">
        <v>17232</v>
      </c>
      <c r="B9519" s="213" t="s">
        <v>9342</v>
      </c>
      <c r="C9519" s="213" t="s">
        <v>126</v>
      </c>
      <c r="D9519" s="214" t="s">
        <v>31099</v>
      </c>
    </row>
    <row r="9520" spans="1:4">
      <c r="A9520" s="213" t="s">
        <v>17234</v>
      </c>
      <c r="B9520" s="213" t="s">
        <v>9343</v>
      </c>
      <c r="C9520" s="213" t="s">
        <v>126</v>
      </c>
      <c r="D9520" s="214" t="s">
        <v>29650</v>
      </c>
    </row>
    <row r="9521" spans="1:4">
      <c r="A9521" s="213" t="s">
        <v>17235</v>
      </c>
      <c r="B9521" s="213" t="s">
        <v>9344</v>
      </c>
      <c r="C9521" s="213" t="s">
        <v>126</v>
      </c>
      <c r="D9521" s="214" t="s">
        <v>34068</v>
      </c>
    </row>
    <row r="9522" spans="1:4">
      <c r="A9522" s="213" t="s">
        <v>17236</v>
      </c>
      <c r="B9522" s="213" t="s">
        <v>9345</v>
      </c>
      <c r="C9522" s="213" t="s">
        <v>126</v>
      </c>
      <c r="D9522" s="214" t="s">
        <v>11322</v>
      </c>
    </row>
    <row r="9523" spans="1:4">
      <c r="A9523" s="213" t="s">
        <v>17237</v>
      </c>
      <c r="B9523" s="213" t="s">
        <v>9346</v>
      </c>
      <c r="C9523" s="213" t="s">
        <v>126</v>
      </c>
      <c r="D9523" s="214" t="s">
        <v>34069</v>
      </c>
    </row>
    <row r="9524" spans="1:4">
      <c r="A9524" s="213" t="s">
        <v>17238</v>
      </c>
      <c r="B9524" s="213" t="s">
        <v>30447</v>
      </c>
      <c r="C9524" s="213" t="s">
        <v>126</v>
      </c>
      <c r="D9524" s="214" t="s">
        <v>11992</v>
      </c>
    </row>
    <row r="9525" spans="1:4">
      <c r="A9525" s="213" t="s">
        <v>17239</v>
      </c>
      <c r="B9525" s="213" t="s">
        <v>30448</v>
      </c>
      <c r="C9525" s="213" t="s">
        <v>126</v>
      </c>
      <c r="D9525" s="214" t="s">
        <v>11236</v>
      </c>
    </row>
    <row r="9526" spans="1:4">
      <c r="A9526" s="213" t="s">
        <v>17240</v>
      </c>
      <c r="B9526" s="213" t="s">
        <v>30449</v>
      </c>
      <c r="C9526" s="213" t="s">
        <v>126</v>
      </c>
      <c r="D9526" s="214" t="s">
        <v>33748</v>
      </c>
    </row>
    <row r="9527" spans="1:4">
      <c r="A9527" s="213" t="s">
        <v>17241</v>
      </c>
      <c r="B9527" s="213" t="s">
        <v>30450</v>
      </c>
      <c r="C9527" s="213" t="s">
        <v>126</v>
      </c>
      <c r="D9527" s="214" t="s">
        <v>26359</v>
      </c>
    </row>
    <row r="9528" spans="1:4">
      <c r="A9528" s="213" t="s">
        <v>17242</v>
      </c>
      <c r="B9528" s="213" t="s">
        <v>30451</v>
      </c>
      <c r="C9528" s="213" t="s">
        <v>126</v>
      </c>
      <c r="D9528" s="214" t="s">
        <v>34070</v>
      </c>
    </row>
    <row r="9529" spans="1:4">
      <c r="A9529" s="213" t="s">
        <v>17243</v>
      </c>
      <c r="B9529" s="213" t="s">
        <v>30452</v>
      </c>
      <c r="C9529" s="213" t="s">
        <v>126</v>
      </c>
      <c r="D9529" s="214" t="s">
        <v>15137</v>
      </c>
    </row>
    <row r="9530" spans="1:4">
      <c r="A9530" s="213" t="s">
        <v>17245</v>
      </c>
      <c r="B9530" s="213" t="s">
        <v>30453</v>
      </c>
      <c r="C9530" s="213" t="s">
        <v>126</v>
      </c>
      <c r="D9530" s="214" t="s">
        <v>10907</v>
      </c>
    </row>
    <row r="9531" spans="1:4">
      <c r="A9531" s="213" t="s">
        <v>17246</v>
      </c>
      <c r="B9531" s="213" t="s">
        <v>30454</v>
      </c>
      <c r="C9531" s="213" t="s">
        <v>126</v>
      </c>
      <c r="D9531" s="214" t="s">
        <v>15973</v>
      </c>
    </row>
    <row r="9532" spans="1:4">
      <c r="A9532" s="213" t="s">
        <v>17247</v>
      </c>
      <c r="B9532" s="213" t="s">
        <v>30455</v>
      </c>
      <c r="C9532" s="213" t="s">
        <v>126</v>
      </c>
      <c r="D9532" s="214" t="s">
        <v>33218</v>
      </c>
    </row>
    <row r="9533" spans="1:4">
      <c r="A9533" s="213" t="s">
        <v>17248</v>
      </c>
      <c r="B9533" s="213" t="s">
        <v>30456</v>
      </c>
      <c r="C9533" s="213" t="s">
        <v>126</v>
      </c>
      <c r="D9533" s="214" t="s">
        <v>34071</v>
      </c>
    </row>
    <row r="9534" spans="1:4">
      <c r="A9534" s="213" t="s">
        <v>17249</v>
      </c>
      <c r="B9534" s="213" t="s">
        <v>30457</v>
      </c>
      <c r="C9534" s="213" t="s">
        <v>126</v>
      </c>
      <c r="D9534" s="214" t="s">
        <v>29759</v>
      </c>
    </row>
    <row r="9535" spans="1:4">
      <c r="A9535" s="213" t="s">
        <v>17250</v>
      </c>
      <c r="B9535" s="213" t="s">
        <v>30458</v>
      </c>
      <c r="C9535" s="213" t="s">
        <v>126</v>
      </c>
      <c r="D9535" s="214" t="s">
        <v>10524</v>
      </c>
    </row>
    <row r="9536" spans="1:4">
      <c r="A9536" s="213" t="s">
        <v>17251</v>
      </c>
      <c r="B9536" s="213" t="s">
        <v>30460</v>
      </c>
      <c r="C9536" s="213" t="s">
        <v>126</v>
      </c>
      <c r="D9536" s="214" t="s">
        <v>34072</v>
      </c>
    </row>
    <row r="9537" spans="1:4">
      <c r="A9537" s="213" t="s">
        <v>17252</v>
      </c>
      <c r="B9537" s="213" t="s">
        <v>30461</v>
      </c>
      <c r="C9537" s="213" t="s">
        <v>126</v>
      </c>
      <c r="D9537" s="214" t="s">
        <v>11403</v>
      </c>
    </row>
    <row r="9538" spans="1:4">
      <c r="A9538" s="213" t="s">
        <v>17253</v>
      </c>
      <c r="B9538" s="213" t="s">
        <v>30462</v>
      </c>
      <c r="C9538" s="213" t="s">
        <v>126</v>
      </c>
      <c r="D9538" s="214" t="s">
        <v>14913</v>
      </c>
    </row>
    <row r="9539" spans="1:4">
      <c r="A9539" s="213" t="s">
        <v>17254</v>
      </c>
      <c r="B9539" s="213" t="s">
        <v>30463</v>
      </c>
      <c r="C9539" s="213" t="s">
        <v>126</v>
      </c>
      <c r="D9539" s="214" t="s">
        <v>18743</v>
      </c>
    </row>
    <row r="9540" spans="1:4">
      <c r="A9540" s="213" t="s">
        <v>17256</v>
      </c>
      <c r="B9540" s="213" t="s">
        <v>30464</v>
      </c>
      <c r="C9540" s="213" t="s">
        <v>126</v>
      </c>
      <c r="D9540" s="214" t="s">
        <v>11179</v>
      </c>
    </row>
    <row r="9541" spans="1:4">
      <c r="A9541" s="213" t="s">
        <v>17257</v>
      </c>
      <c r="B9541" s="213" t="s">
        <v>30465</v>
      </c>
      <c r="C9541" s="213" t="s">
        <v>126</v>
      </c>
      <c r="D9541" s="214" t="s">
        <v>24087</v>
      </c>
    </row>
    <row r="9542" spans="1:4">
      <c r="A9542" s="213" t="s">
        <v>17258</v>
      </c>
      <c r="B9542" s="213" t="s">
        <v>30466</v>
      </c>
      <c r="C9542" s="213" t="s">
        <v>126</v>
      </c>
      <c r="D9542" s="214" t="s">
        <v>34073</v>
      </c>
    </row>
    <row r="9543" spans="1:4">
      <c r="A9543" s="213" t="s">
        <v>17259</v>
      </c>
      <c r="B9543" s="213" t="s">
        <v>30467</v>
      </c>
      <c r="C9543" s="213" t="s">
        <v>126</v>
      </c>
      <c r="D9543" s="214" t="s">
        <v>34074</v>
      </c>
    </row>
    <row r="9544" spans="1:4">
      <c r="A9544" s="213" t="s">
        <v>17260</v>
      </c>
      <c r="B9544" s="213" t="s">
        <v>30468</v>
      </c>
      <c r="C9544" s="213" t="s">
        <v>126</v>
      </c>
      <c r="D9544" s="214" t="s">
        <v>34075</v>
      </c>
    </row>
    <row r="9545" spans="1:4">
      <c r="A9545" s="213" t="s">
        <v>17262</v>
      </c>
      <c r="B9545" s="213" t="s">
        <v>30469</v>
      </c>
      <c r="C9545" s="213" t="s">
        <v>126</v>
      </c>
      <c r="D9545" s="214" t="s">
        <v>31736</v>
      </c>
    </row>
    <row r="9546" spans="1:4">
      <c r="A9546" s="213" t="s">
        <v>17263</v>
      </c>
      <c r="B9546" s="213" t="s">
        <v>30470</v>
      </c>
      <c r="C9546" s="213" t="s">
        <v>126</v>
      </c>
      <c r="D9546" s="214" t="s">
        <v>34076</v>
      </c>
    </row>
    <row r="9547" spans="1:4">
      <c r="A9547" s="213" t="s">
        <v>17264</v>
      </c>
      <c r="B9547" s="213" t="s">
        <v>30471</v>
      </c>
      <c r="C9547" s="213" t="s">
        <v>126</v>
      </c>
      <c r="D9547" s="214" t="s">
        <v>34077</v>
      </c>
    </row>
    <row r="9548" spans="1:4">
      <c r="A9548" s="213" t="s">
        <v>17265</v>
      </c>
      <c r="B9548" s="213" t="s">
        <v>30472</v>
      </c>
      <c r="C9548" s="213" t="s">
        <v>126</v>
      </c>
      <c r="D9548" s="214" t="s">
        <v>34078</v>
      </c>
    </row>
    <row r="9549" spans="1:4">
      <c r="A9549" s="213" t="s">
        <v>17266</v>
      </c>
      <c r="B9549" s="213" t="s">
        <v>30473</v>
      </c>
      <c r="C9549" s="213" t="s">
        <v>126</v>
      </c>
      <c r="D9549" s="214" t="s">
        <v>34079</v>
      </c>
    </row>
    <row r="9550" spans="1:4">
      <c r="A9550" s="213" t="s">
        <v>17267</v>
      </c>
      <c r="B9550" s="213" t="s">
        <v>30474</v>
      </c>
      <c r="C9550" s="213" t="s">
        <v>126</v>
      </c>
      <c r="D9550" s="214" t="s">
        <v>34080</v>
      </c>
    </row>
    <row r="9551" spans="1:4">
      <c r="A9551" s="213" t="s">
        <v>17268</v>
      </c>
      <c r="B9551" s="213" t="s">
        <v>17269</v>
      </c>
      <c r="C9551" s="213" t="s">
        <v>126</v>
      </c>
      <c r="D9551" s="214" t="s">
        <v>34081</v>
      </c>
    </row>
    <row r="9552" spans="1:4">
      <c r="A9552" s="213" t="s">
        <v>17270</v>
      </c>
      <c r="B9552" s="213" t="s">
        <v>17271</v>
      </c>
      <c r="C9552" s="213" t="s">
        <v>126</v>
      </c>
      <c r="D9552" s="214" t="s">
        <v>34082</v>
      </c>
    </row>
    <row r="9553" spans="1:4">
      <c r="A9553" s="213" t="s">
        <v>17272</v>
      </c>
      <c r="B9553" s="213" t="s">
        <v>17273</v>
      </c>
      <c r="C9553" s="213" t="s">
        <v>126</v>
      </c>
      <c r="D9553" s="214" t="s">
        <v>29228</v>
      </c>
    </row>
    <row r="9554" spans="1:4">
      <c r="A9554" s="213" t="s">
        <v>17274</v>
      </c>
      <c r="B9554" s="213" t="s">
        <v>17275</v>
      </c>
      <c r="C9554" s="213" t="s">
        <v>126</v>
      </c>
      <c r="D9554" s="214" t="s">
        <v>34083</v>
      </c>
    </row>
    <row r="9555" spans="1:4">
      <c r="A9555" s="213" t="s">
        <v>17276</v>
      </c>
      <c r="B9555" s="213" t="s">
        <v>17277</v>
      </c>
      <c r="C9555" s="213" t="s">
        <v>126</v>
      </c>
      <c r="D9555" s="214" t="s">
        <v>11592</v>
      </c>
    </row>
    <row r="9556" spans="1:4">
      <c r="A9556" s="213" t="s">
        <v>17278</v>
      </c>
      <c r="B9556" s="213" t="s">
        <v>17279</v>
      </c>
      <c r="C9556" s="213" t="s">
        <v>126</v>
      </c>
      <c r="D9556" s="214" t="s">
        <v>34084</v>
      </c>
    </row>
    <row r="9557" spans="1:4">
      <c r="A9557" s="213" t="s">
        <v>17280</v>
      </c>
      <c r="B9557" s="213" t="s">
        <v>17281</v>
      </c>
      <c r="C9557" s="213" t="s">
        <v>126</v>
      </c>
      <c r="D9557" s="214" t="s">
        <v>34085</v>
      </c>
    </row>
    <row r="9558" spans="1:4">
      <c r="A9558" s="213" t="s">
        <v>17283</v>
      </c>
      <c r="B9558" s="213" t="s">
        <v>17284</v>
      </c>
      <c r="C9558" s="213" t="s">
        <v>126</v>
      </c>
      <c r="D9558" s="214" t="s">
        <v>19089</v>
      </c>
    </row>
    <row r="9559" spans="1:4">
      <c r="A9559" s="213" t="s">
        <v>17285</v>
      </c>
      <c r="B9559" s="213" t="s">
        <v>17286</v>
      </c>
      <c r="C9559" s="213" t="s">
        <v>126</v>
      </c>
      <c r="D9559" s="214" t="s">
        <v>33969</v>
      </c>
    </row>
    <row r="9560" spans="1:4">
      <c r="A9560" s="213" t="s">
        <v>17287</v>
      </c>
      <c r="B9560" s="213" t="s">
        <v>17288</v>
      </c>
      <c r="C9560" s="213" t="s">
        <v>126</v>
      </c>
      <c r="D9560" s="214" t="s">
        <v>34086</v>
      </c>
    </row>
    <row r="9561" spans="1:4">
      <c r="A9561" s="213" t="s">
        <v>17289</v>
      </c>
      <c r="B9561" s="213" t="s">
        <v>17290</v>
      </c>
      <c r="C9561" s="213" t="s">
        <v>126</v>
      </c>
      <c r="D9561" s="214" t="s">
        <v>32913</v>
      </c>
    </row>
    <row r="9562" spans="1:4">
      <c r="A9562" s="213" t="s">
        <v>17291</v>
      </c>
      <c r="B9562" s="213" t="s">
        <v>17292</v>
      </c>
      <c r="C9562" s="213" t="s">
        <v>126</v>
      </c>
      <c r="D9562" s="214" t="s">
        <v>34087</v>
      </c>
    </row>
    <row r="9563" spans="1:4">
      <c r="A9563" s="213" t="s">
        <v>17294</v>
      </c>
      <c r="B9563" s="213" t="s">
        <v>17295</v>
      </c>
      <c r="C9563" s="213" t="s">
        <v>126</v>
      </c>
      <c r="D9563" s="214" t="s">
        <v>30122</v>
      </c>
    </row>
    <row r="9564" spans="1:4">
      <c r="A9564" s="213" t="s">
        <v>17296</v>
      </c>
      <c r="B9564" s="213" t="s">
        <v>17297</v>
      </c>
      <c r="C9564" s="213" t="s">
        <v>126</v>
      </c>
      <c r="D9564" s="214" t="s">
        <v>22250</v>
      </c>
    </row>
    <row r="9565" spans="1:4">
      <c r="A9565" s="213" t="s">
        <v>17298</v>
      </c>
      <c r="B9565" s="213" t="s">
        <v>17299</v>
      </c>
      <c r="C9565" s="213" t="s">
        <v>126</v>
      </c>
      <c r="D9565" s="214" t="s">
        <v>17097</v>
      </c>
    </row>
    <row r="9566" spans="1:4">
      <c r="A9566" s="213" t="s">
        <v>17300</v>
      </c>
      <c r="B9566" s="213" t="s">
        <v>17301</v>
      </c>
      <c r="C9566" s="213" t="s">
        <v>126</v>
      </c>
      <c r="D9566" s="214" t="s">
        <v>30506</v>
      </c>
    </row>
    <row r="9567" spans="1:4">
      <c r="A9567" s="213" t="s">
        <v>17302</v>
      </c>
      <c r="B9567" s="213" t="s">
        <v>17303</v>
      </c>
      <c r="C9567" s="213" t="s">
        <v>126</v>
      </c>
      <c r="D9567" s="214" t="s">
        <v>30823</v>
      </c>
    </row>
    <row r="9568" spans="1:4">
      <c r="A9568" s="213" t="s">
        <v>17304</v>
      </c>
      <c r="B9568" s="213" t="s">
        <v>17305</v>
      </c>
      <c r="C9568" s="213" t="s">
        <v>126</v>
      </c>
      <c r="D9568" s="214" t="s">
        <v>20527</v>
      </c>
    </row>
    <row r="9569" spans="1:4">
      <c r="A9569" s="213" t="s">
        <v>17306</v>
      </c>
      <c r="B9569" s="213" t="s">
        <v>17307</v>
      </c>
      <c r="C9569" s="213" t="s">
        <v>126</v>
      </c>
      <c r="D9569" s="214" t="s">
        <v>29252</v>
      </c>
    </row>
    <row r="9570" spans="1:4">
      <c r="A9570" s="213" t="s">
        <v>17308</v>
      </c>
      <c r="B9570" s="213" t="s">
        <v>17309</v>
      </c>
      <c r="C9570" s="213" t="s">
        <v>126</v>
      </c>
      <c r="D9570" s="214" t="s">
        <v>33974</v>
      </c>
    </row>
    <row r="9571" spans="1:4">
      <c r="A9571" s="213" t="s">
        <v>17310</v>
      </c>
      <c r="B9571" s="213" t="s">
        <v>17311</v>
      </c>
      <c r="C9571" s="213" t="s">
        <v>126</v>
      </c>
      <c r="D9571" s="214" t="s">
        <v>10256</v>
      </c>
    </row>
    <row r="9572" spans="1:4">
      <c r="A9572" s="213" t="s">
        <v>17312</v>
      </c>
      <c r="B9572" s="213" t="s">
        <v>17313</v>
      </c>
      <c r="C9572" s="213" t="s">
        <v>126</v>
      </c>
      <c r="D9572" s="214" t="s">
        <v>28712</v>
      </c>
    </row>
    <row r="9573" spans="1:4">
      <c r="A9573" s="213" t="s">
        <v>17314</v>
      </c>
      <c r="B9573" s="213" t="s">
        <v>17315</v>
      </c>
      <c r="C9573" s="213" t="s">
        <v>126</v>
      </c>
      <c r="D9573" s="214" t="s">
        <v>32579</v>
      </c>
    </row>
    <row r="9574" spans="1:4">
      <c r="A9574" s="213" t="s">
        <v>17316</v>
      </c>
      <c r="B9574" s="213" t="s">
        <v>17317</v>
      </c>
      <c r="C9574" s="213" t="s">
        <v>126</v>
      </c>
      <c r="D9574" s="214" t="s">
        <v>10873</v>
      </c>
    </row>
    <row r="9575" spans="1:4">
      <c r="A9575" s="213" t="s">
        <v>17318</v>
      </c>
      <c r="B9575" s="213" t="s">
        <v>17319</v>
      </c>
      <c r="C9575" s="213" t="s">
        <v>126</v>
      </c>
      <c r="D9575" s="214" t="s">
        <v>30548</v>
      </c>
    </row>
    <row r="9576" spans="1:4">
      <c r="A9576" s="213" t="s">
        <v>17320</v>
      </c>
      <c r="B9576" s="213" t="s">
        <v>17321</v>
      </c>
      <c r="C9576" s="213" t="s">
        <v>126</v>
      </c>
      <c r="D9576" s="214" t="s">
        <v>10609</v>
      </c>
    </row>
    <row r="9577" spans="1:4">
      <c r="A9577" s="213" t="s">
        <v>17322</v>
      </c>
      <c r="B9577" s="213" t="s">
        <v>17323</v>
      </c>
      <c r="C9577" s="213" t="s">
        <v>126</v>
      </c>
      <c r="D9577" s="214" t="s">
        <v>34088</v>
      </c>
    </row>
    <row r="9578" spans="1:4">
      <c r="A9578" s="213" t="s">
        <v>17324</v>
      </c>
      <c r="B9578" s="213" t="s">
        <v>17325</v>
      </c>
      <c r="C9578" s="213" t="s">
        <v>126</v>
      </c>
      <c r="D9578" s="214" t="s">
        <v>11381</v>
      </c>
    </row>
    <row r="9579" spans="1:4">
      <c r="A9579" s="213" t="s">
        <v>17327</v>
      </c>
      <c r="B9579" s="213" t="s">
        <v>17328</v>
      </c>
      <c r="C9579" s="213" t="s">
        <v>126</v>
      </c>
      <c r="D9579" s="214" t="s">
        <v>34089</v>
      </c>
    </row>
    <row r="9580" spans="1:4">
      <c r="A9580" s="213" t="s">
        <v>17330</v>
      </c>
      <c r="B9580" s="213" t="s">
        <v>17331</v>
      </c>
      <c r="C9580" s="213" t="s">
        <v>126</v>
      </c>
      <c r="D9580" s="214" t="s">
        <v>34090</v>
      </c>
    </row>
    <row r="9581" spans="1:4">
      <c r="A9581" s="213" t="s">
        <v>17332</v>
      </c>
      <c r="B9581" s="213" t="s">
        <v>17333</v>
      </c>
      <c r="C9581" s="213" t="s">
        <v>126</v>
      </c>
      <c r="D9581" s="214" t="s">
        <v>34091</v>
      </c>
    </row>
    <row r="9582" spans="1:4">
      <c r="A9582" s="213" t="s">
        <v>17334</v>
      </c>
      <c r="B9582" s="213" t="s">
        <v>17335</v>
      </c>
      <c r="C9582" s="213" t="s">
        <v>126</v>
      </c>
      <c r="D9582" s="214" t="s">
        <v>34092</v>
      </c>
    </row>
    <row r="9583" spans="1:4">
      <c r="A9583" s="213" t="s">
        <v>17337</v>
      </c>
      <c r="B9583" s="213" t="s">
        <v>17338</v>
      </c>
      <c r="C9583" s="213" t="s">
        <v>126</v>
      </c>
      <c r="D9583" s="214" t="s">
        <v>34093</v>
      </c>
    </row>
    <row r="9584" spans="1:4">
      <c r="A9584" s="213" t="s">
        <v>17339</v>
      </c>
      <c r="B9584" s="213" t="s">
        <v>17340</v>
      </c>
      <c r="C9584" s="213" t="s">
        <v>126</v>
      </c>
      <c r="D9584" s="214" t="s">
        <v>10611</v>
      </c>
    </row>
    <row r="9585" spans="1:4">
      <c r="A9585" s="213" t="s">
        <v>17342</v>
      </c>
      <c r="B9585" s="213" t="s">
        <v>17343</v>
      </c>
      <c r="C9585" s="213" t="s">
        <v>126</v>
      </c>
      <c r="D9585" s="214" t="s">
        <v>33312</v>
      </c>
    </row>
    <row r="9586" spans="1:4">
      <c r="A9586" s="213" t="s">
        <v>17344</v>
      </c>
      <c r="B9586" s="213" t="s">
        <v>17345</v>
      </c>
      <c r="C9586" s="213" t="s">
        <v>126</v>
      </c>
      <c r="D9586" s="214" t="s">
        <v>19121</v>
      </c>
    </row>
    <row r="9587" spans="1:4">
      <c r="A9587" s="213" t="s">
        <v>17347</v>
      </c>
      <c r="B9587" s="213" t="s">
        <v>17348</v>
      </c>
      <c r="C9587" s="213" t="s">
        <v>126</v>
      </c>
      <c r="D9587" s="214" t="s">
        <v>34059</v>
      </c>
    </row>
    <row r="9588" spans="1:4">
      <c r="A9588" s="213" t="s">
        <v>17349</v>
      </c>
      <c r="B9588" s="213" t="s">
        <v>17350</v>
      </c>
      <c r="C9588" s="213" t="s">
        <v>126</v>
      </c>
      <c r="D9588" s="214" t="s">
        <v>11722</v>
      </c>
    </row>
    <row r="9589" spans="1:4">
      <c r="A9589" s="213" t="s">
        <v>17351</v>
      </c>
      <c r="B9589" s="213" t="s">
        <v>17352</v>
      </c>
      <c r="C9589" s="213" t="s">
        <v>126</v>
      </c>
      <c r="D9589" s="214" t="s">
        <v>30476</v>
      </c>
    </row>
    <row r="9590" spans="1:4">
      <c r="A9590" s="213" t="s">
        <v>17354</v>
      </c>
      <c r="B9590" s="213" t="s">
        <v>17355</v>
      </c>
      <c r="C9590" s="213" t="s">
        <v>126</v>
      </c>
      <c r="D9590" s="214" t="s">
        <v>34094</v>
      </c>
    </row>
    <row r="9591" spans="1:4">
      <c r="A9591" s="213" t="s">
        <v>17356</v>
      </c>
      <c r="B9591" s="213" t="s">
        <v>17357</v>
      </c>
      <c r="C9591" s="213" t="s">
        <v>126</v>
      </c>
      <c r="D9591" s="214" t="s">
        <v>31040</v>
      </c>
    </row>
    <row r="9592" spans="1:4">
      <c r="A9592" s="213" t="s">
        <v>17359</v>
      </c>
      <c r="B9592" s="213" t="s">
        <v>17360</v>
      </c>
      <c r="C9592" s="213" t="s">
        <v>126</v>
      </c>
      <c r="D9592" s="214" t="s">
        <v>34095</v>
      </c>
    </row>
    <row r="9593" spans="1:4">
      <c r="A9593" s="213" t="s">
        <v>17361</v>
      </c>
      <c r="B9593" s="213" t="s">
        <v>17362</v>
      </c>
      <c r="C9593" s="213" t="s">
        <v>126</v>
      </c>
      <c r="D9593" s="214" t="s">
        <v>29679</v>
      </c>
    </row>
    <row r="9594" spans="1:4">
      <c r="A9594" s="213" t="s">
        <v>17363</v>
      </c>
      <c r="B9594" s="213" t="s">
        <v>17364</v>
      </c>
      <c r="C9594" s="213" t="s">
        <v>126</v>
      </c>
      <c r="D9594" s="214" t="s">
        <v>34096</v>
      </c>
    </row>
    <row r="9595" spans="1:4">
      <c r="A9595" s="213" t="s">
        <v>17365</v>
      </c>
      <c r="B9595" s="213" t="s">
        <v>17366</v>
      </c>
      <c r="C9595" s="213" t="s">
        <v>126</v>
      </c>
      <c r="D9595" s="214" t="s">
        <v>16274</v>
      </c>
    </row>
    <row r="9596" spans="1:4">
      <c r="A9596" s="213" t="s">
        <v>17368</v>
      </c>
      <c r="B9596" s="213" t="s">
        <v>17369</v>
      </c>
      <c r="C9596" s="213" t="s">
        <v>126</v>
      </c>
      <c r="D9596" s="214" t="s">
        <v>34097</v>
      </c>
    </row>
    <row r="9597" spans="1:4">
      <c r="A9597" s="213" t="s">
        <v>17370</v>
      </c>
      <c r="B9597" s="213" t="s">
        <v>17371</v>
      </c>
      <c r="C9597" s="213" t="s">
        <v>126</v>
      </c>
      <c r="D9597" s="214" t="s">
        <v>10693</v>
      </c>
    </row>
    <row r="9598" spans="1:4">
      <c r="A9598" s="213" t="s">
        <v>17372</v>
      </c>
      <c r="B9598" s="213" t="s">
        <v>17373</v>
      </c>
      <c r="C9598" s="213" t="s">
        <v>126</v>
      </c>
      <c r="D9598" s="214" t="s">
        <v>11450</v>
      </c>
    </row>
    <row r="9599" spans="1:4">
      <c r="A9599" s="213" t="s">
        <v>17374</v>
      </c>
      <c r="B9599" s="213" t="s">
        <v>17375</v>
      </c>
      <c r="C9599" s="213" t="s">
        <v>126</v>
      </c>
      <c r="D9599" s="214" t="s">
        <v>34098</v>
      </c>
    </row>
    <row r="9600" spans="1:4">
      <c r="A9600" s="213" t="s">
        <v>17377</v>
      </c>
      <c r="B9600" s="213" t="s">
        <v>17378</v>
      </c>
      <c r="C9600" s="213" t="s">
        <v>126</v>
      </c>
      <c r="D9600" s="214" t="s">
        <v>11553</v>
      </c>
    </row>
    <row r="9601" spans="1:4">
      <c r="A9601" s="213" t="s">
        <v>17379</v>
      </c>
      <c r="B9601" s="213" t="s">
        <v>17380</v>
      </c>
      <c r="C9601" s="213" t="s">
        <v>126</v>
      </c>
      <c r="D9601" s="214" t="s">
        <v>25243</v>
      </c>
    </row>
    <row r="9602" spans="1:4">
      <c r="A9602" s="213" t="s">
        <v>17381</v>
      </c>
      <c r="B9602" s="213" t="s">
        <v>17382</v>
      </c>
      <c r="C9602" s="213" t="s">
        <v>126</v>
      </c>
      <c r="D9602" s="214" t="s">
        <v>29533</v>
      </c>
    </row>
    <row r="9603" spans="1:4">
      <c r="A9603" s="213" t="s">
        <v>17384</v>
      </c>
      <c r="B9603" s="213" t="s">
        <v>30480</v>
      </c>
      <c r="C9603" s="213" t="s">
        <v>126</v>
      </c>
      <c r="D9603" s="214" t="s">
        <v>34099</v>
      </c>
    </row>
    <row r="9604" spans="1:4">
      <c r="A9604" s="213" t="s">
        <v>17385</v>
      </c>
      <c r="B9604" s="213" t="s">
        <v>17386</v>
      </c>
      <c r="C9604" s="213" t="s">
        <v>126</v>
      </c>
      <c r="D9604" s="214" t="s">
        <v>33253</v>
      </c>
    </row>
    <row r="9605" spans="1:4">
      <c r="A9605" s="213" t="s">
        <v>17387</v>
      </c>
      <c r="B9605" s="213" t="s">
        <v>17388</v>
      </c>
      <c r="C9605" s="213" t="s">
        <v>126</v>
      </c>
      <c r="D9605" s="214" t="s">
        <v>29456</v>
      </c>
    </row>
    <row r="9606" spans="1:4">
      <c r="A9606" s="213" t="s">
        <v>17389</v>
      </c>
      <c r="B9606" s="213" t="s">
        <v>17390</v>
      </c>
      <c r="C9606" s="213" t="s">
        <v>126</v>
      </c>
      <c r="D9606" s="214" t="s">
        <v>34100</v>
      </c>
    </row>
    <row r="9607" spans="1:4">
      <c r="A9607" s="213" t="s">
        <v>17391</v>
      </c>
      <c r="B9607" s="213" t="s">
        <v>17392</v>
      </c>
      <c r="C9607" s="213" t="s">
        <v>126</v>
      </c>
      <c r="D9607" s="214" t="s">
        <v>30145</v>
      </c>
    </row>
    <row r="9608" spans="1:4">
      <c r="A9608" s="213" t="s">
        <v>17393</v>
      </c>
      <c r="B9608" s="213" t="s">
        <v>17394</v>
      </c>
      <c r="C9608" s="213" t="s">
        <v>126</v>
      </c>
      <c r="D9608" s="214" t="s">
        <v>30028</v>
      </c>
    </row>
    <row r="9609" spans="1:4">
      <c r="A9609" s="213" t="s">
        <v>17395</v>
      </c>
      <c r="B9609" s="213" t="s">
        <v>17396</v>
      </c>
      <c r="C9609" s="213" t="s">
        <v>126</v>
      </c>
      <c r="D9609" s="214" t="s">
        <v>34101</v>
      </c>
    </row>
    <row r="9610" spans="1:4">
      <c r="A9610" s="213" t="s">
        <v>17397</v>
      </c>
      <c r="B9610" s="213" t="s">
        <v>17398</v>
      </c>
      <c r="C9610" s="213" t="s">
        <v>126</v>
      </c>
      <c r="D9610" s="214" t="s">
        <v>33650</v>
      </c>
    </row>
    <row r="9611" spans="1:4">
      <c r="A9611" s="213" t="s">
        <v>17400</v>
      </c>
      <c r="B9611" s="213" t="s">
        <v>17401</v>
      </c>
      <c r="C9611" s="213" t="s">
        <v>126</v>
      </c>
      <c r="D9611" s="214" t="s">
        <v>34102</v>
      </c>
    </row>
    <row r="9612" spans="1:4">
      <c r="A9612" s="213" t="s">
        <v>17402</v>
      </c>
      <c r="B9612" s="213" t="s">
        <v>17403</v>
      </c>
      <c r="C9612" s="213" t="s">
        <v>126</v>
      </c>
      <c r="D9612" s="214" t="s">
        <v>33880</v>
      </c>
    </row>
    <row r="9613" spans="1:4">
      <c r="A9613" s="213" t="s">
        <v>17404</v>
      </c>
      <c r="B9613" s="213" t="s">
        <v>17405</v>
      </c>
      <c r="C9613" s="213" t="s">
        <v>126</v>
      </c>
      <c r="D9613" s="214" t="s">
        <v>29793</v>
      </c>
    </row>
    <row r="9614" spans="1:4">
      <c r="A9614" s="213" t="s">
        <v>17406</v>
      </c>
      <c r="B9614" s="213" t="s">
        <v>17407</v>
      </c>
      <c r="C9614" s="213" t="s">
        <v>126</v>
      </c>
      <c r="D9614" s="214" t="s">
        <v>28899</v>
      </c>
    </row>
    <row r="9615" spans="1:4">
      <c r="A9615" s="213" t="s">
        <v>17408</v>
      </c>
      <c r="B9615" s="213" t="s">
        <v>17409</v>
      </c>
      <c r="C9615" s="213" t="s">
        <v>126</v>
      </c>
      <c r="D9615" s="214" t="s">
        <v>34103</v>
      </c>
    </row>
    <row r="9616" spans="1:4">
      <c r="A9616" s="213" t="s">
        <v>17410</v>
      </c>
      <c r="B9616" s="213" t="s">
        <v>17411</v>
      </c>
      <c r="C9616" s="213" t="s">
        <v>126</v>
      </c>
      <c r="D9616" s="214" t="s">
        <v>34104</v>
      </c>
    </row>
    <row r="9617" spans="1:4">
      <c r="A9617" s="213" t="s">
        <v>17412</v>
      </c>
      <c r="B9617" s="213" t="s">
        <v>17413</v>
      </c>
      <c r="C9617" s="213" t="s">
        <v>126</v>
      </c>
      <c r="D9617" s="214" t="s">
        <v>34105</v>
      </c>
    </row>
    <row r="9618" spans="1:4">
      <c r="A9618" s="213" t="s">
        <v>17414</v>
      </c>
      <c r="B9618" s="213" t="s">
        <v>17415</v>
      </c>
      <c r="C9618" s="213" t="s">
        <v>126</v>
      </c>
      <c r="D9618" s="214" t="s">
        <v>34106</v>
      </c>
    </row>
    <row r="9619" spans="1:4">
      <c r="A9619" s="213" t="s">
        <v>17416</v>
      </c>
      <c r="B9619" s="213" t="s">
        <v>17417</v>
      </c>
      <c r="C9619" s="213" t="s">
        <v>126</v>
      </c>
      <c r="D9619" s="214" t="s">
        <v>34107</v>
      </c>
    </row>
    <row r="9620" spans="1:4">
      <c r="A9620" s="213" t="s">
        <v>17418</v>
      </c>
      <c r="B9620" s="213" t="s">
        <v>17419</v>
      </c>
      <c r="C9620" s="213" t="s">
        <v>126</v>
      </c>
      <c r="D9620" s="214" t="s">
        <v>13690</v>
      </c>
    </row>
    <row r="9621" spans="1:4">
      <c r="A9621" s="213" t="s">
        <v>17421</v>
      </c>
      <c r="B9621" s="213" t="s">
        <v>2992</v>
      </c>
      <c r="C9621" s="213" t="s">
        <v>126</v>
      </c>
      <c r="D9621" s="214" t="s">
        <v>34108</v>
      </c>
    </row>
    <row r="9622" spans="1:4">
      <c r="A9622" s="213" t="s">
        <v>17422</v>
      </c>
      <c r="B9622" s="213" t="s">
        <v>2993</v>
      </c>
      <c r="C9622" s="213" t="s">
        <v>126</v>
      </c>
      <c r="D9622" s="214" t="s">
        <v>30291</v>
      </c>
    </row>
    <row r="9623" spans="1:4">
      <c r="A9623" s="213" t="s">
        <v>17423</v>
      </c>
      <c r="B9623" s="213" t="s">
        <v>2994</v>
      </c>
      <c r="C9623" s="213" t="s">
        <v>126</v>
      </c>
      <c r="D9623" s="214" t="s">
        <v>10989</v>
      </c>
    </row>
    <row r="9624" spans="1:4">
      <c r="A9624" s="213" t="s">
        <v>17424</v>
      </c>
      <c r="B9624" s="213" t="s">
        <v>2995</v>
      </c>
      <c r="C9624" s="213" t="s">
        <v>126</v>
      </c>
      <c r="D9624" s="214" t="s">
        <v>12646</v>
      </c>
    </row>
    <row r="9625" spans="1:4">
      <c r="A9625" s="213" t="s">
        <v>17425</v>
      </c>
      <c r="B9625" s="213" t="s">
        <v>2996</v>
      </c>
      <c r="C9625" s="213" t="s">
        <v>126</v>
      </c>
      <c r="D9625" s="214" t="s">
        <v>34109</v>
      </c>
    </row>
    <row r="9626" spans="1:4">
      <c r="A9626" s="213" t="s">
        <v>17426</v>
      </c>
      <c r="B9626" s="213" t="s">
        <v>2997</v>
      </c>
      <c r="C9626" s="213" t="s">
        <v>126</v>
      </c>
      <c r="D9626" s="214" t="s">
        <v>30834</v>
      </c>
    </row>
    <row r="9627" spans="1:4">
      <c r="A9627" s="213" t="s">
        <v>17427</v>
      </c>
      <c r="B9627" s="213" t="s">
        <v>2998</v>
      </c>
      <c r="C9627" s="213" t="s">
        <v>126</v>
      </c>
      <c r="D9627" s="214" t="s">
        <v>34110</v>
      </c>
    </row>
    <row r="9628" spans="1:4">
      <c r="A9628" s="213" t="s">
        <v>17428</v>
      </c>
      <c r="B9628" s="213" t="s">
        <v>30485</v>
      </c>
      <c r="C9628" s="213" t="s">
        <v>126</v>
      </c>
      <c r="D9628" s="214" t="s">
        <v>34111</v>
      </c>
    </row>
    <row r="9629" spans="1:4">
      <c r="A9629" s="213" t="s">
        <v>17429</v>
      </c>
      <c r="B9629" s="213" t="s">
        <v>2999</v>
      </c>
      <c r="C9629" s="213" t="s">
        <v>126</v>
      </c>
      <c r="D9629" s="214" t="s">
        <v>34112</v>
      </c>
    </row>
    <row r="9630" spans="1:4">
      <c r="A9630" s="213" t="s">
        <v>17430</v>
      </c>
      <c r="B9630" s="213" t="s">
        <v>3000</v>
      </c>
      <c r="C9630" s="213" t="s">
        <v>126</v>
      </c>
      <c r="D9630" s="214" t="s">
        <v>34113</v>
      </c>
    </row>
    <row r="9631" spans="1:4">
      <c r="A9631" s="213" t="s">
        <v>17431</v>
      </c>
      <c r="B9631" s="213" t="s">
        <v>3001</v>
      </c>
      <c r="C9631" s="213" t="s">
        <v>126</v>
      </c>
      <c r="D9631" s="214" t="s">
        <v>34114</v>
      </c>
    </row>
    <row r="9632" spans="1:4">
      <c r="A9632" s="213" t="s">
        <v>17432</v>
      </c>
      <c r="B9632" s="213" t="s">
        <v>3002</v>
      </c>
      <c r="C9632" s="213" t="s">
        <v>126</v>
      </c>
      <c r="D9632" s="214" t="s">
        <v>34115</v>
      </c>
    </row>
    <row r="9633" spans="1:4">
      <c r="A9633" s="213" t="s">
        <v>17433</v>
      </c>
      <c r="B9633" s="213" t="s">
        <v>3003</v>
      </c>
      <c r="C9633" s="213" t="s">
        <v>126</v>
      </c>
      <c r="D9633" s="214" t="s">
        <v>34116</v>
      </c>
    </row>
    <row r="9634" spans="1:4">
      <c r="A9634" s="213" t="s">
        <v>17435</v>
      </c>
      <c r="B9634" s="213" t="s">
        <v>3004</v>
      </c>
      <c r="C9634" s="213" t="s">
        <v>126</v>
      </c>
      <c r="D9634" s="214" t="s">
        <v>34117</v>
      </c>
    </row>
    <row r="9635" spans="1:4">
      <c r="A9635" s="213" t="s">
        <v>17436</v>
      </c>
      <c r="B9635" s="213" t="s">
        <v>3005</v>
      </c>
      <c r="C9635" s="213" t="s">
        <v>126</v>
      </c>
      <c r="D9635" s="214" t="s">
        <v>34118</v>
      </c>
    </row>
    <row r="9636" spans="1:4">
      <c r="A9636" s="213" t="s">
        <v>17437</v>
      </c>
      <c r="B9636" s="213" t="s">
        <v>3006</v>
      </c>
      <c r="C9636" s="213" t="s">
        <v>126</v>
      </c>
      <c r="D9636" s="214" t="s">
        <v>34118</v>
      </c>
    </row>
    <row r="9637" spans="1:4">
      <c r="A9637" s="213" t="s">
        <v>17438</v>
      </c>
      <c r="B9637" s="213" t="s">
        <v>3007</v>
      </c>
      <c r="C9637" s="213" t="s">
        <v>126</v>
      </c>
      <c r="D9637" s="214" t="s">
        <v>34119</v>
      </c>
    </row>
    <row r="9638" spans="1:4">
      <c r="A9638" s="213" t="s">
        <v>17439</v>
      </c>
      <c r="B9638" s="213" t="s">
        <v>3008</v>
      </c>
      <c r="C9638" s="213" t="s">
        <v>126</v>
      </c>
      <c r="D9638" s="214" t="s">
        <v>34120</v>
      </c>
    </row>
    <row r="9639" spans="1:4">
      <c r="A9639" s="213" t="s">
        <v>17440</v>
      </c>
      <c r="B9639" s="213" t="s">
        <v>3009</v>
      </c>
      <c r="C9639" s="213" t="s">
        <v>126</v>
      </c>
      <c r="D9639" s="214" t="s">
        <v>34121</v>
      </c>
    </row>
    <row r="9640" spans="1:4">
      <c r="A9640" s="213" t="s">
        <v>17441</v>
      </c>
      <c r="B9640" s="213" t="s">
        <v>3010</v>
      </c>
      <c r="C9640" s="213" t="s">
        <v>126</v>
      </c>
      <c r="D9640" s="214" t="s">
        <v>32275</v>
      </c>
    </row>
    <row r="9641" spans="1:4">
      <c r="A9641" s="213" t="s">
        <v>17442</v>
      </c>
      <c r="B9641" s="213" t="s">
        <v>3011</v>
      </c>
      <c r="C9641" s="213" t="s">
        <v>126</v>
      </c>
      <c r="D9641" s="214" t="s">
        <v>34122</v>
      </c>
    </row>
    <row r="9642" spans="1:4">
      <c r="A9642" s="213" t="s">
        <v>17443</v>
      </c>
      <c r="B9642" s="213" t="s">
        <v>3012</v>
      </c>
      <c r="C9642" s="213" t="s">
        <v>126</v>
      </c>
      <c r="D9642" s="214" t="s">
        <v>34123</v>
      </c>
    </row>
    <row r="9643" spans="1:4">
      <c r="A9643" s="213" t="s">
        <v>17444</v>
      </c>
      <c r="B9643" s="213" t="s">
        <v>3013</v>
      </c>
      <c r="C9643" s="213" t="s">
        <v>126</v>
      </c>
      <c r="D9643" s="214" t="s">
        <v>34124</v>
      </c>
    </row>
    <row r="9644" spans="1:4">
      <c r="A9644" s="213" t="s">
        <v>17445</v>
      </c>
      <c r="B9644" s="213" t="s">
        <v>3014</v>
      </c>
      <c r="C9644" s="213" t="s">
        <v>126</v>
      </c>
      <c r="D9644" s="214" t="s">
        <v>34125</v>
      </c>
    </row>
    <row r="9645" spans="1:4">
      <c r="A9645" s="213" t="s">
        <v>17446</v>
      </c>
      <c r="B9645" s="213" t="s">
        <v>3015</v>
      </c>
      <c r="C9645" s="213" t="s">
        <v>126</v>
      </c>
      <c r="D9645" s="214" t="s">
        <v>34126</v>
      </c>
    </row>
    <row r="9646" spans="1:4">
      <c r="A9646" s="213" t="s">
        <v>17447</v>
      </c>
      <c r="B9646" s="213" t="s">
        <v>3016</v>
      </c>
      <c r="C9646" s="213" t="s">
        <v>126</v>
      </c>
      <c r="D9646" s="214" t="s">
        <v>34127</v>
      </c>
    </row>
    <row r="9647" spans="1:4">
      <c r="A9647" s="213" t="s">
        <v>17448</v>
      </c>
      <c r="B9647" s="213" t="s">
        <v>3017</v>
      </c>
      <c r="C9647" s="213" t="s">
        <v>126</v>
      </c>
      <c r="D9647" s="214" t="s">
        <v>34128</v>
      </c>
    </row>
    <row r="9648" spans="1:4">
      <c r="A9648" s="213" t="s">
        <v>17449</v>
      </c>
      <c r="B9648" s="213" t="s">
        <v>3018</v>
      </c>
      <c r="C9648" s="213" t="s">
        <v>126</v>
      </c>
      <c r="D9648" s="214" t="s">
        <v>34129</v>
      </c>
    </row>
    <row r="9649" spans="1:4">
      <c r="A9649" s="213" t="s">
        <v>17450</v>
      </c>
      <c r="B9649" s="213" t="s">
        <v>3019</v>
      </c>
      <c r="C9649" s="213" t="s">
        <v>126</v>
      </c>
      <c r="D9649" s="214" t="s">
        <v>34130</v>
      </c>
    </row>
    <row r="9650" spans="1:4">
      <c r="A9650" s="213" t="s">
        <v>17451</v>
      </c>
      <c r="B9650" s="213" t="s">
        <v>3020</v>
      </c>
      <c r="C9650" s="213" t="s">
        <v>126</v>
      </c>
      <c r="D9650" s="214" t="s">
        <v>12007</v>
      </c>
    </row>
    <row r="9651" spans="1:4">
      <c r="A9651" s="213" t="s">
        <v>17452</v>
      </c>
      <c r="B9651" s="213" t="s">
        <v>3021</v>
      </c>
      <c r="C9651" s="213" t="s">
        <v>126</v>
      </c>
      <c r="D9651" s="214" t="s">
        <v>34131</v>
      </c>
    </row>
    <row r="9652" spans="1:4">
      <c r="A9652" s="213" t="s">
        <v>17453</v>
      </c>
      <c r="B9652" s="213" t="s">
        <v>3022</v>
      </c>
      <c r="C9652" s="213" t="s">
        <v>126</v>
      </c>
      <c r="D9652" s="214" t="s">
        <v>34132</v>
      </c>
    </row>
    <row r="9653" spans="1:4">
      <c r="A9653" s="213" t="s">
        <v>17454</v>
      </c>
      <c r="B9653" s="213" t="s">
        <v>3023</v>
      </c>
      <c r="C9653" s="213" t="s">
        <v>126</v>
      </c>
      <c r="D9653" s="214" t="s">
        <v>29523</v>
      </c>
    </row>
    <row r="9654" spans="1:4">
      <c r="A9654" s="213" t="s">
        <v>17455</v>
      </c>
      <c r="B9654" s="213" t="s">
        <v>3024</v>
      </c>
      <c r="C9654" s="213" t="s">
        <v>126</v>
      </c>
      <c r="D9654" s="214" t="s">
        <v>34133</v>
      </c>
    </row>
    <row r="9655" spans="1:4">
      <c r="A9655" s="213" t="s">
        <v>17456</v>
      </c>
      <c r="B9655" s="213" t="s">
        <v>3025</v>
      </c>
      <c r="C9655" s="213" t="s">
        <v>126</v>
      </c>
      <c r="D9655" s="214" t="s">
        <v>24593</v>
      </c>
    </row>
    <row r="9656" spans="1:4">
      <c r="A9656" s="213" t="s">
        <v>17457</v>
      </c>
      <c r="B9656" s="213" t="s">
        <v>3026</v>
      </c>
      <c r="C9656" s="213" t="s">
        <v>126</v>
      </c>
      <c r="D9656" s="214" t="s">
        <v>29869</v>
      </c>
    </row>
    <row r="9657" spans="1:4">
      <c r="A9657" s="213" t="s">
        <v>17458</v>
      </c>
      <c r="B9657" s="213" t="s">
        <v>3027</v>
      </c>
      <c r="C9657" s="213" t="s">
        <v>126</v>
      </c>
      <c r="D9657" s="214" t="s">
        <v>34134</v>
      </c>
    </row>
    <row r="9658" spans="1:4">
      <c r="A9658" s="213" t="s">
        <v>17459</v>
      </c>
      <c r="B9658" s="213" t="s">
        <v>3028</v>
      </c>
      <c r="C9658" s="213" t="s">
        <v>126</v>
      </c>
      <c r="D9658" s="214" t="s">
        <v>34135</v>
      </c>
    </row>
    <row r="9659" spans="1:4">
      <c r="A9659" s="213" t="s">
        <v>17460</v>
      </c>
      <c r="B9659" s="213" t="s">
        <v>3029</v>
      </c>
      <c r="C9659" s="213" t="s">
        <v>126</v>
      </c>
      <c r="D9659" s="214" t="s">
        <v>34136</v>
      </c>
    </row>
    <row r="9660" spans="1:4">
      <c r="A9660" s="213" t="s">
        <v>17461</v>
      </c>
      <c r="B9660" s="213" t="s">
        <v>3030</v>
      </c>
      <c r="C9660" s="213" t="s">
        <v>126</v>
      </c>
      <c r="D9660" s="214" t="s">
        <v>31028</v>
      </c>
    </row>
    <row r="9661" spans="1:4">
      <c r="A9661" s="213" t="s">
        <v>17462</v>
      </c>
      <c r="B9661" s="213" t="s">
        <v>3031</v>
      </c>
      <c r="C9661" s="213" t="s">
        <v>126</v>
      </c>
      <c r="D9661" s="214" t="s">
        <v>31028</v>
      </c>
    </row>
    <row r="9662" spans="1:4">
      <c r="A9662" s="213" t="s">
        <v>17463</v>
      </c>
      <c r="B9662" s="213" t="s">
        <v>3032</v>
      </c>
      <c r="C9662" s="213" t="s">
        <v>126</v>
      </c>
      <c r="D9662" s="214" t="s">
        <v>18987</v>
      </c>
    </row>
    <row r="9663" spans="1:4">
      <c r="A9663" s="213" t="s">
        <v>17464</v>
      </c>
      <c r="B9663" s="213" t="s">
        <v>3033</v>
      </c>
      <c r="C9663" s="213" t="s">
        <v>126</v>
      </c>
      <c r="D9663" s="214" t="s">
        <v>18987</v>
      </c>
    </row>
    <row r="9664" spans="1:4">
      <c r="A9664" s="213" t="s">
        <v>17465</v>
      </c>
      <c r="B9664" s="213" t="s">
        <v>3034</v>
      </c>
      <c r="C9664" s="213" t="s">
        <v>126</v>
      </c>
      <c r="D9664" s="214" t="s">
        <v>34137</v>
      </c>
    </row>
    <row r="9665" spans="1:4">
      <c r="A9665" s="213" t="s">
        <v>17466</v>
      </c>
      <c r="B9665" s="213" t="s">
        <v>3035</v>
      </c>
      <c r="C9665" s="213" t="s">
        <v>126</v>
      </c>
      <c r="D9665" s="214" t="s">
        <v>34137</v>
      </c>
    </row>
    <row r="9666" spans="1:4">
      <c r="A9666" s="213" t="s">
        <v>17467</v>
      </c>
      <c r="B9666" s="213" t="s">
        <v>3036</v>
      </c>
      <c r="C9666" s="213" t="s">
        <v>126</v>
      </c>
      <c r="D9666" s="214" t="s">
        <v>27246</v>
      </c>
    </row>
    <row r="9667" spans="1:4">
      <c r="A9667" s="213" t="s">
        <v>17468</v>
      </c>
      <c r="B9667" s="213" t="s">
        <v>3037</v>
      </c>
      <c r="C9667" s="213" t="s">
        <v>126</v>
      </c>
      <c r="D9667" s="214" t="s">
        <v>34138</v>
      </c>
    </row>
    <row r="9668" spans="1:4">
      <c r="A9668" s="213" t="s">
        <v>17469</v>
      </c>
      <c r="B9668" s="213" t="s">
        <v>3038</v>
      </c>
      <c r="C9668" s="213" t="s">
        <v>126</v>
      </c>
      <c r="D9668" s="214" t="s">
        <v>34139</v>
      </c>
    </row>
    <row r="9669" spans="1:4">
      <c r="A9669" s="213" t="s">
        <v>17470</v>
      </c>
      <c r="B9669" s="213" t="s">
        <v>3039</v>
      </c>
      <c r="C9669" s="213" t="s">
        <v>126</v>
      </c>
      <c r="D9669" s="214" t="s">
        <v>28336</v>
      </c>
    </row>
    <row r="9670" spans="1:4">
      <c r="A9670" s="213" t="s">
        <v>17471</v>
      </c>
      <c r="B9670" s="213" t="s">
        <v>3040</v>
      </c>
      <c r="C9670" s="213" t="s">
        <v>126</v>
      </c>
      <c r="D9670" s="214" t="s">
        <v>34140</v>
      </c>
    </row>
    <row r="9671" spans="1:4">
      <c r="A9671" s="213" t="s">
        <v>17472</v>
      </c>
      <c r="B9671" s="213" t="s">
        <v>3041</v>
      </c>
      <c r="C9671" s="213" t="s">
        <v>126</v>
      </c>
      <c r="D9671" s="214" t="s">
        <v>34141</v>
      </c>
    </row>
    <row r="9672" spans="1:4">
      <c r="A9672" s="213" t="s">
        <v>17473</v>
      </c>
      <c r="B9672" s="213" t="s">
        <v>3042</v>
      </c>
      <c r="C9672" s="213" t="s">
        <v>126</v>
      </c>
      <c r="D9672" s="214" t="s">
        <v>34142</v>
      </c>
    </row>
    <row r="9673" spans="1:4">
      <c r="A9673" s="213" t="s">
        <v>17475</v>
      </c>
      <c r="B9673" s="213" t="s">
        <v>3043</v>
      </c>
      <c r="C9673" s="213" t="s">
        <v>126</v>
      </c>
      <c r="D9673" s="214" t="s">
        <v>34143</v>
      </c>
    </row>
    <row r="9674" spans="1:4">
      <c r="A9674" s="213" t="s">
        <v>17476</v>
      </c>
      <c r="B9674" s="213" t="s">
        <v>3044</v>
      </c>
      <c r="C9674" s="213" t="s">
        <v>126</v>
      </c>
      <c r="D9674" s="214" t="s">
        <v>34144</v>
      </c>
    </row>
    <row r="9675" spans="1:4">
      <c r="A9675" s="213" t="s">
        <v>17478</v>
      </c>
      <c r="B9675" s="213" t="s">
        <v>3045</v>
      </c>
      <c r="C9675" s="213" t="s">
        <v>126</v>
      </c>
      <c r="D9675" s="214" t="s">
        <v>34145</v>
      </c>
    </row>
    <row r="9676" spans="1:4">
      <c r="A9676" s="213" t="s">
        <v>17479</v>
      </c>
      <c r="B9676" s="213" t="s">
        <v>3046</v>
      </c>
      <c r="C9676" s="213" t="s">
        <v>126</v>
      </c>
      <c r="D9676" s="214" t="s">
        <v>34146</v>
      </c>
    </row>
    <row r="9677" spans="1:4">
      <c r="A9677" s="213" t="s">
        <v>17480</v>
      </c>
      <c r="B9677" s="213" t="s">
        <v>3047</v>
      </c>
      <c r="C9677" s="213" t="s">
        <v>126</v>
      </c>
      <c r="D9677" s="214" t="s">
        <v>34147</v>
      </c>
    </row>
    <row r="9678" spans="1:4">
      <c r="A9678" s="213" t="s">
        <v>17481</v>
      </c>
      <c r="B9678" s="213" t="s">
        <v>3049</v>
      </c>
      <c r="C9678" s="213" t="s">
        <v>126</v>
      </c>
      <c r="D9678" s="214" t="s">
        <v>34148</v>
      </c>
    </row>
    <row r="9679" spans="1:4">
      <c r="A9679" s="213" t="s">
        <v>17482</v>
      </c>
      <c r="B9679" s="213" t="s">
        <v>3050</v>
      </c>
      <c r="C9679" s="213" t="s">
        <v>126</v>
      </c>
      <c r="D9679" s="214" t="s">
        <v>34149</v>
      </c>
    </row>
    <row r="9680" spans="1:4">
      <c r="A9680" s="213" t="s">
        <v>17483</v>
      </c>
      <c r="B9680" s="213" t="s">
        <v>3051</v>
      </c>
      <c r="C9680" s="213" t="s">
        <v>126</v>
      </c>
      <c r="D9680" s="214" t="s">
        <v>13182</v>
      </c>
    </row>
    <row r="9681" spans="1:4">
      <c r="A9681" s="213" t="s">
        <v>17484</v>
      </c>
      <c r="B9681" s="213" t="s">
        <v>3052</v>
      </c>
      <c r="C9681" s="213" t="s">
        <v>126</v>
      </c>
      <c r="D9681" s="214" t="s">
        <v>34150</v>
      </c>
    </row>
    <row r="9682" spans="1:4">
      <c r="A9682" s="213" t="s">
        <v>17485</v>
      </c>
      <c r="B9682" s="213" t="s">
        <v>3053</v>
      </c>
      <c r="C9682" s="213" t="s">
        <v>126</v>
      </c>
      <c r="D9682" s="214" t="s">
        <v>34151</v>
      </c>
    </row>
    <row r="9683" spans="1:4">
      <c r="A9683" s="213" t="s">
        <v>17487</v>
      </c>
      <c r="B9683" s="213" t="s">
        <v>3054</v>
      </c>
      <c r="C9683" s="213" t="s">
        <v>126</v>
      </c>
      <c r="D9683" s="214" t="s">
        <v>34152</v>
      </c>
    </row>
    <row r="9684" spans="1:4">
      <c r="A9684" s="213" t="s">
        <v>17488</v>
      </c>
      <c r="B9684" s="213" t="s">
        <v>3055</v>
      </c>
      <c r="C9684" s="213" t="s">
        <v>126</v>
      </c>
      <c r="D9684" s="214" t="s">
        <v>34153</v>
      </c>
    </row>
    <row r="9685" spans="1:4">
      <c r="A9685" s="213" t="s">
        <v>17489</v>
      </c>
      <c r="B9685" s="213" t="s">
        <v>3056</v>
      </c>
      <c r="C9685" s="213" t="s">
        <v>126</v>
      </c>
      <c r="D9685" s="214" t="s">
        <v>30724</v>
      </c>
    </row>
    <row r="9686" spans="1:4">
      <c r="A9686" s="213" t="s">
        <v>17490</v>
      </c>
      <c r="B9686" s="213" t="s">
        <v>3057</v>
      </c>
      <c r="C9686" s="213" t="s">
        <v>126</v>
      </c>
      <c r="D9686" s="214" t="s">
        <v>34154</v>
      </c>
    </row>
    <row r="9687" spans="1:4">
      <c r="A9687" s="213" t="s">
        <v>17491</v>
      </c>
      <c r="B9687" s="213" t="s">
        <v>3058</v>
      </c>
      <c r="C9687" s="213" t="s">
        <v>126</v>
      </c>
      <c r="D9687" s="214" t="s">
        <v>34155</v>
      </c>
    </row>
    <row r="9688" spans="1:4">
      <c r="A9688" s="213" t="s">
        <v>17492</v>
      </c>
      <c r="B9688" s="213" t="s">
        <v>3059</v>
      </c>
      <c r="C9688" s="213" t="s">
        <v>126</v>
      </c>
      <c r="D9688" s="214" t="s">
        <v>34156</v>
      </c>
    </row>
    <row r="9689" spans="1:4">
      <c r="A9689" s="213" t="s">
        <v>17493</v>
      </c>
      <c r="B9689" s="213" t="s">
        <v>3060</v>
      </c>
      <c r="C9689" s="213" t="s">
        <v>126</v>
      </c>
      <c r="D9689" s="214" t="s">
        <v>34157</v>
      </c>
    </row>
    <row r="9690" spans="1:4">
      <c r="A9690" s="213" t="s">
        <v>17494</v>
      </c>
      <c r="B9690" s="213" t="s">
        <v>3061</v>
      </c>
      <c r="C9690" s="213" t="s">
        <v>126</v>
      </c>
      <c r="D9690" s="214" t="s">
        <v>34158</v>
      </c>
    </row>
    <row r="9691" spans="1:4">
      <c r="A9691" s="213" t="s">
        <v>17495</v>
      </c>
      <c r="B9691" s="213" t="s">
        <v>3062</v>
      </c>
      <c r="C9691" s="213" t="s">
        <v>126</v>
      </c>
      <c r="D9691" s="214" t="s">
        <v>34158</v>
      </c>
    </row>
    <row r="9692" spans="1:4">
      <c r="A9692" s="213" t="s">
        <v>17496</v>
      </c>
      <c r="B9692" s="213" t="s">
        <v>3063</v>
      </c>
      <c r="C9692" s="213" t="s">
        <v>126</v>
      </c>
      <c r="D9692" s="214" t="s">
        <v>24701</v>
      </c>
    </row>
    <row r="9693" spans="1:4">
      <c r="A9693" s="213" t="s">
        <v>17498</v>
      </c>
      <c r="B9693" s="213" t="s">
        <v>3064</v>
      </c>
      <c r="C9693" s="213" t="s">
        <v>126</v>
      </c>
      <c r="D9693" s="214" t="s">
        <v>24701</v>
      </c>
    </row>
    <row r="9694" spans="1:4">
      <c r="A9694" s="213" t="s">
        <v>17499</v>
      </c>
      <c r="B9694" s="213" t="s">
        <v>3065</v>
      </c>
      <c r="C9694" s="213" t="s">
        <v>126</v>
      </c>
      <c r="D9694" s="214" t="s">
        <v>30065</v>
      </c>
    </row>
    <row r="9695" spans="1:4">
      <c r="A9695" s="213" t="s">
        <v>17500</v>
      </c>
      <c r="B9695" s="213" t="s">
        <v>3066</v>
      </c>
      <c r="C9695" s="213" t="s">
        <v>126</v>
      </c>
      <c r="D9695" s="214" t="s">
        <v>30065</v>
      </c>
    </row>
    <row r="9696" spans="1:4">
      <c r="A9696" s="213" t="s">
        <v>17501</v>
      </c>
      <c r="B9696" s="213" t="s">
        <v>3067</v>
      </c>
      <c r="C9696" s="213" t="s">
        <v>126</v>
      </c>
      <c r="D9696" s="214" t="s">
        <v>34159</v>
      </c>
    </row>
    <row r="9697" spans="1:4">
      <c r="A9697" s="213" t="s">
        <v>17502</v>
      </c>
      <c r="B9697" s="213" t="s">
        <v>3068</v>
      </c>
      <c r="C9697" s="213" t="s">
        <v>126</v>
      </c>
      <c r="D9697" s="214" t="s">
        <v>34160</v>
      </c>
    </row>
    <row r="9698" spans="1:4">
      <c r="A9698" s="213" t="s">
        <v>17503</v>
      </c>
      <c r="B9698" s="213" t="s">
        <v>3069</v>
      </c>
      <c r="C9698" s="213" t="s">
        <v>126</v>
      </c>
      <c r="D9698" s="214" t="s">
        <v>34161</v>
      </c>
    </row>
    <row r="9699" spans="1:4">
      <c r="A9699" s="213" t="s">
        <v>17504</v>
      </c>
      <c r="B9699" s="213" t="s">
        <v>3070</v>
      </c>
      <c r="C9699" s="213" t="s">
        <v>126</v>
      </c>
      <c r="D9699" s="214" t="s">
        <v>34162</v>
      </c>
    </row>
    <row r="9700" spans="1:4">
      <c r="A9700" s="213" t="s">
        <v>17505</v>
      </c>
      <c r="B9700" s="213" t="s">
        <v>3071</v>
      </c>
      <c r="C9700" s="213" t="s">
        <v>126</v>
      </c>
      <c r="D9700" s="214" t="s">
        <v>34163</v>
      </c>
    </row>
    <row r="9701" spans="1:4">
      <c r="A9701" s="213" t="s">
        <v>17506</v>
      </c>
      <c r="B9701" s="213" t="s">
        <v>3072</v>
      </c>
      <c r="C9701" s="213" t="s">
        <v>126</v>
      </c>
      <c r="D9701" s="214" t="s">
        <v>34164</v>
      </c>
    </row>
    <row r="9702" spans="1:4">
      <c r="A9702" s="213" t="s">
        <v>17507</v>
      </c>
      <c r="B9702" s="213" t="s">
        <v>3073</v>
      </c>
      <c r="C9702" s="213" t="s">
        <v>126</v>
      </c>
      <c r="D9702" s="214" t="s">
        <v>34165</v>
      </c>
    </row>
    <row r="9703" spans="1:4">
      <c r="A9703" s="213" t="s">
        <v>17508</v>
      </c>
      <c r="B9703" s="213" t="s">
        <v>3074</v>
      </c>
      <c r="C9703" s="213" t="s">
        <v>126</v>
      </c>
      <c r="D9703" s="214" t="s">
        <v>34166</v>
      </c>
    </row>
    <row r="9704" spans="1:4">
      <c r="A9704" s="213" t="s">
        <v>17509</v>
      </c>
      <c r="B9704" s="213" t="s">
        <v>3075</v>
      </c>
      <c r="C9704" s="213" t="s">
        <v>126</v>
      </c>
      <c r="D9704" s="214" t="s">
        <v>34167</v>
      </c>
    </row>
    <row r="9705" spans="1:4">
      <c r="A9705" s="213" t="s">
        <v>17510</v>
      </c>
      <c r="B9705" s="213" t="s">
        <v>3076</v>
      </c>
      <c r="C9705" s="213" t="s">
        <v>126</v>
      </c>
      <c r="D9705" s="214" t="s">
        <v>34168</v>
      </c>
    </row>
    <row r="9706" spans="1:4">
      <c r="A9706" s="213" t="s">
        <v>17511</v>
      </c>
      <c r="B9706" s="213" t="s">
        <v>3077</v>
      </c>
      <c r="C9706" s="213" t="s">
        <v>126</v>
      </c>
      <c r="D9706" s="214" t="s">
        <v>34169</v>
      </c>
    </row>
    <row r="9707" spans="1:4">
      <c r="A9707" s="213" t="s">
        <v>17512</v>
      </c>
      <c r="B9707" s="213" t="s">
        <v>3078</v>
      </c>
      <c r="C9707" s="213" t="s">
        <v>126</v>
      </c>
      <c r="D9707" s="214" t="s">
        <v>34170</v>
      </c>
    </row>
    <row r="9708" spans="1:4">
      <c r="A9708" s="213" t="s">
        <v>17513</v>
      </c>
      <c r="B9708" s="213" t="s">
        <v>3081</v>
      </c>
      <c r="C9708" s="213" t="s">
        <v>126</v>
      </c>
      <c r="D9708" s="214" t="s">
        <v>11697</v>
      </c>
    </row>
    <row r="9709" spans="1:4">
      <c r="A9709" s="213" t="s">
        <v>17514</v>
      </c>
      <c r="B9709" s="213" t="s">
        <v>3082</v>
      </c>
      <c r="C9709" s="213" t="s">
        <v>126</v>
      </c>
      <c r="D9709" s="214" t="s">
        <v>30489</v>
      </c>
    </row>
    <row r="9710" spans="1:4">
      <c r="A9710" s="213" t="s">
        <v>17515</v>
      </c>
      <c r="B9710" s="213" t="s">
        <v>3083</v>
      </c>
      <c r="C9710" s="213" t="s">
        <v>126</v>
      </c>
      <c r="D9710" s="214" t="s">
        <v>34171</v>
      </c>
    </row>
    <row r="9711" spans="1:4">
      <c r="A9711" s="213" t="s">
        <v>17516</v>
      </c>
      <c r="B9711" s="213" t="s">
        <v>3084</v>
      </c>
      <c r="C9711" s="213" t="s">
        <v>126</v>
      </c>
      <c r="D9711" s="214" t="s">
        <v>34172</v>
      </c>
    </row>
    <row r="9712" spans="1:4">
      <c r="A9712" s="213" t="s">
        <v>17517</v>
      </c>
      <c r="B9712" s="213" t="s">
        <v>3085</v>
      </c>
      <c r="C9712" s="213" t="s">
        <v>126</v>
      </c>
      <c r="D9712" s="214" t="s">
        <v>10737</v>
      </c>
    </row>
    <row r="9713" spans="1:4">
      <c r="A9713" s="213" t="s">
        <v>17518</v>
      </c>
      <c r="B9713" s="213" t="s">
        <v>3086</v>
      </c>
      <c r="C9713" s="213" t="s">
        <v>126</v>
      </c>
      <c r="D9713" s="214" t="s">
        <v>10364</v>
      </c>
    </row>
    <row r="9714" spans="1:4">
      <c r="A9714" s="213" t="s">
        <v>17519</v>
      </c>
      <c r="B9714" s="213" t="s">
        <v>3087</v>
      </c>
      <c r="C9714" s="213" t="s">
        <v>126</v>
      </c>
      <c r="D9714" s="214" t="s">
        <v>10364</v>
      </c>
    </row>
    <row r="9715" spans="1:4">
      <c r="A9715" s="213" t="s">
        <v>17520</v>
      </c>
      <c r="B9715" s="213" t="s">
        <v>3088</v>
      </c>
      <c r="C9715" s="213" t="s">
        <v>126</v>
      </c>
      <c r="D9715" s="214" t="s">
        <v>30906</v>
      </c>
    </row>
    <row r="9716" spans="1:4">
      <c r="A9716" s="213" t="s">
        <v>17521</v>
      </c>
      <c r="B9716" s="213" t="s">
        <v>3089</v>
      </c>
      <c r="C9716" s="213" t="s">
        <v>126</v>
      </c>
      <c r="D9716" s="214" t="s">
        <v>30906</v>
      </c>
    </row>
    <row r="9717" spans="1:4">
      <c r="A9717" s="213" t="s">
        <v>17522</v>
      </c>
      <c r="B9717" s="213" t="s">
        <v>3090</v>
      </c>
      <c r="C9717" s="213" t="s">
        <v>126</v>
      </c>
      <c r="D9717" s="214" t="s">
        <v>34173</v>
      </c>
    </row>
    <row r="9718" spans="1:4">
      <c r="A9718" s="213" t="s">
        <v>17523</v>
      </c>
      <c r="B9718" s="213" t="s">
        <v>3091</v>
      </c>
      <c r="C9718" s="213" t="s">
        <v>126</v>
      </c>
      <c r="D9718" s="214" t="s">
        <v>34173</v>
      </c>
    </row>
    <row r="9719" spans="1:4">
      <c r="A9719" s="213" t="s">
        <v>17524</v>
      </c>
      <c r="B9719" s="213" t="s">
        <v>3092</v>
      </c>
      <c r="C9719" s="213" t="s">
        <v>126</v>
      </c>
      <c r="D9719" s="214" t="s">
        <v>10353</v>
      </c>
    </row>
    <row r="9720" spans="1:4">
      <c r="A9720" s="213" t="s">
        <v>17526</v>
      </c>
      <c r="B9720" s="213" t="s">
        <v>3093</v>
      </c>
      <c r="C9720" s="213" t="s">
        <v>126</v>
      </c>
      <c r="D9720" s="214" t="s">
        <v>10366</v>
      </c>
    </row>
    <row r="9721" spans="1:4">
      <c r="A9721" s="213" t="s">
        <v>17527</v>
      </c>
      <c r="B9721" s="213" t="s">
        <v>3094</v>
      </c>
      <c r="C9721" s="213" t="s">
        <v>126</v>
      </c>
      <c r="D9721" s="214" t="s">
        <v>34174</v>
      </c>
    </row>
    <row r="9722" spans="1:4">
      <c r="A9722" s="213" t="s">
        <v>17528</v>
      </c>
      <c r="B9722" s="213" t="s">
        <v>4890</v>
      </c>
      <c r="C9722" s="213" t="s">
        <v>126</v>
      </c>
      <c r="D9722" s="214" t="s">
        <v>10620</v>
      </c>
    </row>
    <row r="9723" spans="1:4">
      <c r="A9723" s="213" t="s">
        <v>17529</v>
      </c>
      <c r="B9723" s="213" t="s">
        <v>3881</v>
      </c>
      <c r="C9723" s="213" t="s">
        <v>126</v>
      </c>
      <c r="D9723" s="214" t="s">
        <v>10591</v>
      </c>
    </row>
    <row r="9724" spans="1:4">
      <c r="A9724" s="213" t="s">
        <v>17530</v>
      </c>
      <c r="B9724" s="213" t="s">
        <v>3882</v>
      </c>
      <c r="C9724" s="213" t="s">
        <v>126</v>
      </c>
      <c r="D9724" s="214" t="s">
        <v>10791</v>
      </c>
    </row>
    <row r="9725" spans="1:4">
      <c r="A9725" s="213" t="s">
        <v>17531</v>
      </c>
      <c r="B9725" s="213" t="s">
        <v>30491</v>
      </c>
      <c r="C9725" s="213" t="s">
        <v>126</v>
      </c>
      <c r="D9725" s="214" t="s">
        <v>10318</v>
      </c>
    </row>
    <row r="9726" spans="1:4">
      <c r="A9726" s="213" t="s">
        <v>17532</v>
      </c>
      <c r="B9726" s="213" t="s">
        <v>3883</v>
      </c>
      <c r="C9726" s="213" t="s">
        <v>126</v>
      </c>
      <c r="D9726" s="214" t="s">
        <v>34175</v>
      </c>
    </row>
    <row r="9727" spans="1:4">
      <c r="A9727" s="213" t="s">
        <v>17534</v>
      </c>
      <c r="B9727" s="213" t="s">
        <v>3884</v>
      </c>
      <c r="C9727" s="213" t="s">
        <v>126</v>
      </c>
      <c r="D9727" s="214" t="s">
        <v>19329</v>
      </c>
    </row>
    <row r="9728" spans="1:4">
      <c r="A9728" s="213" t="s">
        <v>17535</v>
      </c>
      <c r="B9728" s="213" t="s">
        <v>30493</v>
      </c>
      <c r="C9728" s="213" t="s">
        <v>126</v>
      </c>
      <c r="D9728" s="214" t="s">
        <v>23273</v>
      </c>
    </row>
    <row r="9729" spans="1:4">
      <c r="A9729" s="213" t="s">
        <v>17537</v>
      </c>
      <c r="B9729" s="213" t="s">
        <v>30494</v>
      </c>
      <c r="C9729" s="213" t="s">
        <v>126</v>
      </c>
      <c r="D9729" s="214" t="s">
        <v>34176</v>
      </c>
    </row>
    <row r="9730" spans="1:4">
      <c r="A9730" s="213" t="s">
        <v>17538</v>
      </c>
      <c r="B9730" s="213" t="s">
        <v>3885</v>
      </c>
      <c r="C9730" s="213" t="s">
        <v>126</v>
      </c>
      <c r="D9730" s="214" t="s">
        <v>29556</v>
      </c>
    </row>
    <row r="9731" spans="1:4">
      <c r="A9731" s="213" t="s">
        <v>17540</v>
      </c>
      <c r="B9731" s="213" t="s">
        <v>3886</v>
      </c>
      <c r="C9731" s="213" t="s">
        <v>126</v>
      </c>
      <c r="D9731" s="214" t="s">
        <v>30108</v>
      </c>
    </row>
    <row r="9732" spans="1:4">
      <c r="A9732" s="213" t="s">
        <v>17541</v>
      </c>
      <c r="B9732" s="213" t="s">
        <v>3887</v>
      </c>
      <c r="C9732" s="213" t="s">
        <v>126</v>
      </c>
      <c r="D9732" s="214" t="s">
        <v>11149</v>
      </c>
    </row>
    <row r="9733" spans="1:4">
      <c r="A9733" s="213" t="s">
        <v>17543</v>
      </c>
      <c r="B9733" s="213" t="s">
        <v>3888</v>
      </c>
      <c r="C9733" s="213" t="s">
        <v>126</v>
      </c>
      <c r="D9733" s="214" t="s">
        <v>15054</v>
      </c>
    </row>
    <row r="9734" spans="1:4">
      <c r="A9734" s="213" t="s">
        <v>17545</v>
      </c>
      <c r="B9734" s="213" t="s">
        <v>3889</v>
      </c>
      <c r="C9734" s="213" t="s">
        <v>126</v>
      </c>
      <c r="D9734" s="214" t="s">
        <v>13649</v>
      </c>
    </row>
    <row r="9735" spans="1:4">
      <c r="A9735" s="213" t="s">
        <v>17546</v>
      </c>
      <c r="B9735" s="213" t="s">
        <v>3890</v>
      </c>
      <c r="C9735" s="213" t="s">
        <v>126</v>
      </c>
      <c r="D9735" s="214" t="s">
        <v>34177</v>
      </c>
    </row>
    <row r="9736" spans="1:4">
      <c r="A9736" s="213" t="s">
        <v>17547</v>
      </c>
      <c r="B9736" s="213" t="s">
        <v>30495</v>
      </c>
      <c r="C9736" s="213" t="s">
        <v>126</v>
      </c>
      <c r="D9736" s="214" t="s">
        <v>18577</v>
      </c>
    </row>
    <row r="9737" spans="1:4">
      <c r="A9737" s="213" t="s">
        <v>17548</v>
      </c>
      <c r="B9737" s="213" t="s">
        <v>3891</v>
      </c>
      <c r="C9737" s="213" t="s">
        <v>126</v>
      </c>
      <c r="D9737" s="214" t="s">
        <v>31143</v>
      </c>
    </row>
    <row r="9738" spans="1:4">
      <c r="A9738" s="213" t="s">
        <v>17550</v>
      </c>
      <c r="B9738" s="213" t="s">
        <v>3892</v>
      </c>
      <c r="C9738" s="213" t="s">
        <v>126</v>
      </c>
      <c r="D9738" s="214" t="s">
        <v>11104</v>
      </c>
    </row>
    <row r="9739" spans="1:4">
      <c r="A9739" s="213" t="s">
        <v>17551</v>
      </c>
      <c r="B9739" s="213" t="s">
        <v>3893</v>
      </c>
      <c r="C9739" s="213" t="s">
        <v>126</v>
      </c>
      <c r="D9739" s="214" t="s">
        <v>34178</v>
      </c>
    </row>
    <row r="9740" spans="1:4">
      <c r="A9740" s="213" t="s">
        <v>17552</v>
      </c>
      <c r="B9740" s="213" t="s">
        <v>3894</v>
      </c>
      <c r="C9740" s="213" t="s">
        <v>126</v>
      </c>
      <c r="D9740" s="214" t="s">
        <v>24788</v>
      </c>
    </row>
    <row r="9741" spans="1:4">
      <c r="A9741" s="213" t="s">
        <v>17553</v>
      </c>
      <c r="B9741" s="213" t="s">
        <v>3895</v>
      </c>
      <c r="C9741" s="213" t="s">
        <v>126</v>
      </c>
      <c r="D9741" s="214" t="s">
        <v>11421</v>
      </c>
    </row>
    <row r="9742" spans="1:4">
      <c r="A9742" s="213" t="s">
        <v>17554</v>
      </c>
      <c r="B9742" s="213" t="s">
        <v>30497</v>
      </c>
      <c r="C9742" s="213" t="s">
        <v>126</v>
      </c>
      <c r="D9742" s="214" t="s">
        <v>16582</v>
      </c>
    </row>
    <row r="9743" spans="1:4">
      <c r="A9743" s="213" t="s">
        <v>17555</v>
      </c>
      <c r="B9743" s="213" t="s">
        <v>30498</v>
      </c>
      <c r="C9743" s="213" t="s">
        <v>126</v>
      </c>
      <c r="D9743" s="214" t="s">
        <v>11295</v>
      </c>
    </row>
    <row r="9744" spans="1:4">
      <c r="A9744" s="213" t="s">
        <v>17556</v>
      </c>
      <c r="B9744" s="213" t="s">
        <v>3896</v>
      </c>
      <c r="C9744" s="213" t="s">
        <v>126</v>
      </c>
      <c r="D9744" s="214" t="s">
        <v>33313</v>
      </c>
    </row>
    <row r="9745" spans="1:4">
      <c r="A9745" s="213" t="s">
        <v>17557</v>
      </c>
      <c r="B9745" s="213" t="s">
        <v>3897</v>
      </c>
      <c r="C9745" s="213" t="s">
        <v>126</v>
      </c>
      <c r="D9745" s="214" t="s">
        <v>33313</v>
      </c>
    </row>
    <row r="9746" spans="1:4">
      <c r="A9746" s="213" t="s">
        <v>17558</v>
      </c>
      <c r="B9746" s="213" t="s">
        <v>3898</v>
      </c>
      <c r="C9746" s="213" t="s">
        <v>126</v>
      </c>
      <c r="D9746" s="214" t="s">
        <v>34179</v>
      </c>
    </row>
    <row r="9747" spans="1:4">
      <c r="A9747" s="213" t="s">
        <v>17559</v>
      </c>
      <c r="B9747" s="213" t="s">
        <v>3899</v>
      </c>
      <c r="C9747" s="213" t="s">
        <v>126</v>
      </c>
      <c r="D9747" s="214" t="s">
        <v>34180</v>
      </c>
    </row>
    <row r="9748" spans="1:4">
      <c r="A9748" s="213" t="s">
        <v>17560</v>
      </c>
      <c r="B9748" s="213" t="s">
        <v>30499</v>
      </c>
      <c r="C9748" s="213" t="s">
        <v>126</v>
      </c>
      <c r="D9748" s="214" t="s">
        <v>24206</v>
      </c>
    </row>
    <row r="9749" spans="1:4">
      <c r="A9749" s="213" t="s">
        <v>17562</v>
      </c>
      <c r="B9749" s="213" t="s">
        <v>3900</v>
      </c>
      <c r="C9749" s="213" t="s">
        <v>126</v>
      </c>
      <c r="D9749" s="214" t="s">
        <v>31134</v>
      </c>
    </row>
    <row r="9750" spans="1:4">
      <c r="A9750" s="213" t="s">
        <v>17563</v>
      </c>
      <c r="B9750" s="213" t="s">
        <v>3901</v>
      </c>
      <c r="C9750" s="213" t="s">
        <v>126</v>
      </c>
      <c r="D9750" s="214" t="s">
        <v>10423</v>
      </c>
    </row>
    <row r="9751" spans="1:4">
      <c r="A9751" s="213" t="s">
        <v>17564</v>
      </c>
      <c r="B9751" s="213" t="s">
        <v>3902</v>
      </c>
      <c r="C9751" s="213" t="s">
        <v>126</v>
      </c>
      <c r="D9751" s="214" t="s">
        <v>32200</v>
      </c>
    </row>
    <row r="9752" spans="1:4">
      <c r="A9752" s="213" t="s">
        <v>17565</v>
      </c>
      <c r="B9752" s="213" t="s">
        <v>3903</v>
      </c>
      <c r="C9752" s="213" t="s">
        <v>126</v>
      </c>
      <c r="D9752" s="214" t="s">
        <v>34181</v>
      </c>
    </row>
    <row r="9753" spans="1:4">
      <c r="A9753" s="213" t="s">
        <v>17566</v>
      </c>
      <c r="B9753" s="213" t="s">
        <v>3907</v>
      </c>
      <c r="C9753" s="213" t="s">
        <v>126</v>
      </c>
      <c r="D9753" s="214" t="s">
        <v>30694</v>
      </c>
    </row>
    <row r="9754" spans="1:4">
      <c r="A9754" s="213" t="s">
        <v>17567</v>
      </c>
      <c r="B9754" s="213" t="s">
        <v>3908</v>
      </c>
      <c r="C9754" s="213" t="s">
        <v>126</v>
      </c>
      <c r="D9754" s="214" t="s">
        <v>34182</v>
      </c>
    </row>
    <row r="9755" spans="1:4">
      <c r="A9755" s="213" t="s">
        <v>17569</v>
      </c>
      <c r="B9755" s="213" t="s">
        <v>30501</v>
      </c>
      <c r="C9755" s="213" t="s">
        <v>126</v>
      </c>
      <c r="D9755" s="214" t="s">
        <v>33098</v>
      </c>
    </row>
    <row r="9756" spans="1:4">
      <c r="A9756" s="213" t="s">
        <v>17570</v>
      </c>
      <c r="B9756" s="213" t="s">
        <v>3909</v>
      </c>
      <c r="C9756" s="213" t="s">
        <v>126</v>
      </c>
      <c r="D9756" s="214" t="s">
        <v>17231</v>
      </c>
    </row>
    <row r="9757" spans="1:4">
      <c r="A9757" s="213" t="s">
        <v>17571</v>
      </c>
      <c r="B9757" s="213" t="s">
        <v>3910</v>
      </c>
      <c r="C9757" s="213" t="s">
        <v>126</v>
      </c>
      <c r="D9757" s="214" t="s">
        <v>31637</v>
      </c>
    </row>
    <row r="9758" spans="1:4">
      <c r="A9758" s="213" t="s">
        <v>17572</v>
      </c>
      <c r="B9758" s="213" t="s">
        <v>30502</v>
      </c>
      <c r="C9758" s="213" t="s">
        <v>126</v>
      </c>
      <c r="D9758" s="214" t="s">
        <v>34183</v>
      </c>
    </row>
    <row r="9759" spans="1:4">
      <c r="A9759" s="213" t="s">
        <v>17573</v>
      </c>
      <c r="B9759" s="213" t="s">
        <v>30503</v>
      </c>
      <c r="C9759" s="213" t="s">
        <v>126</v>
      </c>
      <c r="D9759" s="214" t="s">
        <v>34184</v>
      </c>
    </row>
    <row r="9760" spans="1:4">
      <c r="A9760" s="213" t="s">
        <v>17574</v>
      </c>
      <c r="B9760" s="213" t="s">
        <v>3911</v>
      </c>
      <c r="C9760" s="213" t="s">
        <v>126</v>
      </c>
      <c r="D9760" s="214" t="s">
        <v>34185</v>
      </c>
    </row>
    <row r="9761" spans="1:4">
      <c r="A9761" s="213" t="s">
        <v>17576</v>
      </c>
      <c r="B9761" s="213" t="s">
        <v>3912</v>
      </c>
      <c r="C9761" s="213" t="s">
        <v>126</v>
      </c>
      <c r="D9761" s="214" t="s">
        <v>34186</v>
      </c>
    </row>
    <row r="9762" spans="1:4">
      <c r="A9762" s="213" t="s">
        <v>17577</v>
      </c>
      <c r="B9762" s="213" t="s">
        <v>3913</v>
      </c>
      <c r="C9762" s="213" t="s">
        <v>126</v>
      </c>
      <c r="D9762" s="214" t="s">
        <v>10350</v>
      </c>
    </row>
    <row r="9763" spans="1:4">
      <c r="A9763" s="213" t="s">
        <v>17578</v>
      </c>
      <c r="B9763" s="213" t="s">
        <v>3914</v>
      </c>
      <c r="C9763" s="213" t="s">
        <v>126</v>
      </c>
      <c r="D9763" s="214" t="s">
        <v>16408</v>
      </c>
    </row>
    <row r="9764" spans="1:4">
      <c r="A9764" s="213" t="s">
        <v>17579</v>
      </c>
      <c r="B9764" s="213" t="s">
        <v>3915</v>
      </c>
      <c r="C9764" s="213" t="s">
        <v>126</v>
      </c>
      <c r="D9764" s="214" t="s">
        <v>30905</v>
      </c>
    </row>
    <row r="9765" spans="1:4">
      <c r="A9765" s="213" t="s">
        <v>17580</v>
      </c>
      <c r="B9765" s="213" t="s">
        <v>3916</v>
      </c>
      <c r="C9765" s="213" t="s">
        <v>126</v>
      </c>
      <c r="D9765" s="214" t="s">
        <v>34187</v>
      </c>
    </row>
    <row r="9766" spans="1:4">
      <c r="A9766" s="213" t="s">
        <v>17581</v>
      </c>
      <c r="B9766" s="213" t="s">
        <v>30504</v>
      </c>
      <c r="C9766" s="213" t="s">
        <v>126</v>
      </c>
      <c r="D9766" s="214" t="s">
        <v>24763</v>
      </c>
    </row>
    <row r="9767" spans="1:4">
      <c r="A9767" s="213" t="s">
        <v>17583</v>
      </c>
      <c r="B9767" s="213" t="s">
        <v>3917</v>
      </c>
      <c r="C9767" s="213" t="s">
        <v>126</v>
      </c>
      <c r="D9767" s="214" t="s">
        <v>10152</v>
      </c>
    </row>
    <row r="9768" spans="1:4">
      <c r="A9768" s="213" t="s">
        <v>17584</v>
      </c>
      <c r="B9768" s="213" t="s">
        <v>3918</v>
      </c>
      <c r="C9768" s="213" t="s">
        <v>126</v>
      </c>
      <c r="D9768" s="214" t="s">
        <v>16291</v>
      </c>
    </row>
    <row r="9769" spans="1:4">
      <c r="A9769" s="213" t="s">
        <v>17585</v>
      </c>
      <c r="B9769" s="213" t="s">
        <v>3919</v>
      </c>
      <c r="C9769" s="213" t="s">
        <v>126</v>
      </c>
      <c r="D9769" s="214" t="s">
        <v>34188</v>
      </c>
    </row>
    <row r="9770" spans="1:4">
      <c r="A9770" s="213" t="s">
        <v>17586</v>
      </c>
      <c r="B9770" s="213" t="s">
        <v>3920</v>
      </c>
      <c r="C9770" s="213" t="s">
        <v>126</v>
      </c>
      <c r="D9770" s="214" t="s">
        <v>11284</v>
      </c>
    </row>
    <row r="9771" spans="1:4">
      <c r="A9771" s="213" t="s">
        <v>17587</v>
      </c>
      <c r="B9771" s="213" t="s">
        <v>3921</v>
      </c>
      <c r="C9771" s="213" t="s">
        <v>126</v>
      </c>
      <c r="D9771" s="214" t="s">
        <v>10810</v>
      </c>
    </row>
    <row r="9772" spans="1:4">
      <c r="A9772" s="213" t="s">
        <v>17588</v>
      </c>
      <c r="B9772" s="213" t="s">
        <v>3922</v>
      </c>
      <c r="C9772" s="213" t="s">
        <v>126</v>
      </c>
      <c r="D9772" s="214" t="s">
        <v>10694</v>
      </c>
    </row>
    <row r="9773" spans="1:4">
      <c r="A9773" s="213" t="s">
        <v>17589</v>
      </c>
      <c r="B9773" s="213" t="s">
        <v>3923</v>
      </c>
      <c r="C9773" s="213" t="s">
        <v>126</v>
      </c>
      <c r="D9773" s="214" t="s">
        <v>23690</v>
      </c>
    </row>
    <row r="9774" spans="1:4">
      <c r="A9774" s="213" t="s">
        <v>17590</v>
      </c>
      <c r="B9774" s="213" t="s">
        <v>3924</v>
      </c>
      <c r="C9774" s="213" t="s">
        <v>126</v>
      </c>
      <c r="D9774" s="214" t="s">
        <v>34189</v>
      </c>
    </row>
    <row r="9775" spans="1:4">
      <c r="A9775" s="213" t="s">
        <v>17591</v>
      </c>
      <c r="B9775" s="213" t="s">
        <v>3925</v>
      </c>
      <c r="C9775" s="213" t="s">
        <v>126</v>
      </c>
      <c r="D9775" s="214" t="s">
        <v>34189</v>
      </c>
    </row>
    <row r="9776" spans="1:4">
      <c r="A9776" s="213" t="s">
        <v>17592</v>
      </c>
      <c r="B9776" s="213" t="s">
        <v>3926</v>
      </c>
      <c r="C9776" s="213" t="s">
        <v>126</v>
      </c>
      <c r="D9776" s="214" t="s">
        <v>19341</v>
      </c>
    </row>
    <row r="9777" spans="1:4">
      <c r="A9777" s="213" t="s">
        <v>17593</v>
      </c>
      <c r="B9777" s="213" t="s">
        <v>3927</v>
      </c>
      <c r="C9777" s="213" t="s">
        <v>126</v>
      </c>
      <c r="D9777" s="214" t="s">
        <v>34190</v>
      </c>
    </row>
    <row r="9778" spans="1:4">
      <c r="A9778" s="213" t="s">
        <v>17594</v>
      </c>
      <c r="B9778" s="213" t="s">
        <v>3928</v>
      </c>
      <c r="C9778" s="213" t="s">
        <v>126</v>
      </c>
      <c r="D9778" s="214" t="s">
        <v>25334</v>
      </c>
    </row>
    <row r="9779" spans="1:4">
      <c r="A9779" s="213" t="s">
        <v>17596</v>
      </c>
      <c r="B9779" s="213" t="s">
        <v>3929</v>
      </c>
      <c r="C9779" s="213" t="s">
        <v>126</v>
      </c>
      <c r="D9779" s="214" t="s">
        <v>34097</v>
      </c>
    </row>
    <row r="9780" spans="1:4">
      <c r="A9780" s="213" t="s">
        <v>17597</v>
      </c>
      <c r="B9780" s="213" t="s">
        <v>3930</v>
      </c>
      <c r="C9780" s="213" t="s">
        <v>126</v>
      </c>
      <c r="D9780" s="214" t="s">
        <v>19121</v>
      </c>
    </row>
    <row r="9781" spans="1:4">
      <c r="A9781" s="213" t="s">
        <v>17598</v>
      </c>
      <c r="B9781" s="213" t="s">
        <v>3931</v>
      </c>
      <c r="C9781" s="213" t="s">
        <v>126</v>
      </c>
      <c r="D9781" s="214" t="s">
        <v>30143</v>
      </c>
    </row>
    <row r="9782" spans="1:4">
      <c r="A9782" s="213" t="s">
        <v>17599</v>
      </c>
      <c r="B9782" s="213" t="s">
        <v>3932</v>
      </c>
      <c r="C9782" s="213" t="s">
        <v>126</v>
      </c>
      <c r="D9782" s="214" t="s">
        <v>34191</v>
      </c>
    </row>
    <row r="9783" spans="1:4">
      <c r="A9783" s="213" t="s">
        <v>17600</v>
      </c>
      <c r="B9783" s="213" t="s">
        <v>3939</v>
      </c>
      <c r="C9783" s="213" t="s">
        <v>126</v>
      </c>
      <c r="D9783" s="214" t="s">
        <v>33823</v>
      </c>
    </row>
    <row r="9784" spans="1:4">
      <c r="A9784" s="213" t="s">
        <v>17601</v>
      </c>
      <c r="B9784" s="213" t="s">
        <v>3940</v>
      </c>
      <c r="C9784" s="213" t="s">
        <v>126</v>
      </c>
      <c r="D9784" s="214" t="s">
        <v>13177</v>
      </c>
    </row>
    <row r="9785" spans="1:4">
      <c r="A9785" s="213" t="s">
        <v>17602</v>
      </c>
      <c r="B9785" s="213" t="s">
        <v>3941</v>
      </c>
      <c r="C9785" s="213" t="s">
        <v>126</v>
      </c>
      <c r="D9785" s="214" t="s">
        <v>16529</v>
      </c>
    </row>
    <row r="9786" spans="1:4">
      <c r="A9786" s="213" t="s">
        <v>17603</v>
      </c>
      <c r="B9786" s="213" t="s">
        <v>3942</v>
      </c>
      <c r="C9786" s="213" t="s">
        <v>126</v>
      </c>
      <c r="D9786" s="214" t="s">
        <v>23078</v>
      </c>
    </row>
    <row r="9787" spans="1:4">
      <c r="A9787" s="213" t="s">
        <v>17604</v>
      </c>
      <c r="B9787" s="213" t="s">
        <v>3943</v>
      </c>
      <c r="C9787" s="213" t="s">
        <v>126</v>
      </c>
      <c r="D9787" s="214" t="s">
        <v>29615</v>
      </c>
    </row>
    <row r="9788" spans="1:4">
      <c r="A9788" s="213" t="s">
        <v>17605</v>
      </c>
      <c r="B9788" s="213" t="s">
        <v>3944</v>
      </c>
      <c r="C9788" s="213" t="s">
        <v>126</v>
      </c>
      <c r="D9788" s="214" t="s">
        <v>32176</v>
      </c>
    </row>
    <row r="9789" spans="1:4">
      <c r="A9789" s="213" t="s">
        <v>17606</v>
      </c>
      <c r="B9789" s="213" t="s">
        <v>3945</v>
      </c>
      <c r="C9789" s="213" t="s">
        <v>126</v>
      </c>
      <c r="D9789" s="214" t="s">
        <v>11204</v>
      </c>
    </row>
    <row r="9790" spans="1:4">
      <c r="A9790" s="213" t="s">
        <v>17607</v>
      </c>
      <c r="B9790" s="213" t="s">
        <v>3946</v>
      </c>
      <c r="C9790" s="213" t="s">
        <v>126</v>
      </c>
      <c r="D9790" s="214" t="s">
        <v>23093</v>
      </c>
    </row>
    <row r="9791" spans="1:4">
      <c r="A9791" s="213" t="s">
        <v>17608</v>
      </c>
      <c r="B9791" s="213" t="s">
        <v>3947</v>
      </c>
      <c r="C9791" s="213" t="s">
        <v>126</v>
      </c>
      <c r="D9791" s="214" t="s">
        <v>10364</v>
      </c>
    </row>
    <row r="9792" spans="1:4">
      <c r="A9792" s="213" t="s">
        <v>17609</v>
      </c>
      <c r="B9792" s="213" t="s">
        <v>3948</v>
      </c>
      <c r="C9792" s="213" t="s">
        <v>126</v>
      </c>
      <c r="D9792" s="214" t="s">
        <v>10745</v>
      </c>
    </row>
    <row r="9793" spans="1:4">
      <c r="A9793" s="213" t="s">
        <v>17610</v>
      </c>
      <c r="B9793" s="213" t="s">
        <v>3949</v>
      </c>
      <c r="C9793" s="213" t="s">
        <v>126</v>
      </c>
      <c r="D9793" s="214" t="s">
        <v>30831</v>
      </c>
    </row>
    <row r="9794" spans="1:4">
      <c r="A9794" s="213" t="s">
        <v>17611</v>
      </c>
      <c r="B9794" s="213" t="s">
        <v>3950</v>
      </c>
      <c r="C9794" s="213" t="s">
        <v>126</v>
      </c>
      <c r="D9794" s="214" t="s">
        <v>11739</v>
      </c>
    </row>
    <row r="9795" spans="1:4">
      <c r="A9795" s="213" t="s">
        <v>17613</v>
      </c>
      <c r="B9795" s="213" t="s">
        <v>3951</v>
      </c>
      <c r="C9795" s="213" t="s">
        <v>126</v>
      </c>
      <c r="D9795" s="214" t="s">
        <v>34192</v>
      </c>
    </row>
    <row r="9796" spans="1:4">
      <c r="A9796" s="213" t="s">
        <v>17614</v>
      </c>
      <c r="B9796" s="213" t="s">
        <v>3952</v>
      </c>
      <c r="C9796" s="213" t="s">
        <v>126</v>
      </c>
      <c r="D9796" s="214" t="s">
        <v>11485</v>
      </c>
    </row>
    <row r="9797" spans="1:4">
      <c r="A9797" s="213" t="s">
        <v>17616</v>
      </c>
      <c r="B9797" s="213" t="s">
        <v>3953</v>
      </c>
      <c r="C9797" s="213" t="s">
        <v>126</v>
      </c>
      <c r="D9797" s="214" t="s">
        <v>33747</v>
      </c>
    </row>
    <row r="9798" spans="1:4">
      <c r="A9798" s="213" t="s">
        <v>17617</v>
      </c>
      <c r="B9798" s="213" t="s">
        <v>3954</v>
      </c>
      <c r="C9798" s="213" t="s">
        <v>126</v>
      </c>
      <c r="D9798" s="214" t="s">
        <v>11401</v>
      </c>
    </row>
    <row r="9799" spans="1:4">
      <c r="A9799" s="213" t="s">
        <v>17618</v>
      </c>
      <c r="B9799" s="213" t="s">
        <v>3955</v>
      </c>
      <c r="C9799" s="213" t="s">
        <v>126</v>
      </c>
      <c r="D9799" s="214" t="s">
        <v>27415</v>
      </c>
    </row>
    <row r="9800" spans="1:4">
      <c r="A9800" s="213" t="s">
        <v>17619</v>
      </c>
      <c r="B9800" s="213" t="s">
        <v>3956</v>
      </c>
      <c r="C9800" s="213" t="s">
        <v>126</v>
      </c>
      <c r="D9800" s="214" t="s">
        <v>18281</v>
      </c>
    </row>
    <row r="9801" spans="1:4">
      <c r="A9801" s="213" t="s">
        <v>17621</v>
      </c>
      <c r="B9801" s="213" t="s">
        <v>3957</v>
      </c>
      <c r="C9801" s="213" t="s">
        <v>126</v>
      </c>
      <c r="D9801" s="214" t="s">
        <v>34193</v>
      </c>
    </row>
    <row r="9802" spans="1:4">
      <c r="A9802" s="213" t="s">
        <v>17622</v>
      </c>
      <c r="B9802" s="213" t="s">
        <v>3958</v>
      </c>
      <c r="C9802" s="213" t="s">
        <v>126</v>
      </c>
      <c r="D9802" s="214" t="s">
        <v>19128</v>
      </c>
    </row>
    <row r="9803" spans="1:4">
      <c r="A9803" s="213" t="s">
        <v>17623</v>
      </c>
      <c r="B9803" s="213" t="s">
        <v>3959</v>
      </c>
      <c r="C9803" s="213" t="s">
        <v>126</v>
      </c>
      <c r="D9803" s="214" t="s">
        <v>22196</v>
      </c>
    </row>
    <row r="9804" spans="1:4">
      <c r="A9804" s="213" t="s">
        <v>17624</v>
      </c>
      <c r="B9804" s="213" t="s">
        <v>3960</v>
      </c>
      <c r="C9804" s="213" t="s">
        <v>126</v>
      </c>
      <c r="D9804" s="214" t="s">
        <v>30306</v>
      </c>
    </row>
    <row r="9805" spans="1:4">
      <c r="A9805" s="213" t="s">
        <v>17625</v>
      </c>
      <c r="B9805" s="213" t="s">
        <v>3961</v>
      </c>
      <c r="C9805" s="213" t="s">
        <v>126</v>
      </c>
      <c r="D9805" s="214" t="s">
        <v>30306</v>
      </c>
    </row>
    <row r="9806" spans="1:4">
      <c r="A9806" s="213" t="s">
        <v>17626</v>
      </c>
      <c r="B9806" s="213" t="s">
        <v>3962</v>
      </c>
      <c r="C9806" s="213" t="s">
        <v>126</v>
      </c>
      <c r="D9806" s="214" t="s">
        <v>25151</v>
      </c>
    </row>
    <row r="9807" spans="1:4">
      <c r="A9807" s="213" t="s">
        <v>17627</v>
      </c>
      <c r="B9807" s="213" t="s">
        <v>3963</v>
      </c>
      <c r="C9807" s="213" t="s">
        <v>126</v>
      </c>
      <c r="D9807" s="214" t="s">
        <v>34194</v>
      </c>
    </row>
    <row r="9808" spans="1:4">
      <c r="A9808" s="213" t="s">
        <v>17628</v>
      </c>
      <c r="B9808" s="213" t="s">
        <v>3964</v>
      </c>
      <c r="C9808" s="213" t="s">
        <v>126</v>
      </c>
      <c r="D9808" s="214" t="s">
        <v>30721</v>
      </c>
    </row>
    <row r="9809" spans="1:4">
      <c r="A9809" s="213" t="s">
        <v>17629</v>
      </c>
      <c r="B9809" s="213" t="s">
        <v>3965</v>
      </c>
      <c r="C9809" s="213" t="s">
        <v>126</v>
      </c>
      <c r="D9809" s="214" t="s">
        <v>11280</v>
      </c>
    </row>
    <row r="9810" spans="1:4">
      <c r="A9810" s="213" t="s">
        <v>17631</v>
      </c>
      <c r="B9810" s="213" t="s">
        <v>3966</v>
      </c>
      <c r="C9810" s="213" t="s">
        <v>126</v>
      </c>
      <c r="D9810" s="214" t="s">
        <v>34195</v>
      </c>
    </row>
    <row r="9811" spans="1:4">
      <c r="A9811" s="213" t="s">
        <v>17632</v>
      </c>
      <c r="B9811" s="213" t="s">
        <v>3967</v>
      </c>
      <c r="C9811" s="213" t="s">
        <v>126</v>
      </c>
      <c r="D9811" s="214" t="s">
        <v>31603</v>
      </c>
    </row>
    <row r="9812" spans="1:4">
      <c r="A9812" s="213" t="s">
        <v>17633</v>
      </c>
      <c r="B9812" s="213" t="s">
        <v>3968</v>
      </c>
      <c r="C9812" s="213" t="s">
        <v>126</v>
      </c>
      <c r="D9812" s="214" t="s">
        <v>34196</v>
      </c>
    </row>
    <row r="9813" spans="1:4">
      <c r="A9813" s="213" t="s">
        <v>17635</v>
      </c>
      <c r="B9813" s="213" t="s">
        <v>3986</v>
      </c>
      <c r="C9813" s="213" t="s">
        <v>126</v>
      </c>
      <c r="D9813" s="214" t="s">
        <v>13296</v>
      </c>
    </row>
    <row r="9814" spans="1:4">
      <c r="A9814" s="213" t="s">
        <v>17636</v>
      </c>
      <c r="B9814" s="213" t="s">
        <v>3987</v>
      </c>
      <c r="C9814" s="213" t="s">
        <v>126</v>
      </c>
      <c r="D9814" s="214" t="s">
        <v>11041</v>
      </c>
    </row>
    <row r="9815" spans="1:4">
      <c r="A9815" s="213" t="s">
        <v>17637</v>
      </c>
      <c r="B9815" s="213" t="s">
        <v>3988</v>
      </c>
      <c r="C9815" s="213" t="s">
        <v>126</v>
      </c>
      <c r="D9815" s="214" t="s">
        <v>10953</v>
      </c>
    </row>
    <row r="9816" spans="1:4">
      <c r="A9816" s="213" t="s">
        <v>17638</v>
      </c>
      <c r="B9816" s="213" t="s">
        <v>3989</v>
      </c>
      <c r="C9816" s="213" t="s">
        <v>126</v>
      </c>
      <c r="D9816" s="214" t="s">
        <v>30106</v>
      </c>
    </row>
    <row r="9817" spans="1:4">
      <c r="A9817" s="213" t="s">
        <v>17640</v>
      </c>
      <c r="B9817" s="213" t="s">
        <v>3990</v>
      </c>
      <c r="C9817" s="213" t="s">
        <v>126</v>
      </c>
      <c r="D9817" s="214" t="s">
        <v>34067</v>
      </c>
    </row>
    <row r="9818" spans="1:4">
      <c r="A9818" s="213" t="s">
        <v>17642</v>
      </c>
      <c r="B9818" s="213" t="s">
        <v>3991</v>
      </c>
      <c r="C9818" s="213" t="s">
        <v>126</v>
      </c>
      <c r="D9818" s="214" t="s">
        <v>34197</v>
      </c>
    </row>
    <row r="9819" spans="1:4">
      <c r="A9819" s="213" t="s">
        <v>17643</v>
      </c>
      <c r="B9819" s="213" t="s">
        <v>3992</v>
      </c>
      <c r="C9819" s="213" t="s">
        <v>126</v>
      </c>
      <c r="D9819" s="214" t="s">
        <v>10409</v>
      </c>
    </row>
    <row r="9820" spans="1:4">
      <c r="A9820" s="213" t="s">
        <v>17644</v>
      </c>
      <c r="B9820" s="213" t="s">
        <v>3993</v>
      </c>
      <c r="C9820" s="213" t="s">
        <v>126</v>
      </c>
      <c r="D9820" s="214" t="s">
        <v>12941</v>
      </c>
    </row>
    <row r="9821" spans="1:4">
      <c r="A9821" s="213" t="s">
        <v>17645</v>
      </c>
      <c r="B9821" s="213" t="s">
        <v>3994</v>
      </c>
      <c r="C9821" s="213" t="s">
        <v>126</v>
      </c>
      <c r="D9821" s="214" t="s">
        <v>11684</v>
      </c>
    </row>
    <row r="9822" spans="1:4">
      <c r="A9822" s="213" t="s">
        <v>17646</v>
      </c>
      <c r="B9822" s="213" t="s">
        <v>3995</v>
      </c>
      <c r="C9822" s="213" t="s">
        <v>126</v>
      </c>
      <c r="D9822" s="214" t="s">
        <v>33955</v>
      </c>
    </row>
    <row r="9823" spans="1:4">
      <c r="A9823" s="213" t="s">
        <v>17647</v>
      </c>
      <c r="B9823" s="213" t="s">
        <v>3996</v>
      </c>
      <c r="C9823" s="213" t="s">
        <v>126</v>
      </c>
      <c r="D9823" s="214" t="s">
        <v>33512</v>
      </c>
    </row>
    <row r="9824" spans="1:4">
      <c r="A9824" s="213" t="s">
        <v>17648</v>
      </c>
      <c r="B9824" s="213" t="s">
        <v>3997</v>
      </c>
      <c r="C9824" s="213" t="s">
        <v>126</v>
      </c>
      <c r="D9824" s="214" t="s">
        <v>10321</v>
      </c>
    </row>
    <row r="9825" spans="1:4">
      <c r="A9825" s="213" t="s">
        <v>17649</v>
      </c>
      <c r="B9825" s="213" t="s">
        <v>3998</v>
      </c>
      <c r="C9825" s="213" t="s">
        <v>126</v>
      </c>
      <c r="D9825" s="214" t="s">
        <v>26801</v>
      </c>
    </row>
    <row r="9826" spans="1:4">
      <c r="A9826" s="213" t="s">
        <v>17650</v>
      </c>
      <c r="B9826" s="213" t="s">
        <v>3999</v>
      </c>
      <c r="C9826" s="213" t="s">
        <v>126</v>
      </c>
      <c r="D9826" s="214" t="s">
        <v>10169</v>
      </c>
    </row>
    <row r="9827" spans="1:4">
      <c r="A9827" s="213" t="s">
        <v>17651</v>
      </c>
      <c r="B9827" s="213" t="s">
        <v>4000</v>
      </c>
      <c r="C9827" s="213" t="s">
        <v>126</v>
      </c>
      <c r="D9827" s="214" t="s">
        <v>20127</v>
      </c>
    </row>
    <row r="9828" spans="1:4">
      <c r="A9828" s="213" t="s">
        <v>17652</v>
      </c>
      <c r="B9828" s="213" t="s">
        <v>4001</v>
      </c>
      <c r="C9828" s="213" t="s">
        <v>126</v>
      </c>
      <c r="D9828" s="214" t="s">
        <v>10324</v>
      </c>
    </row>
    <row r="9829" spans="1:4">
      <c r="A9829" s="213" t="s">
        <v>17653</v>
      </c>
      <c r="B9829" s="213" t="s">
        <v>4002</v>
      </c>
      <c r="C9829" s="213" t="s">
        <v>126</v>
      </c>
      <c r="D9829" s="214" t="s">
        <v>13729</v>
      </c>
    </row>
    <row r="9830" spans="1:4">
      <c r="A9830" s="213" t="s">
        <v>17654</v>
      </c>
      <c r="B9830" s="213" t="s">
        <v>4003</v>
      </c>
      <c r="C9830" s="213" t="s">
        <v>126</v>
      </c>
      <c r="D9830" s="214" t="s">
        <v>10766</v>
      </c>
    </row>
    <row r="9831" spans="1:4">
      <c r="A9831" s="213" t="s">
        <v>17655</v>
      </c>
      <c r="B9831" s="213" t="s">
        <v>4004</v>
      </c>
      <c r="C9831" s="213" t="s">
        <v>126</v>
      </c>
      <c r="D9831" s="214" t="s">
        <v>11727</v>
      </c>
    </row>
    <row r="9832" spans="1:4">
      <c r="A9832" s="213" t="s">
        <v>17656</v>
      </c>
      <c r="B9832" s="213" t="s">
        <v>4005</v>
      </c>
      <c r="C9832" s="213" t="s">
        <v>126</v>
      </c>
      <c r="D9832" s="214" t="s">
        <v>11450</v>
      </c>
    </row>
    <row r="9833" spans="1:4">
      <c r="A9833" s="213" t="s">
        <v>17657</v>
      </c>
      <c r="B9833" s="213" t="s">
        <v>4006</v>
      </c>
      <c r="C9833" s="213" t="s">
        <v>126</v>
      </c>
      <c r="D9833" s="214" t="s">
        <v>23078</v>
      </c>
    </row>
    <row r="9834" spans="1:4">
      <c r="A9834" s="213" t="s">
        <v>17658</v>
      </c>
      <c r="B9834" s="213" t="s">
        <v>4007</v>
      </c>
      <c r="C9834" s="213" t="s">
        <v>126</v>
      </c>
      <c r="D9834" s="214" t="s">
        <v>10322</v>
      </c>
    </row>
    <row r="9835" spans="1:4">
      <c r="A9835" s="213" t="s">
        <v>17659</v>
      </c>
      <c r="B9835" s="213" t="s">
        <v>4008</v>
      </c>
      <c r="C9835" s="213" t="s">
        <v>126</v>
      </c>
      <c r="D9835" s="214" t="s">
        <v>14080</v>
      </c>
    </row>
    <row r="9836" spans="1:4">
      <c r="A9836" s="213" t="s">
        <v>17661</v>
      </c>
      <c r="B9836" s="213" t="s">
        <v>4009</v>
      </c>
      <c r="C9836" s="213" t="s">
        <v>126</v>
      </c>
      <c r="D9836" s="214" t="s">
        <v>31136</v>
      </c>
    </row>
    <row r="9837" spans="1:4">
      <c r="A9837" s="213" t="s">
        <v>17662</v>
      </c>
      <c r="B9837" s="213" t="s">
        <v>4012</v>
      </c>
      <c r="C9837" s="213" t="s">
        <v>126</v>
      </c>
      <c r="D9837" s="214" t="s">
        <v>30166</v>
      </c>
    </row>
    <row r="9838" spans="1:4">
      <c r="A9838" s="213" t="s">
        <v>17663</v>
      </c>
      <c r="B9838" s="213" t="s">
        <v>4013</v>
      </c>
      <c r="C9838" s="213" t="s">
        <v>126</v>
      </c>
      <c r="D9838" s="214" t="s">
        <v>12236</v>
      </c>
    </row>
    <row r="9839" spans="1:4">
      <c r="A9839" s="213" t="s">
        <v>17665</v>
      </c>
      <c r="B9839" s="213" t="s">
        <v>4014</v>
      </c>
      <c r="C9839" s="213" t="s">
        <v>126</v>
      </c>
      <c r="D9839" s="214" t="s">
        <v>34198</v>
      </c>
    </row>
    <row r="9840" spans="1:4">
      <c r="A9840" s="213" t="s">
        <v>17667</v>
      </c>
      <c r="B9840" s="213" t="s">
        <v>4015</v>
      </c>
      <c r="C9840" s="213" t="s">
        <v>126</v>
      </c>
      <c r="D9840" s="214" t="s">
        <v>30902</v>
      </c>
    </row>
    <row r="9841" spans="1:4">
      <c r="A9841" s="213" t="s">
        <v>17668</v>
      </c>
      <c r="B9841" s="213" t="s">
        <v>4016</v>
      </c>
      <c r="C9841" s="213" t="s">
        <v>126</v>
      </c>
      <c r="D9841" s="214" t="s">
        <v>33969</v>
      </c>
    </row>
    <row r="9842" spans="1:4">
      <c r="A9842" s="213" t="s">
        <v>17669</v>
      </c>
      <c r="B9842" s="213" t="s">
        <v>4017</v>
      </c>
      <c r="C9842" s="213" t="s">
        <v>126</v>
      </c>
      <c r="D9842" s="214" t="s">
        <v>19119</v>
      </c>
    </row>
    <row r="9843" spans="1:4">
      <c r="A9843" s="213" t="s">
        <v>17670</v>
      </c>
      <c r="B9843" s="213" t="s">
        <v>4018</v>
      </c>
      <c r="C9843" s="213" t="s">
        <v>126</v>
      </c>
      <c r="D9843" s="214" t="s">
        <v>11051</v>
      </c>
    </row>
    <row r="9844" spans="1:4">
      <c r="A9844" s="213" t="s">
        <v>17671</v>
      </c>
      <c r="B9844" s="213" t="s">
        <v>4019</v>
      </c>
      <c r="C9844" s="213" t="s">
        <v>126</v>
      </c>
      <c r="D9844" s="214" t="s">
        <v>18595</v>
      </c>
    </row>
    <row r="9845" spans="1:4">
      <c r="A9845" s="213" t="s">
        <v>17673</v>
      </c>
      <c r="B9845" s="213" t="s">
        <v>4020</v>
      </c>
      <c r="C9845" s="213" t="s">
        <v>126</v>
      </c>
      <c r="D9845" s="214" t="s">
        <v>11330</v>
      </c>
    </row>
    <row r="9846" spans="1:4">
      <c r="A9846" s="213" t="s">
        <v>17674</v>
      </c>
      <c r="B9846" s="213" t="s">
        <v>4021</v>
      </c>
      <c r="C9846" s="213" t="s">
        <v>126</v>
      </c>
      <c r="D9846" s="214" t="s">
        <v>15997</v>
      </c>
    </row>
    <row r="9847" spans="1:4">
      <c r="A9847" s="213" t="s">
        <v>17675</v>
      </c>
      <c r="B9847" s="213" t="s">
        <v>30508</v>
      </c>
      <c r="C9847" s="213" t="s">
        <v>126</v>
      </c>
      <c r="D9847" s="214" t="s">
        <v>16665</v>
      </c>
    </row>
    <row r="9848" spans="1:4">
      <c r="A9848" s="213" t="s">
        <v>17676</v>
      </c>
      <c r="B9848" s="213" t="s">
        <v>30509</v>
      </c>
      <c r="C9848" s="213" t="s">
        <v>126</v>
      </c>
      <c r="D9848" s="214" t="s">
        <v>13401</v>
      </c>
    </row>
    <row r="9849" spans="1:4">
      <c r="A9849" s="213" t="s">
        <v>17677</v>
      </c>
      <c r="B9849" s="213" t="s">
        <v>4022</v>
      </c>
      <c r="C9849" s="213" t="s">
        <v>126</v>
      </c>
      <c r="D9849" s="214" t="s">
        <v>33014</v>
      </c>
    </row>
    <row r="9850" spans="1:4">
      <c r="A9850" s="213" t="s">
        <v>17678</v>
      </c>
      <c r="B9850" s="213" t="s">
        <v>30510</v>
      </c>
      <c r="C9850" s="213" t="s">
        <v>126</v>
      </c>
      <c r="D9850" s="214" t="s">
        <v>16277</v>
      </c>
    </row>
    <row r="9851" spans="1:4">
      <c r="A9851" s="213" t="s">
        <v>17680</v>
      </c>
      <c r="B9851" s="213" t="s">
        <v>4023</v>
      </c>
      <c r="C9851" s="213" t="s">
        <v>126</v>
      </c>
      <c r="D9851" s="214" t="s">
        <v>17282</v>
      </c>
    </row>
    <row r="9852" spans="1:4">
      <c r="A9852" s="213" t="s">
        <v>17681</v>
      </c>
      <c r="B9852" s="213" t="s">
        <v>4024</v>
      </c>
      <c r="C9852" s="213" t="s">
        <v>126</v>
      </c>
      <c r="D9852" s="214" t="s">
        <v>26084</v>
      </c>
    </row>
    <row r="9853" spans="1:4">
      <c r="A9853" s="213" t="s">
        <v>17682</v>
      </c>
      <c r="B9853" s="213" t="s">
        <v>4025</v>
      </c>
      <c r="C9853" s="213" t="s">
        <v>126</v>
      </c>
      <c r="D9853" s="214" t="s">
        <v>11154</v>
      </c>
    </row>
    <row r="9854" spans="1:4">
      <c r="A9854" s="213" t="s">
        <v>17683</v>
      </c>
      <c r="B9854" s="213" t="s">
        <v>4026</v>
      </c>
      <c r="C9854" s="213" t="s">
        <v>126</v>
      </c>
      <c r="D9854" s="214" t="s">
        <v>10518</v>
      </c>
    </row>
    <row r="9855" spans="1:4">
      <c r="A9855" s="213" t="s">
        <v>17684</v>
      </c>
      <c r="B9855" s="213" t="s">
        <v>4027</v>
      </c>
      <c r="C9855" s="213" t="s">
        <v>126</v>
      </c>
      <c r="D9855" s="214" t="s">
        <v>15890</v>
      </c>
    </row>
    <row r="9856" spans="1:4">
      <c r="A9856" s="213" t="s">
        <v>17685</v>
      </c>
      <c r="B9856" s="213" t="s">
        <v>30511</v>
      </c>
      <c r="C9856" s="213" t="s">
        <v>126</v>
      </c>
      <c r="D9856" s="214" t="s">
        <v>10612</v>
      </c>
    </row>
    <row r="9857" spans="1:4">
      <c r="A9857" s="213" t="s">
        <v>17686</v>
      </c>
      <c r="B9857" s="213" t="s">
        <v>30512</v>
      </c>
      <c r="C9857" s="213" t="s">
        <v>126</v>
      </c>
      <c r="D9857" s="214" t="s">
        <v>17679</v>
      </c>
    </row>
    <row r="9858" spans="1:4">
      <c r="A9858" s="213" t="s">
        <v>17687</v>
      </c>
      <c r="B9858" s="213" t="s">
        <v>30513</v>
      </c>
      <c r="C9858" s="213" t="s">
        <v>126</v>
      </c>
      <c r="D9858" s="214" t="s">
        <v>11460</v>
      </c>
    </row>
    <row r="9859" spans="1:4">
      <c r="A9859" s="213" t="s">
        <v>17688</v>
      </c>
      <c r="B9859" s="213" t="s">
        <v>4028</v>
      </c>
      <c r="C9859" s="213" t="s">
        <v>126</v>
      </c>
      <c r="D9859" s="214" t="s">
        <v>34199</v>
      </c>
    </row>
    <row r="9860" spans="1:4">
      <c r="A9860" s="213" t="s">
        <v>17689</v>
      </c>
      <c r="B9860" s="213" t="s">
        <v>4029</v>
      </c>
      <c r="C9860" s="213" t="s">
        <v>126</v>
      </c>
      <c r="D9860" s="214" t="s">
        <v>11219</v>
      </c>
    </row>
    <row r="9861" spans="1:4">
      <c r="A9861" s="213" t="s">
        <v>17690</v>
      </c>
      <c r="B9861" s="213" t="s">
        <v>4030</v>
      </c>
      <c r="C9861" s="213" t="s">
        <v>126</v>
      </c>
      <c r="D9861" s="214" t="s">
        <v>34200</v>
      </c>
    </row>
    <row r="9862" spans="1:4">
      <c r="A9862" s="213" t="s">
        <v>17691</v>
      </c>
      <c r="B9862" s="213" t="s">
        <v>4031</v>
      </c>
      <c r="C9862" s="213" t="s">
        <v>126</v>
      </c>
      <c r="D9862" s="214" t="s">
        <v>30880</v>
      </c>
    </row>
    <row r="9863" spans="1:4">
      <c r="A9863" s="213" t="s">
        <v>17692</v>
      </c>
      <c r="B9863" s="213" t="s">
        <v>4032</v>
      </c>
      <c r="C9863" s="213" t="s">
        <v>126</v>
      </c>
      <c r="D9863" s="214" t="s">
        <v>24319</v>
      </c>
    </row>
    <row r="9864" spans="1:4">
      <c r="A9864" s="213" t="s">
        <v>17693</v>
      </c>
      <c r="B9864" s="213" t="s">
        <v>4033</v>
      </c>
      <c r="C9864" s="213" t="s">
        <v>126</v>
      </c>
      <c r="D9864" s="214" t="s">
        <v>34201</v>
      </c>
    </row>
    <row r="9865" spans="1:4">
      <c r="A9865" s="213" t="s">
        <v>17694</v>
      </c>
      <c r="B9865" s="213" t="s">
        <v>4034</v>
      </c>
      <c r="C9865" s="213" t="s">
        <v>126</v>
      </c>
      <c r="D9865" s="214" t="s">
        <v>34202</v>
      </c>
    </row>
    <row r="9866" spans="1:4">
      <c r="A9866" s="213" t="s">
        <v>17695</v>
      </c>
      <c r="B9866" s="213" t="s">
        <v>4035</v>
      </c>
      <c r="C9866" s="213" t="s">
        <v>126</v>
      </c>
      <c r="D9866" s="214" t="s">
        <v>15584</v>
      </c>
    </row>
    <row r="9867" spans="1:4">
      <c r="A9867" s="213" t="s">
        <v>17696</v>
      </c>
      <c r="B9867" s="213" t="s">
        <v>4036</v>
      </c>
      <c r="C9867" s="213" t="s">
        <v>126</v>
      </c>
      <c r="D9867" s="214" t="s">
        <v>11917</v>
      </c>
    </row>
    <row r="9868" spans="1:4">
      <c r="A9868" s="213" t="s">
        <v>17697</v>
      </c>
      <c r="B9868" s="213" t="s">
        <v>4037</v>
      </c>
      <c r="C9868" s="213" t="s">
        <v>126</v>
      </c>
      <c r="D9868" s="214" t="s">
        <v>14744</v>
      </c>
    </row>
    <row r="9869" spans="1:4">
      <c r="A9869" s="213" t="s">
        <v>17698</v>
      </c>
      <c r="B9869" s="213" t="s">
        <v>4038</v>
      </c>
      <c r="C9869" s="213" t="s">
        <v>126</v>
      </c>
      <c r="D9869" s="214" t="s">
        <v>11539</v>
      </c>
    </row>
    <row r="9870" spans="1:4">
      <c r="A9870" s="213" t="s">
        <v>17699</v>
      </c>
      <c r="B9870" s="213" t="s">
        <v>4039</v>
      </c>
      <c r="C9870" s="213" t="s">
        <v>126</v>
      </c>
      <c r="D9870" s="214" t="s">
        <v>10914</v>
      </c>
    </row>
    <row r="9871" spans="1:4">
      <c r="A9871" s="213" t="s">
        <v>17700</v>
      </c>
      <c r="B9871" s="213" t="s">
        <v>4040</v>
      </c>
      <c r="C9871" s="213" t="s">
        <v>126</v>
      </c>
      <c r="D9871" s="214" t="s">
        <v>34203</v>
      </c>
    </row>
    <row r="9872" spans="1:4">
      <c r="A9872" s="213" t="s">
        <v>17702</v>
      </c>
      <c r="B9872" s="213" t="s">
        <v>30514</v>
      </c>
      <c r="C9872" s="213" t="s">
        <v>126</v>
      </c>
      <c r="D9872" s="214" t="s">
        <v>34087</v>
      </c>
    </row>
    <row r="9873" spans="1:4">
      <c r="A9873" s="213" t="s">
        <v>17703</v>
      </c>
      <c r="B9873" s="213" t="s">
        <v>4041</v>
      </c>
      <c r="C9873" s="213" t="s">
        <v>126</v>
      </c>
      <c r="D9873" s="214" t="s">
        <v>34204</v>
      </c>
    </row>
    <row r="9874" spans="1:4">
      <c r="A9874" s="213" t="s">
        <v>17704</v>
      </c>
      <c r="B9874" s="213" t="s">
        <v>4042</v>
      </c>
      <c r="C9874" s="213" t="s">
        <v>126</v>
      </c>
      <c r="D9874" s="214" t="s">
        <v>12752</v>
      </c>
    </row>
    <row r="9875" spans="1:4">
      <c r="A9875" s="213" t="s">
        <v>17706</v>
      </c>
      <c r="B9875" s="213" t="s">
        <v>30516</v>
      </c>
      <c r="C9875" s="213" t="s">
        <v>126</v>
      </c>
      <c r="D9875" s="214" t="s">
        <v>28218</v>
      </c>
    </row>
    <row r="9876" spans="1:4">
      <c r="A9876" s="213" t="s">
        <v>17707</v>
      </c>
      <c r="B9876" s="213" t="s">
        <v>30517</v>
      </c>
      <c r="C9876" s="213" t="s">
        <v>126</v>
      </c>
      <c r="D9876" s="214" t="s">
        <v>31142</v>
      </c>
    </row>
    <row r="9877" spans="1:4">
      <c r="A9877" s="213" t="s">
        <v>17708</v>
      </c>
      <c r="B9877" s="213" t="s">
        <v>30518</v>
      </c>
      <c r="C9877" s="213" t="s">
        <v>126</v>
      </c>
      <c r="D9877" s="214" t="s">
        <v>10940</v>
      </c>
    </row>
    <row r="9878" spans="1:4">
      <c r="A9878" s="213" t="s">
        <v>17709</v>
      </c>
      <c r="B9878" s="213" t="s">
        <v>30519</v>
      </c>
      <c r="C9878" s="213" t="s">
        <v>126</v>
      </c>
      <c r="D9878" s="214" t="s">
        <v>22380</v>
      </c>
    </row>
    <row r="9879" spans="1:4">
      <c r="A9879" s="213" t="s">
        <v>17710</v>
      </c>
      <c r="B9879" s="213" t="s">
        <v>30521</v>
      </c>
      <c r="C9879" s="213" t="s">
        <v>126</v>
      </c>
      <c r="D9879" s="214" t="s">
        <v>16611</v>
      </c>
    </row>
    <row r="9880" spans="1:4">
      <c r="A9880" s="213" t="s">
        <v>17711</v>
      </c>
      <c r="B9880" s="213" t="s">
        <v>4044</v>
      </c>
      <c r="C9880" s="213" t="s">
        <v>126</v>
      </c>
      <c r="D9880" s="214" t="s">
        <v>34205</v>
      </c>
    </row>
    <row r="9881" spans="1:4">
      <c r="A9881" s="213" t="s">
        <v>17712</v>
      </c>
      <c r="B9881" s="213" t="s">
        <v>30522</v>
      </c>
      <c r="C9881" s="213" t="s">
        <v>126</v>
      </c>
      <c r="D9881" s="214" t="s">
        <v>34206</v>
      </c>
    </row>
    <row r="9882" spans="1:4">
      <c r="A9882" s="213" t="s">
        <v>17713</v>
      </c>
      <c r="B9882" s="213" t="s">
        <v>30523</v>
      </c>
      <c r="C9882" s="213" t="s">
        <v>126</v>
      </c>
      <c r="D9882" s="214" t="s">
        <v>31708</v>
      </c>
    </row>
    <row r="9883" spans="1:4">
      <c r="A9883" s="213" t="s">
        <v>17714</v>
      </c>
      <c r="B9883" s="213" t="s">
        <v>4045</v>
      </c>
      <c r="C9883" s="213" t="s">
        <v>126</v>
      </c>
      <c r="D9883" s="214" t="s">
        <v>34207</v>
      </c>
    </row>
    <row r="9884" spans="1:4">
      <c r="A9884" s="213" t="s">
        <v>17715</v>
      </c>
      <c r="B9884" s="213" t="s">
        <v>30524</v>
      </c>
      <c r="C9884" s="213" t="s">
        <v>126</v>
      </c>
      <c r="D9884" s="214" t="s">
        <v>34208</v>
      </c>
    </row>
    <row r="9885" spans="1:4">
      <c r="A9885" s="213" t="s">
        <v>17717</v>
      </c>
      <c r="B9885" s="213" t="s">
        <v>4104</v>
      </c>
      <c r="C9885" s="213" t="s">
        <v>126</v>
      </c>
      <c r="D9885" s="214" t="s">
        <v>34209</v>
      </c>
    </row>
    <row r="9886" spans="1:4">
      <c r="A9886" s="213" t="s">
        <v>17718</v>
      </c>
      <c r="B9886" s="213" t="s">
        <v>4105</v>
      </c>
      <c r="C9886" s="213" t="s">
        <v>126</v>
      </c>
      <c r="D9886" s="214" t="s">
        <v>34210</v>
      </c>
    </row>
    <row r="9887" spans="1:4">
      <c r="A9887" s="213" t="s">
        <v>17719</v>
      </c>
      <c r="B9887" s="213" t="s">
        <v>4106</v>
      </c>
      <c r="C9887" s="213" t="s">
        <v>126</v>
      </c>
      <c r="D9887" s="214" t="s">
        <v>34211</v>
      </c>
    </row>
    <row r="9888" spans="1:4">
      <c r="A9888" s="213" t="s">
        <v>17720</v>
      </c>
      <c r="B9888" s="213" t="s">
        <v>4107</v>
      </c>
      <c r="C9888" s="213" t="s">
        <v>126</v>
      </c>
      <c r="D9888" s="214" t="s">
        <v>34212</v>
      </c>
    </row>
    <row r="9889" spans="1:4">
      <c r="A9889" s="213" t="s">
        <v>17721</v>
      </c>
      <c r="B9889" s="213" t="s">
        <v>4108</v>
      </c>
      <c r="C9889" s="213" t="s">
        <v>126</v>
      </c>
      <c r="D9889" s="214" t="s">
        <v>34213</v>
      </c>
    </row>
    <row r="9890" spans="1:4">
      <c r="A9890" s="213" t="s">
        <v>17722</v>
      </c>
      <c r="B9890" s="213" t="s">
        <v>4109</v>
      </c>
      <c r="C9890" s="213" t="s">
        <v>126</v>
      </c>
      <c r="D9890" s="214" t="s">
        <v>34214</v>
      </c>
    </row>
    <row r="9891" spans="1:4">
      <c r="A9891" s="213" t="s">
        <v>17723</v>
      </c>
      <c r="B9891" s="213" t="s">
        <v>4110</v>
      </c>
      <c r="C9891" s="213" t="s">
        <v>126</v>
      </c>
      <c r="D9891" s="214" t="s">
        <v>34215</v>
      </c>
    </row>
    <row r="9892" spans="1:4">
      <c r="A9892" s="213" t="s">
        <v>17724</v>
      </c>
      <c r="B9892" s="213" t="s">
        <v>4111</v>
      </c>
      <c r="C9892" s="213" t="s">
        <v>126</v>
      </c>
      <c r="D9892" s="214" t="s">
        <v>34216</v>
      </c>
    </row>
    <row r="9893" spans="1:4">
      <c r="A9893" s="213" t="s">
        <v>17725</v>
      </c>
      <c r="B9893" s="213" t="s">
        <v>4112</v>
      </c>
      <c r="C9893" s="213" t="s">
        <v>126</v>
      </c>
      <c r="D9893" s="214" t="s">
        <v>24384</v>
      </c>
    </row>
    <row r="9894" spans="1:4">
      <c r="A9894" s="213" t="s">
        <v>17726</v>
      </c>
      <c r="B9894" s="213" t="s">
        <v>4113</v>
      </c>
      <c r="C9894" s="213" t="s">
        <v>126</v>
      </c>
      <c r="D9894" s="214" t="s">
        <v>34217</v>
      </c>
    </row>
    <row r="9895" spans="1:4">
      <c r="A9895" s="213" t="s">
        <v>17727</v>
      </c>
      <c r="B9895" s="213" t="s">
        <v>4114</v>
      </c>
      <c r="C9895" s="213" t="s">
        <v>126</v>
      </c>
      <c r="D9895" s="214" t="s">
        <v>23813</v>
      </c>
    </row>
    <row r="9896" spans="1:4">
      <c r="A9896" s="213" t="s">
        <v>17728</v>
      </c>
      <c r="B9896" s="213" t="s">
        <v>4115</v>
      </c>
      <c r="C9896" s="213" t="s">
        <v>126</v>
      </c>
      <c r="D9896" s="214" t="s">
        <v>34218</v>
      </c>
    </row>
    <row r="9897" spans="1:4">
      <c r="A9897" s="213" t="s">
        <v>17730</v>
      </c>
      <c r="B9897" s="213" t="s">
        <v>4116</v>
      </c>
      <c r="C9897" s="213" t="s">
        <v>126</v>
      </c>
      <c r="D9897" s="214" t="s">
        <v>34219</v>
      </c>
    </row>
    <row r="9898" spans="1:4">
      <c r="A9898" s="213" t="s">
        <v>17731</v>
      </c>
      <c r="B9898" s="213" t="s">
        <v>9347</v>
      </c>
      <c r="C9898" s="213" t="s">
        <v>126</v>
      </c>
      <c r="D9898" s="214" t="s">
        <v>11044</v>
      </c>
    </row>
    <row r="9899" spans="1:4">
      <c r="A9899" s="213" t="s">
        <v>17732</v>
      </c>
      <c r="B9899" s="213" t="s">
        <v>9348</v>
      </c>
      <c r="C9899" s="213" t="s">
        <v>126</v>
      </c>
      <c r="D9899" s="214" t="s">
        <v>30271</v>
      </c>
    </row>
    <row r="9900" spans="1:4">
      <c r="A9900" s="213" t="s">
        <v>17733</v>
      </c>
      <c r="B9900" s="213" t="s">
        <v>9349</v>
      </c>
      <c r="C9900" s="213" t="s">
        <v>126</v>
      </c>
      <c r="D9900" s="214" t="s">
        <v>34220</v>
      </c>
    </row>
    <row r="9901" spans="1:4">
      <c r="A9901" s="213" t="s">
        <v>17734</v>
      </c>
      <c r="B9901" s="213" t="s">
        <v>9350</v>
      </c>
      <c r="C9901" s="213" t="s">
        <v>126</v>
      </c>
      <c r="D9901" s="214" t="s">
        <v>10715</v>
      </c>
    </row>
    <row r="9902" spans="1:4">
      <c r="A9902" s="213" t="s">
        <v>17735</v>
      </c>
      <c r="B9902" s="213" t="s">
        <v>9351</v>
      </c>
      <c r="C9902" s="213" t="s">
        <v>126</v>
      </c>
      <c r="D9902" s="214" t="s">
        <v>30302</v>
      </c>
    </row>
    <row r="9903" spans="1:4">
      <c r="A9903" s="213" t="s">
        <v>17736</v>
      </c>
      <c r="B9903" s="213" t="s">
        <v>9352</v>
      </c>
      <c r="C9903" s="213" t="s">
        <v>126</v>
      </c>
      <c r="D9903" s="214" t="s">
        <v>34221</v>
      </c>
    </row>
    <row r="9904" spans="1:4">
      <c r="A9904" s="213" t="s">
        <v>17737</v>
      </c>
      <c r="B9904" s="213" t="s">
        <v>9353</v>
      </c>
      <c r="C9904" s="213" t="s">
        <v>126</v>
      </c>
      <c r="D9904" s="214" t="s">
        <v>13303</v>
      </c>
    </row>
    <row r="9905" spans="1:4">
      <c r="A9905" s="213" t="s">
        <v>17738</v>
      </c>
      <c r="B9905" s="213" t="s">
        <v>9354</v>
      </c>
      <c r="C9905" s="213" t="s">
        <v>126</v>
      </c>
      <c r="D9905" s="214" t="s">
        <v>12220</v>
      </c>
    </row>
    <row r="9906" spans="1:4">
      <c r="A9906" s="213" t="s">
        <v>17739</v>
      </c>
      <c r="B9906" s="213" t="s">
        <v>9355</v>
      </c>
      <c r="C9906" s="213" t="s">
        <v>126</v>
      </c>
      <c r="D9906" s="214" t="s">
        <v>10995</v>
      </c>
    </row>
    <row r="9907" spans="1:4">
      <c r="A9907" s="213" t="s">
        <v>17740</v>
      </c>
      <c r="B9907" s="213" t="s">
        <v>9356</v>
      </c>
      <c r="C9907" s="213" t="s">
        <v>126</v>
      </c>
      <c r="D9907" s="214" t="s">
        <v>30266</v>
      </c>
    </row>
    <row r="9908" spans="1:4">
      <c r="A9908" s="213" t="s">
        <v>17742</v>
      </c>
      <c r="B9908" s="213" t="s">
        <v>9357</v>
      </c>
      <c r="C9908" s="213" t="s">
        <v>126</v>
      </c>
      <c r="D9908" s="214" t="s">
        <v>11327</v>
      </c>
    </row>
    <row r="9909" spans="1:4">
      <c r="A9909" s="213" t="s">
        <v>17743</v>
      </c>
      <c r="B9909" s="213" t="s">
        <v>9358</v>
      </c>
      <c r="C9909" s="213" t="s">
        <v>126</v>
      </c>
      <c r="D9909" s="214" t="s">
        <v>11442</v>
      </c>
    </row>
    <row r="9910" spans="1:4">
      <c r="A9910" s="213" t="s">
        <v>17744</v>
      </c>
      <c r="B9910" s="213" t="s">
        <v>9359</v>
      </c>
      <c r="C9910" s="213" t="s">
        <v>126</v>
      </c>
      <c r="D9910" s="214" t="s">
        <v>15010</v>
      </c>
    </row>
    <row r="9911" spans="1:4">
      <c r="A9911" s="213" t="s">
        <v>17746</v>
      </c>
      <c r="B9911" s="213" t="s">
        <v>9360</v>
      </c>
      <c r="C9911" s="213" t="s">
        <v>126</v>
      </c>
      <c r="D9911" s="214" t="s">
        <v>30848</v>
      </c>
    </row>
    <row r="9912" spans="1:4">
      <c r="A9912" s="213" t="s">
        <v>17748</v>
      </c>
      <c r="B9912" s="213" t="s">
        <v>9361</v>
      </c>
      <c r="C9912" s="213" t="s">
        <v>126</v>
      </c>
      <c r="D9912" s="214" t="s">
        <v>23138</v>
      </c>
    </row>
    <row r="9913" spans="1:4">
      <c r="A9913" s="213" t="s">
        <v>17749</v>
      </c>
      <c r="B9913" s="213" t="s">
        <v>9362</v>
      </c>
      <c r="C9913" s="213" t="s">
        <v>126</v>
      </c>
      <c r="D9913" s="214" t="s">
        <v>10574</v>
      </c>
    </row>
    <row r="9914" spans="1:4">
      <c r="A9914" s="213" t="s">
        <v>17750</v>
      </c>
      <c r="B9914" s="213" t="s">
        <v>9363</v>
      </c>
      <c r="C9914" s="213" t="s">
        <v>126</v>
      </c>
      <c r="D9914" s="214" t="s">
        <v>12308</v>
      </c>
    </row>
    <row r="9915" spans="1:4">
      <c r="A9915" s="213" t="s">
        <v>17751</v>
      </c>
      <c r="B9915" s="213" t="s">
        <v>9364</v>
      </c>
      <c r="C9915" s="213" t="s">
        <v>126</v>
      </c>
      <c r="D9915" s="214" t="s">
        <v>29851</v>
      </c>
    </row>
    <row r="9916" spans="1:4">
      <c r="A9916" s="213" t="s">
        <v>17752</v>
      </c>
      <c r="B9916" s="213" t="s">
        <v>9365</v>
      </c>
      <c r="C9916" s="213" t="s">
        <v>126</v>
      </c>
      <c r="D9916" s="214" t="s">
        <v>30266</v>
      </c>
    </row>
    <row r="9917" spans="1:4">
      <c r="A9917" s="213" t="s">
        <v>17753</v>
      </c>
      <c r="B9917" s="213" t="s">
        <v>9366</v>
      </c>
      <c r="C9917" s="213" t="s">
        <v>126</v>
      </c>
      <c r="D9917" s="214" t="s">
        <v>34222</v>
      </c>
    </row>
    <row r="9918" spans="1:4">
      <c r="A9918" s="213" t="s">
        <v>17754</v>
      </c>
      <c r="B9918" s="213" t="s">
        <v>9367</v>
      </c>
      <c r="C9918" s="213" t="s">
        <v>126</v>
      </c>
      <c r="D9918" s="214" t="s">
        <v>24463</v>
      </c>
    </row>
    <row r="9919" spans="1:4">
      <c r="A9919" s="213" t="s">
        <v>17755</v>
      </c>
      <c r="B9919" s="213" t="s">
        <v>9368</v>
      </c>
      <c r="C9919" s="213" t="s">
        <v>126</v>
      </c>
      <c r="D9919" s="214" t="s">
        <v>34223</v>
      </c>
    </row>
    <row r="9920" spans="1:4">
      <c r="A9920" s="213" t="s">
        <v>17756</v>
      </c>
      <c r="B9920" s="213" t="s">
        <v>9369</v>
      </c>
      <c r="C9920" s="213" t="s">
        <v>126</v>
      </c>
      <c r="D9920" s="214" t="s">
        <v>31663</v>
      </c>
    </row>
    <row r="9921" spans="1:4">
      <c r="A9921" s="213" t="s">
        <v>17757</v>
      </c>
      <c r="B9921" s="213" t="s">
        <v>9370</v>
      </c>
      <c r="C9921" s="213" t="s">
        <v>126</v>
      </c>
      <c r="D9921" s="214" t="s">
        <v>30554</v>
      </c>
    </row>
    <row r="9922" spans="1:4">
      <c r="A9922" s="213" t="s">
        <v>17759</v>
      </c>
      <c r="B9922" s="213" t="s">
        <v>9371</v>
      </c>
      <c r="C9922" s="213" t="s">
        <v>126</v>
      </c>
      <c r="D9922" s="214" t="s">
        <v>11452</v>
      </c>
    </row>
    <row r="9923" spans="1:4">
      <c r="A9923" s="213" t="s">
        <v>17760</v>
      </c>
      <c r="B9923" s="213" t="s">
        <v>9372</v>
      </c>
      <c r="C9923" s="213" t="s">
        <v>126</v>
      </c>
      <c r="D9923" s="214" t="s">
        <v>30479</v>
      </c>
    </row>
    <row r="9924" spans="1:4">
      <c r="A9924" s="213" t="s">
        <v>17761</v>
      </c>
      <c r="B9924" s="213" t="s">
        <v>9373</v>
      </c>
      <c r="C9924" s="213" t="s">
        <v>126</v>
      </c>
      <c r="D9924" s="214" t="s">
        <v>34224</v>
      </c>
    </row>
    <row r="9925" spans="1:4">
      <c r="A9925" s="213" t="s">
        <v>17762</v>
      </c>
      <c r="B9925" s="213" t="s">
        <v>9374</v>
      </c>
      <c r="C9925" s="213" t="s">
        <v>126</v>
      </c>
      <c r="D9925" s="214" t="s">
        <v>12847</v>
      </c>
    </row>
    <row r="9926" spans="1:4">
      <c r="A9926" s="213" t="s">
        <v>17763</v>
      </c>
      <c r="B9926" s="213" t="s">
        <v>9375</v>
      </c>
      <c r="C9926" s="213" t="s">
        <v>126</v>
      </c>
      <c r="D9926" s="214" t="s">
        <v>30515</v>
      </c>
    </row>
    <row r="9927" spans="1:4">
      <c r="A9927" s="213" t="s">
        <v>17764</v>
      </c>
      <c r="B9927" s="213" t="s">
        <v>9376</v>
      </c>
      <c r="C9927" s="213" t="s">
        <v>126</v>
      </c>
      <c r="D9927" s="214" t="s">
        <v>25332</v>
      </c>
    </row>
    <row r="9928" spans="1:4">
      <c r="A9928" s="213" t="s">
        <v>17765</v>
      </c>
      <c r="B9928" s="213" t="s">
        <v>9377</v>
      </c>
      <c r="C9928" s="213" t="s">
        <v>126</v>
      </c>
      <c r="D9928" s="214" t="s">
        <v>24904</v>
      </c>
    </row>
    <row r="9929" spans="1:4">
      <c r="A9929" s="213" t="s">
        <v>17766</v>
      </c>
      <c r="B9929" s="213" t="s">
        <v>9378</v>
      </c>
      <c r="C9929" s="213" t="s">
        <v>126</v>
      </c>
      <c r="D9929" s="214" t="s">
        <v>34225</v>
      </c>
    </row>
    <row r="9930" spans="1:4">
      <c r="A9930" s="213" t="s">
        <v>17767</v>
      </c>
      <c r="B9930" s="213" t="s">
        <v>9379</v>
      </c>
      <c r="C9930" s="213" t="s">
        <v>126</v>
      </c>
      <c r="D9930" s="214" t="s">
        <v>10666</v>
      </c>
    </row>
    <row r="9931" spans="1:4">
      <c r="A9931" s="213" t="s">
        <v>17769</v>
      </c>
      <c r="B9931" s="213" t="s">
        <v>17770</v>
      </c>
      <c r="C9931" s="213" t="s">
        <v>126</v>
      </c>
      <c r="D9931" s="214" t="s">
        <v>30122</v>
      </c>
    </row>
    <row r="9932" spans="1:4">
      <c r="A9932" s="213" t="s">
        <v>17771</v>
      </c>
      <c r="B9932" s="213" t="s">
        <v>17772</v>
      </c>
      <c r="C9932" s="213" t="s">
        <v>126</v>
      </c>
      <c r="D9932" s="214" t="s">
        <v>30823</v>
      </c>
    </row>
    <row r="9933" spans="1:4">
      <c r="A9933" s="213" t="s">
        <v>17773</v>
      </c>
      <c r="B9933" s="213" t="s">
        <v>17774</v>
      </c>
      <c r="C9933" s="213" t="s">
        <v>126</v>
      </c>
      <c r="D9933" s="214" t="s">
        <v>20527</v>
      </c>
    </row>
    <row r="9934" spans="1:4">
      <c r="A9934" s="213" t="s">
        <v>17775</v>
      </c>
      <c r="B9934" s="213" t="s">
        <v>17776</v>
      </c>
      <c r="C9934" s="213" t="s">
        <v>126</v>
      </c>
      <c r="D9934" s="214" t="s">
        <v>10256</v>
      </c>
    </row>
    <row r="9935" spans="1:4">
      <c r="A9935" s="213" t="s">
        <v>17777</v>
      </c>
      <c r="B9935" s="213" t="s">
        <v>17778</v>
      </c>
      <c r="C9935" s="213" t="s">
        <v>126</v>
      </c>
      <c r="D9935" s="214" t="s">
        <v>34226</v>
      </c>
    </row>
    <row r="9936" spans="1:4">
      <c r="A9936" s="213" t="s">
        <v>17780</v>
      </c>
      <c r="B9936" s="213" t="s">
        <v>17781</v>
      </c>
      <c r="C9936" s="213" t="s">
        <v>126</v>
      </c>
      <c r="D9936" s="214" t="s">
        <v>30694</v>
      </c>
    </row>
    <row r="9937" spans="1:4">
      <c r="A9937" s="213" t="s">
        <v>17782</v>
      </c>
      <c r="B9937" s="213" t="s">
        <v>17783</v>
      </c>
      <c r="C9937" s="213" t="s">
        <v>126</v>
      </c>
      <c r="D9937" s="214" t="s">
        <v>31637</v>
      </c>
    </row>
    <row r="9938" spans="1:4">
      <c r="A9938" s="213" t="s">
        <v>17784</v>
      </c>
      <c r="B9938" s="213" t="s">
        <v>17785</v>
      </c>
      <c r="C9938" s="213" t="s">
        <v>126</v>
      </c>
      <c r="D9938" s="214" t="s">
        <v>34227</v>
      </c>
    </row>
    <row r="9939" spans="1:4">
      <c r="A9939" s="213" t="s">
        <v>30526</v>
      </c>
      <c r="B9939" s="213" t="s">
        <v>30527</v>
      </c>
      <c r="C9939" s="213" t="s">
        <v>126</v>
      </c>
      <c r="D9939" s="214" t="s">
        <v>23634</v>
      </c>
    </row>
    <row r="9940" spans="1:4">
      <c r="A9940" s="213" t="s">
        <v>30528</v>
      </c>
      <c r="B9940" s="213" t="s">
        <v>30529</v>
      </c>
      <c r="C9940" s="213" t="s">
        <v>126</v>
      </c>
      <c r="D9940" s="214" t="s">
        <v>27349</v>
      </c>
    </row>
    <row r="9941" spans="1:4">
      <c r="A9941" s="213" t="s">
        <v>30530</v>
      </c>
      <c r="B9941" s="213" t="s">
        <v>30531</v>
      </c>
      <c r="C9941" s="213" t="s">
        <v>126</v>
      </c>
      <c r="D9941" s="214" t="s">
        <v>18484</v>
      </c>
    </row>
    <row r="9942" spans="1:4">
      <c r="A9942" s="213" t="s">
        <v>30532</v>
      </c>
      <c r="B9942" s="213" t="s">
        <v>30533</v>
      </c>
      <c r="C9942" s="213" t="s">
        <v>126</v>
      </c>
      <c r="D9942" s="214" t="s">
        <v>10307</v>
      </c>
    </row>
    <row r="9943" spans="1:4">
      <c r="A9943" s="213" t="s">
        <v>30534</v>
      </c>
      <c r="B9943" s="213" t="s">
        <v>30535</v>
      </c>
      <c r="C9943" s="213" t="s">
        <v>126</v>
      </c>
      <c r="D9943" s="214" t="s">
        <v>10837</v>
      </c>
    </row>
    <row r="9944" spans="1:4">
      <c r="A9944" s="213" t="s">
        <v>30536</v>
      </c>
      <c r="B9944" s="213" t="s">
        <v>30537</v>
      </c>
      <c r="C9944" s="213" t="s">
        <v>126</v>
      </c>
      <c r="D9944" s="214" t="s">
        <v>31143</v>
      </c>
    </row>
    <row r="9945" spans="1:4">
      <c r="A9945" s="213" t="s">
        <v>30538</v>
      </c>
      <c r="B9945" s="213" t="s">
        <v>30539</v>
      </c>
      <c r="C9945" s="213" t="s">
        <v>126</v>
      </c>
      <c r="D9945" s="214" t="s">
        <v>29521</v>
      </c>
    </row>
    <row r="9946" spans="1:4">
      <c r="A9946" s="213" t="s">
        <v>30540</v>
      </c>
      <c r="B9946" s="213" t="s">
        <v>30541</v>
      </c>
      <c r="C9946" s="213" t="s">
        <v>126</v>
      </c>
      <c r="D9946" s="214" t="s">
        <v>10422</v>
      </c>
    </row>
    <row r="9947" spans="1:4">
      <c r="A9947" s="213" t="s">
        <v>30542</v>
      </c>
      <c r="B9947" s="213" t="s">
        <v>30543</v>
      </c>
      <c r="C9947" s="213" t="s">
        <v>126</v>
      </c>
      <c r="D9947" s="214" t="s">
        <v>18379</v>
      </c>
    </row>
    <row r="9948" spans="1:4">
      <c r="A9948" s="213" t="s">
        <v>30544</v>
      </c>
      <c r="B9948" s="213" t="s">
        <v>30545</v>
      </c>
      <c r="C9948" s="213" t="s">
        <v>126</v>
      </c>
      <c r="D9948" s="214" t="s">
        <v>19197</v>
      </c>
    </row>
    <row r="9949" spans="1:4">
      <c r="A9949" s="213" t="s">
        <v>30546</v>
      </c>
      <c r="B9949" s="213" t="s">
        <v>30547</v>
      </c>
      <c r="C9949" s="213" t="s">
        <v>126</v>
      </c>
      <c r="D9949" s="214" t="s">
        <v>15982</v>
      </c>
    </row>
    <row r="9950" spans="1:4">
      <c r="A9950" s="213" t="s">
        <v>30549</v>
      </c>
      <c r="B9950" s="213" t="s">
        <v>30550</v>
      </c>
      <c r="C9950" s="213" t="s">
        <v>126</v>
      </c>
      <c r="D9950" s="214" t="s">
        <v>30288</v>
      </c>
    </row>
    <row r="9951" spans="1:4">
      <c r="A9951" s="213" t="s">
        <v>30552</v>
      </c>
      <c r="B9951" s="213" t="s">
        <v>30553</v>
      </c>
      <c r="C9951" s="213" t="s">
        <v>126</v>
      </c>
      <c r="D9951" s="214" t="s">
        <v>34228</v>
      </c>
    </row>
    <row r="9952" spans="1:4">
      <c r="A9952" s="213" t="s">
        <v>30555</v>
      </c>
      <c r="B9952" s="213" t="s">
        <v>30556</v>
      </c>
      <c r="C9952" s="213" t="s">
        <v>126</v>
      </c>
      <c r="D9952" s="214" t="s">
        <v>34229</v>
      </c>
    </row>
    <row r="9953" spans="1:4">
      <c r="A9953" s="213" t="s">
        <v>30557</v>
      </c>
      <c r="B9953" s="213" t="s">
        <v>30558</v>
      </c>
      <c r="C9953" s="213" t="s">
        <v>126</v>
      </c>
      <c r="D9953" s="214" t="s">
        <v>34230</v>
      </c>
    </row>
    <row r="9954" spans="1:4">
      <c r="A9954" s="213" t="s">
        <v>30559</v>
      </c>
      <c r="B9954" s="213" t="s">
        <v>30560</v>
      </c>
      <c r="C9954" s="213" t="s">
        <v>126</v>
      </c>
      <c r="D9954" s="214" t="s">
        <v>34231</v>
      </c>
    </row>
    <row r="9955" spans="1:4">
      <c r="A9955" s="213" t="s">
        <v>30561</v>
      </c>
      <c r="B9955" s="213" t="s">
        <v>30562</v>
      </c>
      <c r="C9955" s="213" t="s">
        <v>126</v>
      </c>
      <c r="D9955" s="214" t="s">
        <v>10740</v>
      </c>
    </row>
    <row r="9956" spans="1:4">
      <c r="A9956" s="213" t="s">
        <v>30563</v>
      </c>
      <c r="B9956" s="213" t="s">
        <v>30564</v>
      </c>
      <c r="C9956" s="213" t="s">
        <v>126</v>
      </c>
      <c r="D9956" s="214" t="s">
        <v>10932</v>
      </c>
    </row>
    <row r="9957" spans="1:4">
      <c r="A9957" s="213" t="s">
        <v>30565</v>
      </c>
      <c r="B9957" s="213" t="s">
        <v>30566</v>
      </c>
      <c r="C9957" s="213" t="s">
        <v>126</v>
      </c>
      <c r="D9957" s="214" t="s">
        <v>11383</v>
      </c>
    </row>
    <row r="9958" spans="1:4">
      <c r="A9958" s="213" t="s">
        <v>30567</v>
      </c>
      <c r="B9958" s="213" t="s">
        <v>30568</v>
      </c>
      <c r="C9958" s="213" t="s">
        <v>126</v>
      </c>
      <c r="D9958" s="214" t="s">
        <v>32898</v>
      </c>
    </row>
    <row r="9959" spans="1:4">
      <c r="A9959" s="213" t="s">
        <v>30569</v>
      </c>
      <c r="B9959" s="213" t="s">
        <v>30570</v>
      </c>
      <c r="C9959" s="213" t="s">
        <v>126</v>
      </c>
      <c r="D9959" s="214" t="s">
        <v>34232</v>
      </c>
    </row>
    <row r="9960" spans="1:4">
      <c r="A9960" s="213" t="s">
        <v>30571</v>
      </c>
      <c r="B9960" s="213" t="s">
        <v>30572</v>
      </c>
      <c r="C9960" s="213" t="s">
        <v>126</v>
      </c>
      <c r="D9960" s="214" t="s">
        <v>32181</v>
      </c>
    </row>
    <row r="9961" spans="1:4">
      <c r="A9961" s="213" t="s">
        <v>30573</v>
      </c>
      <c r="B9961" s="213" t="s">
        <v>30574</v>
      </c>
      <c r="C9961" s="213" t="s">
        <v>126</v>
      </c>
      <c r="D9961" s="214" t="s">
        <v>11489</v>
      </c>
    </row>
    <row r="9962" spans="1:4">
      <c r="A9962" s="213" t="s">
        <v>30575</v>
      </c>
      <c r="B9962" s="213" t="s">
        <v>30576</v>
      </c>
      <c r="C9962" s="213" t="s">
        <v>126</v>
      </c>
      <c r="D9962" s="214" t="s">
        <v>34233</v>
      </c>
    </row>
    <row r="9963" spans="1:4">
      <c r="A9963" s="213" t="s">
        <v>30577</v>
      </c>
      <c r="B9963" s="213" t="s">
        <v>30578</v>
      </c>
      <c r="C9963" s="213" t="s">
        <v>126</v>
      </c>
      <c r="D9963" s="214" t="s">
        <v>12372</v>
      </c>
    </row>
    <row r="9964" spans="1:4">
      <c r="A9964" s="213" t="s">
        <v>30579</v>
      </c>
      <c r="B9964" s="213" t="s">
        <v>30580</v>
      </c>
      <c r="C9964" s="213" t="s">
        <v>126</v>
      </c>
      <c r="D9964" s="214" t="s">
        <v>34234</v>
      </c>
    </row>
    <row r="9965" spans="1:4">
      <c r="A9965" s="213" t="s">
        <v>30581</v>
      </c>
      <c r="B9965" s="213" t="s">
        <v>30582</v>
      </c>
      <c r="C9965" s="213" t="s">
        <v>126</v>
      </c>
      <c r="D9965" s="214" t="s">
        <v>34235</v>
      </c>
    </row>
    <row r="9966" spans="1:4">
      <c r="A9966" s="213" t="s">
        <v>30583</v>
      </c>
      <c r="B9966" s="213" t="s">
        <v>30584</v>
      </c>
      <c r="C9966" s="213" t="s">
        <v>126</v>
      </c>
      <c r="D9966" s="214" t="s">
        <v>34236</v>
      </c>
    </row>
    <row r="9967" spans="1:4">
      <c r="A9967" s="213" t="s">
        <v>30585</v>
      </c>
      <c r="B9967" s="213" t="s">
        <v>30586</v>
      </c>
      <c r="C9967" s="213" t="s">
        <v>126</v>
      </c>
      <c r="D9967" s="214" t="s">
        <v>34237</v>
      </c>
    </row>
    <row r="9968" spans="1:4">
      <c r="A9968" s="213" t="s">
        <v>30587</v>
      </c>
      <c r="B9968" s="213" t="s">
        <v>30588</v>
      </c>
      <c r="C9968" s="213" t="s">
        <v>126</v>
      </c>
      <c r="D9968" s="214" t="s">
        <v>34238</v>
      </c>
    </row>
    <row r="9969" spans="1:4">
      <c r="A9969" s="213" t="s">
        <v>30589</v>
      </c>
      <c r="B9969" s="213" t="s">
        <v>30590</v>
      </c>
      <c r="C9969" s="213" t="s">
        <v>126</v>
      </c>
      <c r="D9969" s="214" t="s">
        <v>10597</v>
      </c>
    </row>
    <row r="9970" spans="1:4">
      <c r="A9970" s="213" t="s">
        <v>30591</v>
      </c>
      <c r="B9970" s="213" t="s">
        <v>30592</v>
      </c>
      <c r="C9970" s="213" t="s">
        <v>126</v>
      </c>
      <c r="D9970" s="214" t="s">
        <v>33199</v>
      </c>
    </row>
    <row r="9971" spans="1:4">
      <c r="A9971" s="213" t="s">
        <v>30593</v>
      </c>
      <c r="B9971" s="213" t="s">
        <v>30594</v>
      </c>
      <c r="C9971" s="213" t="s">
        <v>126</v>
      </c>
      <c r="D9971" s="214" t="s">
        <v>11298</v>
      </c>
    </row>
    <row r="9972" spans="1:4">
      <c r="A9972" s="213" t="s">
        <v>30595</v>
      </c>
      <c r="B9972" s="213" t="s">
        <v>30596</v>
      </c>
      <c r="C9972" s="213" t="s">
        <v>126</v>
      </c>
      <c r="D9972" s="214" t="s">
        <v>34239</v>
      </c>
    </row>
    <row r="9973" spans="1:4">
      <c r="A9973" s="213" t="s">
        <v>30597</v>
      </c>
      <c r="B9973" s="213" t="s">
        <v>30598</v>
      </c>
      <c r="C9973" s="213" t="s">
        <v>126</v>
      </c>
      <c r="D9973" s="214" t="s">
        <v>34240</v>
      </c>
    </row>
    <row r="9974" spans="1:4">
      <c r="A9974" s="213" t="s">
        <v>30599</v>
      </c>
      <c r="B9974" s="213" t="s">
        <v>30600</v>
      </c>
      <c r="C9974" s="213" t="s">
        <v>126</v>
      </c>
      <c r="D9974" s="214" t="s">
        <v>34241</v>
      </c>
    </row>
    <row r="9975" spans="1:4">
      <c r="A9975" s="213" t="s">
        <v>30601</v>
      </c>
      <c r="B9975" s="213" t="s">
        <v>30602</v>
      </c>
      <c r="C9975" s="213" t="s">
        <v>126</v>
      </c>
      <c r="D9975" s="214" t="s">
        <v>10583</v>
      </c>
    </row>
    <row r="9976" spans="1:4">
      <c r="A9976" s="213" t="s">
        <v>30603</v>
      </c>
      <c r="B9976" s="213" t="s">
        <v>30604</v>
      </c>
      <c r="C9976" s="213" t="s">
        <v>126</v>
      </c>
      <c r="D9976" s="214" t="s">
        <v>34242</v>
      </c>
    </row>
    <row r="9977" spans="1:4">
      <c r="A9977" s="213" t="s">
        <v>30605</v>
      </c>
      <c r="B9977" s="213" t="s">
        <v>30606</v>
      </c>
      <c r="C9977" s="213" t="s">
        <v>126</v>
      </c>
      <c r="D9977" s="214" t="s">
        <v>34243</v>
      </c>
    </row>
    <row r="9978" spans="1:4">
      <c r="A9978" s="213" t="s">
        <v>30607</v>
      </c>
      <c r="B9978" s="213" t="s">
        <v>30608</v>
      </c>
      <c r="C9978" s="213" t="s">
        <v>126</v>
      </c>
      <c r="D9978" s="214" t="s">
        <v>34244</v>
      </c>
    </row>
    <row r="9979" spans="1:4">
      <c r="A9979" s="213" t="s">
        <v>30609</v>
      </c>
      <c r="B9979" s="213" t="s">
        <v>30610</v>
      </c>
      <c r="C9979" s="213" t="s">
        <v>126</v>
      </c>
      <c r="D9979" s="214" t="s">
        <v>31989</v>
      </c>
    </row>
    <row r="9980" spans="1:4">
      <c r="A9980" s="213" t="s">
        <v>30611</v>
      </c>
      <c r="B9980" s="213" t="s">
        <v>30612</v>
      </c>
      <c r="C9980" s="213" t="s">
        <v>126</v>
      </c>
      <c r="D9980" s="214" t="s">
        <v>34245</v>
      </c>
    </row>
    <row r="9981" spans="1:4">
      <c r="A9981" s="213" t="s">
        <v>30613</v>
      </c>
      <c r="B9981" s="213" t="s">
        <v>30614</v>
      </c>
      <c r="C9981" s="213" t="s">
        <v>126</v>
      </c>
      <c r="D9981" s="214" t="s">
        <v>34246</v>
      </c>
    </row>
    <row r="9982" spans="1:4">
      <c r="A9982" s="213" t="s">
        <v>30616</v>
      </c>
      <c r="B9982" s="213" t="s">
        <v>30617</v>
      </c>
      <c r="C9982" s="213" t="s">
        <v>126</v>
      </c>
      <c r="D9982" s="214" t="s">
        <v>34247</v>
      </c>
    </row>
    <row r="9983" spans="1:4">
      <c r="A9983" s="213" t="s">
        <v>30618</v>
      </c>
      <c r="B9983" s="213" t="s">
        <v>30619</v>
      </c>
      <c r="C9983" s="213" t="s">
        <v>126</v>
      </c>
      <c r="D9983" s="214" t="s">
        <v>34248</v>
      </c>
    </row>
    <row r="9984" spans="1:4">
      <c r="A9984" s="213" t="s">
        <v>30620</v>
      </c>
      <c r="B9984" s="213" t="s">
        <v>30621</v>
      </c>
      <c r="C9984" s="213" t="s">
        <v>126</v>
      </c>
      <c r="D9984" s="214" t="s">
        <v>34249</v>
      </c>
    </row>
    <row r="9985" spans="1:4">
      <c r="A9985" s="213" t="s">
        <v>30623</v>
      </c>
      <c r="B9985" s="213" t="s">
        <v>30624</v>
      </c>
      <c r="C9985" s="213" t="s">
        <v>126</v>
      </c>
      <c r="D9985" s="214" t="s">
        <v>34250</v>
      </c>
    </row>
    <row r="9986" spans="1:4">
      <c r="A9986" s="213" t="s">
        <v>30625</v>
      </c>
      <c r="B9986" s="213" t="s">
        <v>30626</v>
      </c>
      <c r="C9986" s="213" t="s">
        <v>126</v>
      </c>
      <c r="D9986" s="214" t="s">
        <v>34251</v>
      </c>
    </row>
    <row r="9987" spans="1:4">
      <c r="A9987" s="213" t="s">
        <v>30627</v>
      </c>
      <c r="B9987" s="213" t="s">
        <v>30628</v>
      </c>
      <c r="C9987" s="213" t="s">
        <v>126</v>
      </c>
      <c r="D9987" s="214" t="s">
        <v>34252</v>
      </c>
    </row>
    <row r="9988" spans="1:4">
      <c r="A9988" s="213" t="s">
        <v>30629</v>
      </c>
      <c r="B9988" s="213" t="s">
        <v>30630</v>
      </c>
      <c r="C9988" s="213" t="s">
        <v>126</v>
      </c>
      <c r="D9988" s="214" t="s">
        <v>34253</v>
      </c>
    </row>
    <row r="9989" spans="1:4">
      <c r="A9989" s="213" t="s">
        <v>30631</v>
      </c>
      <c r="B9989" s="213" t="s">
        <v>30632</v>
      </c>
      <c r="C9989" s="213" t="s">
        <v>126</v>
      </c>
      <c r="D9989" s="214" t="s">
        <v>34254</v>
      </c>
    </row>
    <row r="9990" spans="1:4">
      <c r="A9990" s="213" t="s">
        <v>30633</v>
      </c>
      <c r="B9990" s="213" t="s">
        <v>30634</v>
      </c>
      <c r="C9990" s="213" t="s">
        <v>126</v>
      </c>
      <c r="D9990" s="214" t="s">
        <v>34255</v>
      </c>
    </row>
    <row r="9991" spans="1:4">
      <c r="A9991" s="213" t="s">
        <v>30636</v>
      </c>
      <c r="B9991" s="213" t="s">
        <v>30637</v>
      </c>
      <c r="C9991" s="213" t="s">
        <v>126</v>
      </c>
      <c r="D9991" s="214" t="s">
        <v>28089</v>
      </c>
    </row>
    <row r="9992" spans="1:4">
      <c r="A9992" s="213" t="s">
        <v>30638</v>
      </c>
      <c r="B9992" s="213" t="s">
        <v>30639</v>
      </c>
      <c r="C9992" s="213" t="s">
        <v>126</v>
      </c>
      <c r="D9992" s="214" t="s">
        <v>34256</v>
      </c>
    </row>
    <row r="9993" spans="1:4">
      <c r="A9993" s="213" t="s">
        <v>30640</v>
      </c>
      <c r="B9993" s="213" t="s">
        <v>30641</v>
      </c>
      <c r="C9993" s="213" t="s">
        <v>126</v>
      </c>
      <c r="D9993" s="214" t="s">
        <v>34257</v>
      </c>
    </row>
    <row r="9994" spans="1:4">
      <c r="A9994" s="213" t="s">
        <v>30642</v>
      </c>
      <c r="B9994" s="213" t="s">
        <v>30643</v>
      </c>
      <c r="C9994" s="213" t="s">
        <v>126</v>
      </c>
      <c r="D9994" s="214" t="s">
        <v>10899</v>
      </c>
    </row>
    <row r="9995" spans="1:4">
      <c r="A9995" s="213" t="s">
        <v>30644</v>
      </c>
      <c r="B9995" s="213" t="s">
        <v>30645</v>
      </c>
      <c r="C9995" s="213" t="s">
        <v>126</v>
      </c>
      <c r="D9995" s="214" t="s">
        <v>34258</v>
      </c>
    </row>
    <row r="9996" spans="1:4">
      <c r="A9996" s="213" t="s">
        <v>30646</v>
      </c>
      <c r="B9996" s="213" t="s">
        <v>30647</v>
      </c>
      <c r="C9996" s="213" t="s">
        <v>126</v>
      </c>
      <c r="D9996" s="214" t="s">
        <v>34259</v>
      </c>
    </row>
    <row r="9997" spans="1:4">
      <c r="A9997" s="213" t="s">
        <v>30648</v>
      </c>
      <c r="B9997" s="213" t="s">
        <v>30649</v>
      </c>
      <c r="C9997" s="213" t="s">
        <v>126</v>
      </c>
      <c r="D9997" s="214" t="s">
        <v>34260</v>
      </c>
    </row>
    <row r="9998" spans="1:4">
      <c r="A9998" s="213" t="s">
        <v>30650</v>
      </c>
      <c r="B9998" s="213" t="s">
        <v>30651</v>
      </c>
      <c r="C9998" s="213" t="s">
        <v>126</v>
      </c>
      <c r="D9998" s="214" t="s">
        <v>33948</v>
      </c>
    </row>
    <row r="9999" spans="1:4">
      <c r="A9999" s="213" t="s">
        <v>30652</v>
      </c>
      <c r="B9999" s="213" t="s">
        <v>30653</v>
      </c>
      <c r="C9999" s="213" t="s">
        <v>126</v>
      </c>
      <c r="D9999" s="214" t="s">
        <v>27385</v>
      </c>
    </row>
    <row r="10000" spans="1:4">
      <c r="A10000" s="213" t="s">
        <v>30654</v>
      </c>
      <c r="B10000" s="213" t="s">
        <v>30655</v>
      </c>
      <c r="C10000" s="213" t="s">
        <v>126</v>
      </c>
      <c r="D10000" s="214" t="s">
        <v>10848</v>
      </c>
    </row>
    <row r="10001" spans="1:4">
      <c r="A10001" s="213" t="s">
        <v>30656</v>
      </c>
      <c r="B10001" s="213" t="s">
        <v>30657</v>
      </c>
      <c r="C10001" s="213" t="s">
        <v>126</v>
      </c>
      <c r="D10001" s="214" t="s">
        <v>12923</v>
      </c>
    </row>
    <row r="10002" spans="1:4">
      <c r="A10002" s="213" t="s">
        <v>30658</v>
      </c>
      <c r="B10002" s="213" t="s">
        <v>30659</v>
      </c>
      <c r="C10002" s="213" t="s">
        <v>126</v>
      </c>
      <c r="D10002" s="214" t="s">
        <v>33856</v>
      </c>
    </row>
    <row r="10003" spans="1:4">
      <c r="A10003" s="213" t="s">
        <v>30661</v>
      </c>
      <c r="B10003" s="213" t="s">
        <v>30662</v>
      </c>
      <c r="C10003" s="213" t="s">
        <v>126</v>
      </c>
      <c r="D10003" s="214" t="s">
        <v>17544</v>
      </c>
    </row>
    <row r="10004" spans="1:4">
      <c r="A10004" s="213" t="s">
        <v>30663</v>
      </c>
      <c r="B10004" s="213" t="s">
        <v>30664</v>
      </c>
      <c r="C10004" s="213" t="s">
        <v>126</v>
      </c>
      <c r="D10004" s="214" t="s">
        <v>10543</v>
      </c>
    </row>
    <row r="10005" spans="1:4">
      <c r="A10005" s="213" t="s">
        <v>30665</v>
      </c>
      <c r="B10005" s="213" t="s">
        <v>30666</v>
      </c>
      <c r="C10005" s="213" t="s">
        <v>126</v>
      </c>
      <c r="D10005" s="214" t="s">
        <v>16775</v>
      </c>
    </row>
    <row r="10006" spans="1:4">
      <c r="A10006" s="213" t="s">
        <v>30667</v>
      </c>
      <c r="B10006" s="213" t="s">
        <v>30668</v>
      </c>
      <c r="C10006" s="213" t="s">
        <v>126</v>
      </c>
      <c r="D10006" s="214" t="s">
        <v>32851</v>
      </c>
    </row>
    <row r="10007" spans="1:4">
      <c r="A10007" s="213" t="s">
        <v>30669</v>
      </c>
      <c r="B10007" s="213" t="s">
        <v>30670</v>
      </c>
      <c r="C10007" s="213" t="s">
        <v>126</v>
      </c>
      <c r="D10007" s="214" t="s">
        <v>34261</v>
      </c>
    </row>
    <row r="10008" spans="1:4">
      <c r="A10008" s="213" t="s">
        <v>30671</v>
      </c>
      <c r="B10008" s="213" t="s">
        <v>30672</v>
      </c>
      <c r="C10008" s="213" t="s">
        <v>126</v>
      </c>
      <c r="D10008" s="214" t="s">
        <v>34262</v>
      </c>
    </row>
    <row r="10009" spans="1:4">
      <c r="A10009" s="213" t="s">
        <v>30674</v>
      </c>
      <c r="B10009" s="213" t="s">
        <v>30675</v>
      </c>
      <c r="C10009" s="213" t="s">
        <v>126</v>
      </c>
      <c r="D10009" s="214" t="s">
        <v>34263</v>
      </c>
    </row>
    <row r="10010" spans="1:4">
      <c r="A10010" s="213" t="s">
        <v>30676</v>
      </c>
      <c r="B10010" s="213" t="s">
        <v>30677</v>
      </c>
      <c r="C10010" s="213" t="s">
        <v>126</v>
      </c>
      <c r="D10010" s="214" t="s">
        <v>17716</v>
      </c>
    </row>
    <row r="10011" spans="1:4">
      <c r="A10011" s="213" t="s">
        <v>30678</v>
      </c>
      <c r="B10011" s="213" t="s">
        <v>30679</v>
      </c>
      <c r="C10011" s="213" t="s">
        <v>126</v>
      </c>
      <c r="D10011" s="214" t="s">
        <v>32119</v>
      </c>
    </row>
    <row r="10012" spans="1:4">
      <c r="A10012" s="213" t="s">
        <v>30680</v>
      </c>
      <c r="B10012" s="213" t="s">
        <v>30681</v>
      </c>
      <c r="C10012" s="213" t="s">
        <v>126</v>
      </c>
      <c r="D10012" s="214" t="s">
        <v>10720</v>
      </c>
    </row>
    <row r="10013" spans="1:4">
      <c r="A10013" s="213" t="s">
        <v>30682</v>
      </c>
      <c r="B10013" s="213" t="s">
        <v>30683</v>
      </c>
      <c r="C10013" s="213" t="s">
        <v>126</v>
      </c>
      <c r="D10013" s="214" t="s">
        <v>33657</v>
      </c>
    </row>
    <row r="10014" spans="1:4">
      <c r="A10014" s="213" t="s">
        <v>30684</v>
      </c>
      <c r="B10014" s="213" t="s">
        <v>30685</v>
      </c>
      <c r="C10014" s="213" t="s">
        <v>126</v>
      </c>
      <c r="D10014" s="214" t="s">
        <v>10959</v>
      </c>
    </row>
    <row r="10015" spans="1:4">
      <c r="A10015" s="213" t="s">
        <v>30686</v>
      </c>
      <c r="B10015" s="213" t="s">
        <v>30687</v>
      </c>
      <c r="C10015" s="213" t="s">
        <v>126</v>
      </c>
      <c r="D10015" s="214" t="s">
        <v>11005</v>
      </c>
    </row>
    <row r="10016" spans="1:4">
      <c r="A10016" s="213" t="s">
        <v>30688</v>
      </c>
      <c r="B10016" s="213" t="s">
        <v>30689</v>
      </c>
      <c r="C10016" s="213" t="s">
        <v>126</v>
      </c>
      <c r="D10016" s="214" t="s">
        <v>11126</v>
      </c>
    </row>
    <row r="10017" spans="1:4">
      <c r="A10017" s="213" t="s">
        <v>30690</v>
      </c>
      <c r="B10017" s="213" t="s">
        <v>30691</v>
      </c>
      <c r="C10017" s="213" t="s">
        <v>126</v>
      </c>
      <c r="D10017" s="214" t="s">
        <v>34221</v>
      </c>
    </row>
    <row r="10018" spans="1:4">
      <c r="A10018" s="213" t="s">
        <v>30692</v>
      </c>
      <c r="B10018" s="213" t="s">
        <v>30693</v>
      </c>
      <c r="C10018" s="213" t="s">
        <v>126</v>
      </c>
      <c r="D10018" s="214" t="s">
        <v>11121</v>
      </c>
    </row>
    <row r="10019" spans="1:4">
      <c r="A10019" s="213" t="s">
        <v>17786</v>
      </c>
      <c r="B10019" s="213" t="s">
        <v>3119</v>
      </c>
      <c r="C10019" s="213" t="s">
        <v>126</v>
      </c>
      <c r="D10019" s="214" t="s">
        <v>23796</v>
      </c>
    </row>
    <row r="10020" spans="1:4">
      <c r="A10020" s="213" t="s">
        <v>17787</v>
      </c>
      <c r="B10020" s="213" t="s">
        <v>3120</v>
      </c>
      <c r="C10020" s="213" t="s">
        <v>126</v>
      </c>
      <c r="D10020" s="214" t="s">
        <v>34264</v>
      </c>
    </row>
    <row r="10021" spans="1:4">
      <c r="A10021" s="213" t="s">
        <v>17788</v>
      </c>
      <c r="B10021" s="213" t="s">
        <v>3121</v>
      </c>
      <c r="C10021" s="213" t="s">
        <v>126</v>
      </c>
      <c r="D10021" s="214" t="s">
        <v>34265</v>
      </c>
    </row>
    <row r="10022" spans="1:4">
      <c r="A10022" s="213" t="s">
        <v>17789</v>
      </c>
      <c r="B10022" s="213" t="s">
        <v>3122</v>
      </c>
      <c r="C10022" s="213" t="s">
        <v>126</v>
      </c>
      <c r="D10022" s="214" t="s">
        <v>34266</v>
      </c>
    </row>
    <row r="10023" spans="1:4">
      <c r="A10023" s="213" t="s">
        <v>17790</v>
      </c>
      <c r="B10023" s="213" t="s">
        <v>3123</v>
      </c>
      <c r="C10023" s="213" t="s">
        <v>126</v>
      </c>
      <c r="D10023" s="214" t="s">
        <v>34267</v>
      </c>
    </row>
    <row r="10024" spans="1:4">
      <c r="A10024" s="213" t="s">
        <v>17791</v>
      </c>
      <c r="B10024" s="213" t="s">
        <v>3124</v>
      </c>
      <c r="C10024" s="213" t="s">
        <v>126</v>
      </c>
      <c r="D10024" s="214" t="s">
        <v>34268</v>
      </c>
    </row>
    <row r="10025" spans="1:4">
      <c r="A10025" s="213" t="s">
        <v>17792</v>
      </c>
      <c r="B10025" s="213" t="s">
        <v>3125</v>
      </c>
      <c r="C10025" s="213" t="s">
        <v>126</v>
      </c>
      <c r="D10025" s="214" t="s">
        <v>34269</v>
      </c>
    </row>
    <row r="10026" spans="1:4">
      <c r="A10026" s="213" t="s">
        <v>17793</v>
      </c>
      <c r="B10026" s="213" t="s">
        <v>3126</v>
      </c>
      <c r="C10026" s="213" t="s">
        <v>126</v>
      </c>
      <c r="D10026" s="214" t="s">
        <v>34270</v>
      </c>
    </row>
    <row r="10027" spans="1:4">
      <c r="A10027" s="213" t="s">
        <v>17794</v>
      </c>
      <c r="B10027" s="213" t="s">
        <v>3127</v>
      </c>
      <c r="C10027" s="213" t="s">
        <v>126</v>
      </c>
      <c r="D10027" s="214" t="s">
        <v>34271</v>
      </c>
    </row>
    <row r="10028" spans="1:4">
      <c r="A10028" s="213" t="s">
        <v>17795</v>
      </c>
      <c r="B10028" s="213" t="s">
        <v>3128</v>
      </c>
      <c r="C10028" s="213" t="s">
        <v>126</v>
      </c>
      <c r="D10028" s="214" t="s">
        <v>29862</v>
      </c>
    </row>
    <row r="10029" spans="1:4">
      <c r="A10029" s="213" t="s">
        <v>17796</v>
      </c>
      <c r="B10029" s="213" t="s">
        <v>3129</v>
      </c>
      <c r="C10029" s="213" t="s">
        <v>126</v>
      </c>
      <c r="D10029" s="214" t="s">
        <v>34272</v>
      </c>
    </row>
    <row r="10030" spans="1:4">
      <c r="A10030" s="213" t="s">
        <v>17797</v>
      </c>
      <c r="B10030" s="213" t="s">
        <v>3130</v>
      </c>
      <c r="C10030" s="213" t="s">
        <v>126</v>
      </c>
      <c r="D10030" s="214" t="s">
        <v>34273</v>
      </c>
    </row>
    <row r="10031" spans="1:4">
      <c r="A10031" s="213" t="s">
        <v>17798</v>
      </c>
      <c r="B10031" s="213" t="s">
        <v>3131</v>
      </c>
      <c r="C10031" s="213" t="s">
        <v>126</v>
      </c>
      <c r="D10031" s="214" t="s">
        <v>34274</v>
      </c>
    </row>
    <row r="10032" spans="1:4">
      <c r="A10032" s="213" t="s">
        <v>17799</v>
      </c>
      <c r="B10032" s="213" t="s">
        <v>3192</v>
      </c>
      <c r="C10032" s="213" t="s">
        <v>126</v>
      </c>
      <c r="D10032" s="214" t="s">
        <v>34275</v>
      </c>
    </row>
    <row r="10033" spans="1:4">
      <c r="A10033" s="213" t="s">
        <v>17801</v>
      </c>
      <c r="B10033" s="213" t="s">
        <v>3193</v>
      </c>
      <c r="C10033" s="213" t="s">
        <v>126</v>
      </c>
      <c r="D10033" s="214" t="s">
        <v>34276</v>
      </c>
    </row>
    <row r="10034" spans="1:4">
      <c r="A10034" s="213" t="s">
        <v>17802</v>
      </c>
      <c r="B10034" s="213" t="s">
        <v>3194</v>
      </c>
      <c r="C10034" s="213" t="s">
        <v>126</v>
      </c>
      <c r="D10034" s="214" t="s">
        <v>34277</v>
      </c>
    </row>
    <row r="10035" spans="1:4">
      <c r="A10035" s="213" t="s">
        <v>17803</v>
      </c>
      <c r="B10035" s="213" t="s">
        <v>3195</v>
      </c>
      <c r="C10035" s="213" t="s">
        <v>126</v>
      </c>
      <c r="D10035" s="214" t="s">
        <v>34278</v>
      </c>
    </row>
    <row r="10036" spans="1:4">
      <c r="A10036" s="213" t="s">
        <v>17804</v>
      </c>
      <c r="B10036" s="213" t="s">
        <v>3196</v>
      </c>
      <c r="C10036" s="213" t="s">
        <v>126</v>
      </c>
      <c r="D10036" s="214" t="s">
        <v>34279</v>
      </c>
    </row>
    <row r="10037" spans="1:4">
      <c r="A10037" s="213" t="s">
        <v>17805</v>
      </c>
      <c r="B10037" s="213" t="s">
        <v>3197</v>
      </c>
      <c r="C10037" s="213" t="s">
        <v>126</v>
      </c>
      <c r="D10037" s="214" t="s">
        <v>34280</v>
      </c>
    </row>
    <row r="10038" spans="1:4">
      <c r="A10038" s="213" t="s">
        <v>17806</v>
      </c>
      <c r="B10038" s="213" t="s">
        <v>3308</v>
      </c>
      <c r="C10038" s="213" t="s">
        <v>126</v>
      </c>
      <c r="D10038" s="214" t="s">
        <v>34281</v>
      </c>
    </row>
    <row r="10039" spans="1:4">
      <c r="A10039" s="213" t="s">
        <v>17807</v>
      </c>
      <c r="B10039" s="213" t="s">
        <v>3309</v>
      </c>
      <c r="C10039" s="213" t="s">
        <v>126</v>
      </c>
      <c r="D10039" s="214" t="s">
        <v>34282</v>
      </c>
    </row>
    <row r="10040" spans="1:4">
      <c r="A10040" s="213" t="s">
        <v>17808</v>
      </c>
      <c r="B10040" s="213" t="s">
        <v>3310</v>
      </c>
      <c r="C10040" s="213" t="s">
        <v>126</v>
      </c>
      <c r="D10040" s="214" t="s">
        <v>34283</v>
      </c>
    </row>
    <row r="10041" spans="1:4">
      <c r="A10041" s="213" t="s">
        <v>17809</v>
      </c>
      <c r="B10041" s="213" t="s">
        <v>3312</v>
      </c>
      <c r="C10041" s="213" t="s">
        <v>126</v>
      </c>
      <c r="D10041" s="214" t="s">
        <v>34284</v>
      </c>
    </row>
    <row r="10042" spans="1:4">
      <c r="A10042" s="213" t="s">
        <v>17810</v>
      </c>
      <c r="B10042" s="213" t="s">
        <v>3313</v>
      </c>
      <c r="C10042" s="213" t="s">
        <v>126</v>
      </c>
      <c r="D10042" s="214" t="s">
        <v>34285</v>
      </c>
    </row>
    <row r="10043" spans="1:4">
      <c r="A10043" s="213" t="s">
        <v>17811</v>
      </c>
      <c r="B10043" s="213" t="s">
        <v>3314</v>
      </c>
      <c r="C10043" s="213" t="s">
        <v>126</v>
      </c>
      <c r="D10043" s="214" t="s">
        <v>32198</v>
      </c>
    </row>
    <row r="10044" spans="1:4">
      <c r="A10044" s="213" t="s">
        <v>17812</v>
      </c>
      <c r="B10044" s="213" t="s">
        <v>3315</v>
      </c>
      <c r="C10044" s="213" t="s">
        <v>126</v>
      </c>
      <c r="D10044" s="214" t="s">
        <v>34286</v>
      </c>
    </row>
    <row r="10045" spans="1:4">
      <c r="A10045" s="213" t="s">
        <v>17813</v>
      </c>
      <c r="B10045" s="213" t="s">
        <v>3317</v>
      </c>
      <c r="C10045" s="213" t="s">
        <v>126</v>
      </c>
      <c r="D10045" s="214" t="s">
        <v>34287</v>
      </c>
    </row>
    <row r="10046" spans="1:4">
      <c r="A10046" s="213" t="s">
        <v>17814</v>
      </c>
      <c r="B10046" s="213" t="s">
        <v>3319</v>
      </c>
      <c r="C10046" s="213" t="s">
        <v>126</v>
      </c>
      <c r="D10046" s="214" t="s">
        <v>34288</v>
      </c>
    </row>
    <row r="10047" spans="1:4">
      <c r="A10047" s="213" t="s">
        <v>17815</v>
      </c>
      <c r="B10047" s="213" t="s">
        <v>3447</v>
      </c>
      <c r="C10047" s="213" t="s">
        <v>126</v>
      </c>
      <c r="D10047" s="214" t="s">
        <v>24266</v>
      </c>
    </row>
    <row r="10048" spans="1:4">
      <c r="A10048" s="213" t="s">
        <v>17816</v>
      </c>
      <c r="B10048" s="213" t="s">
        <v>3448</v>
      </c>
      <c r="C10048" s="213" t="s">
        <v>126</v>
      </c>
      <c r="D10048" s="214" t="s">
        <v>34289</v>
      </c>
    </row>
    <row r="10049" spans="1:4">
      <c r="A10049" s="213" t="s">
        <v>17817</v>
      </c>
      <c r="B10049" s="213" t="s">
        <v>3449</v>
      </c>
      <c r="C10049" s="213" t="s">
        <v>126</v>
      </c>
      <c r="D10049" s="214" t="s">
        <v>10159</v>
      </c>
    </row>
    <row r="10050" spans="1:4">
      <c r="A10050" s="213" t="s">
        <v>17818</v>
      </c>
      <c r="B10050" s="213" t="s">
        <v>3450</v>
      </c>
      <c r="C10050" s="213" t="s">
        <v>126</v>
      </c>
      <c r="D10050" s="214" t="s">
        <v>10536</v>
      </c>
    </row>
    <row r="10051" spans="1:4">
      <c r="A10051" s="213" t="s">
        <v>17819</v>
      </c>
      <c r="B10051" s="213" t="s">
        <v>3451</v>
      </c>
      <c r="C10051" s="213" t="s">
        <v>126</v>
      </c>
      <c r="D10051" s="214" t="s">
        <v>22172</v>
      </c>
    </row>
    <row r="10052" spans="1:4">
      <c r="A10052" s="213" t="s">
        <v>17820</v>
      </c>
      <c r="B10052" s="213" t="s">
        <v>3452</v>
      </c>
      <c r="C10052" s="213" t="s">
        <v>126</v>
      </c>
      <c r="D10052" s="214" t="s">
        <v>11466</v>
      </c>
    </row>
    <row r="10053" spans="1:4">
      <c r="A10053" s="213" t="s">
        <v>17821</v>
      </c>
      <c r="B10053" s="213" t="s">
        <v>3453</v>
      </c>
      <c r="C10053" s="213" t="s">
        <v>126</v>
      </c>
      <c r="D10053" s="214" t="s">
        <v>11476</v>
      </c>
    </row>
    <row r="10054" spans="1:4">
      <c r="A10054" s="213" t="s">
        <v>17822</v>
      </c>
      <c r="B10054" s="213" t="s">
        <v>3454</v>
      </c>
      <c r="C10054" s="213" t="s">
        <v>126</v>
      </c>
      <c r="D10054" s="214" t="s">
        <v>10219</v>
      </c>
    </row>
    <row r="10055" spans="1:4">
      <c r="A10055" s="213" t="s">
        <v>17823</v>
      </c>
      <c r="B10055" s="213" t="s">
        <v>3455</v>
      </c>
      <c r="C10055" s="213" t="s">
        <v>126</v>
      </c>
      <c r="D10055" s="214" t="s">
        <v>13034</v>
      </c>
    </row>
    <row r="10056" spans="1:4">
      <c r="A10056" s="213" t="s">
        <v>17824</v>
      </c>
      <c r="B10056" s="213" t="s">
        <v>3456</v>
      </c>
      <c r="C10056" s="213" t="s">
        <v>126</v>
      </c>
      <c r="D10056" s="214" t="s">
        <v>10511</v>
      </c>
    </row>
    <row r="10057" spans="1:4">
      <c r="A10057" s="213" t="s">
        <v>17825</v>
      </c>
      <c r="B10057" s="213" t="s">
        <v>3457</v>
      </c>
      <c r="C10057" s="213" t="s">
        <v>126</v>
      </c>
      <c r="D10057" s="214" t="s">
        <v>11397</v>
      </c>
    </row>
    <row r="10058" spans="1:4">
      <c r="A10058" s="213" t="s">
        <v>17826</v>
      </c>
      <c r="B10058" s="213" t="s">
        <v>3458</v>
      </c>
      <c r="C10058" s="213" t="s">
        <v>126</v>
      </c>
      <c r="D10058" s="214" t="s">
        <v>34290</v>
      </c>
    </row>
    <row r="10059" spans="1:4">
      <c r="A10059" s="213" t="s">
        <v>17827</v>
      </c>
      <c r="B10059" s="213" t="s">
        <v>3459</v>
      </c>
      <c r="C10059" s="213" t="s">
        <v>126</v>
      </c>
      <c r="D10059" s="214" t="s">
        <v>10496</v>
      </c>
    </row>
    <row r="10060" spans="1:4">
      <c r="A10060" s="213" t="s">
        <v>17828</v>
      </c>
      <c r="B10060" s="213" t="s">
        <v>3460</v>
      </c>
      <c r="C10060" s="213" t="s">
        <v>126</v>
      </c>
      <c r="D10060" s="214" t="s">
        <v>29519</v>
      </c>
    </row>
    <row r="10061" spans="1:4">
      <c r="A10061" s="213" t="s">
        <v>17829</v>
      </c>
      <c r="B10061" s="213" t="s">
        <v>3461</v>
      </c>
      <c r="C10061" s="213" t="s">
        <v>126</v>
      </c>
      <c r="D10061" s="214" t="s">
        <v>20140</v>
      </c>
    </row>
    <row r="10062" spans="1:4">
      <c r="A10062" s="213" t="s">
        <v>17830</v>
      </c>
      <c r="B10062" s="213" t="s">
        <v>3462</v>
      </c>
      <c r="C10062" s="213" t="s">
        <v>126</v>
      </c>
      <c r="D10062" s="214" t="s">
        <v>10406</v>
      </c>
    </row>
    <row r="10063" spans="1:4">
      <c r="A10063" s="213" t="s">
        <v>17831</v>
      </c>
      <c r="B10063" s="213" t="s">
        <v>3463</v>
      </c>
      <c r="C10063" s="213" t="s">
        <v>126</v>
      </c>
      <c r="D10063" s="214" t="s">
        <v>18671</v>
      </c>
    </row>
    <row r="10064" spans="1:4">
      <c r="A10064" s="213" t="s">
        <v>17832</v>
      </c>
      <c r="B10064" s="213" t="s">
        <v>3464</v>
      </c>
      <c r="C10064" s="213" t="s">
        <v>126</v>
      </c>
      <c r="D10064" s="214" t="s">
        <v>10162</v>
      </c>
    </row>
    <row r="10065" spans="1:4">
      <c r="A10065" s="213" t="s">
        <v>17833</v>
      </c>
      <c r="B10065" s="213" t="s">
        <v>3465</v>
      </c>
      <c r="C10065" s="213" t="s">
        <v>126</v>
      </c>
      <c r="D10065" s="214" t="s">
        <v>34291</v>
      </c>
    </row>
    <row r="10066" spans="1:4">
      <c r="A10066" s="213" t="s">
        <v>17834</v>
      </c>
      <c r="B10066" s="213" t="s">
        <v>3466</v>
      </c>
      <c r="C10066" s="213" t="s">
        <v>126</v>
      </c>
      <c r="D10066" s="214" t="s">
        <v>34292</v>
      </c>
    </row>
    <row r="10067" spans="1:4">
      <c r="A10067" s="213" t="s">
        <v>17835</v>
      </c>
      <c r="B10067" s="213" t="s">
        <v>3467</v>
      </c>
      <c r="C10067" s="213" t="s">
        <v>126</v>
      </c>
      <c r="D10067" s="214" t="s">
        <v>34293</v>
      </c>
    </row>
    <row r="10068" spans="1:4">
      <c r="A10068" s="213" t="s">
        <v>17836</v>
      </c>
      <c r="B10068" s="213" t="s">
        <v>3468</v>
      </c>
      <c r="C10068" s="213" t="s">
        <v>126</v>
      </c>
      <c r="D10068" s="214" t="s">
        <v>34294</v>
      </c>
    </row>
    <row r="10069" spans="1:4">
      <c r="A10069" s="213" t="s">
        <v>17837</v>
      </c>
      <c r="B10069" s="213" t="s">
        <v>3469</v>
      </c>
      <c r="C10069" s="213" t="s">
        <v>126</v>
      </c>
      <c r="D10069" s="214" t="s">
        <v>34295</v>
      </c>
    </row>
    <row r="10070" spans="1:4">
      <c r="A10070" s="213" t="s">
        <v>17838</v>
      </c>
      <c r="B10070" s="213" t="s">
        <v>17839</v>
      </c>
      <c r="C10070" s="213" t="s">
        <v>126</v>
      </c>
      <c r="D10070" s="214" t="s">
        <v>34296</v>
      </c>
    </row>
    <row r="10071" spans="1:4">
      <c r="A10071" s="213" t="s">
        <v>17840</v>
      </c>
      <c r="B10071" s="213" t="s">
        <v>3470</v>
      </c>
      <c r="C10071" s="213" t="s">
        <v>126</v>
      </c>
      <c r="D10071" s="214" t="s">
        <v>34297</v>
      </c>
    </row>
    <row r="10072" spans="1:4">
      <c r="A10072" s="213" t="s">
        <v>17841</v>
      </c>
      <c r="B10072" s="213" t="s">
        <v>17842</v>
      </c>
      <c r="C10072" s="213" t="s">
        <v>126</v>
      </c>
      <c r="D10072" s="214" t="s">
        <v>34298</v>
      </c>
    </row>
    <row r="10073" spans="1:4">
      <c r="A10073" s="213" t="s">
        <v>17843</v>
      </c>
      <c r="B10073" s="213" t="s">
        <v>3471</v>
      </c>
      <c r="C10073" s="213" t="s">
        <v>126</v>
      </c>
      <c r="D10073" s="214" t="s">
        <v>34299</v>
      </c>
    </row>
    <row r="10074" spans="1:4">
      <c r="A10074" s="213" t="s">
        <v>17844</v>
      </c>
      <c r="B10074" s="213" t="s">
        <v>3472</v>
      </c>
      <c r="C10074" s="213" t="s">
        <v>126</v>
      </c>
      <c r="D10074" s="214" t="s">
        <v>34300</v>
      </c>
    </row>
    <row r="10075" spans="1:4">
      <c r="A10075" s="213" t="s">
        <v>17845</v>
      </c>
      <c r="B10075" s="213" t="s">
        <v>3473</v>
      </c>
      <c r="C10075" s="213" t="s">
        <v>126</v>
      </c>
      <c r="D10075" s="214" t="s">
        <v>34301</v>
      </c>
    </row>
    <row r="10076" spans="1:4">
      <c r="A10076" s="213" t="s">
        <v>17846</v>
      </c>
      <c r="B10076" s="213" t="s">
        <v>17847</v>
      </c>
      <c r="C10076" s="213" t="s">
        <v>126</v>
      </c>
      <c r="D10076" s="214" t="s">
        <v>34302</v>
      </c>
    </row>
    <row r="10077" spans="1:4">
      <c r="A10077" s="213" t="s">
        <v>17848</v>
      </c>
      <c r="B10077" s="213" t="s">
        <v>3474</v>
      </c>
      <c r="C10077" s="213" t="s">
        <v>126</v>
      </c>
      <c r="D10077" s="214" t="s">
        <v>34303</v>
      </c>
    </row>
    <row r="10078" spans="1:4">
      <c r="A10078" s="213" t="s">
        <v>17849</v>
      </c>
      <c r="B10078" s="213" t="s">
        <v>17850</v>
      </c>
      <c r="C10078" s="213" t="s">
        <v>126</v>
      </c>
      <c r="D10078" s="214" t="s">
        <v>34304</v>
      </c>
    </row>
    <row r="10079" spans="1:4">
      <c r="A10079" s="213" t="s">
        <v>17851</v>
      </c>
      <c r="B10079" s="213" t="s">
        <v>3475</v>
      </c>
      <c r="C10079" s="213" t="s">
        <v>126</v>
      </c>
      <c r="D10079" s="214" t="s">
        <v>34305</v>
      </c>
    </row>
    <row r="10080" spans="1:4">
      <c r="A10080" s="213" t="s">
        <v>17852</v>
      </c>
      <c r="B10080" s="213" t="s">
        <v>17853</v>
      </c>
      <c r="C10080" s="213" t="s">
        <v>126</v>
      </c>
      <c r="D10080" s="214" t="s">
        <v>34306</v>
      </c>
    </row>
    <row r="10081" spans="1:4">
      <c r="A10081" s="213" t="s">
        <v>17854</v>
      </c>
      <c r="B10081" s="213" t="s">
        <v>17855</v>
      </c>
      <c r="C10081" s="213" t="s">
        <v>126</v>
      </c>
      <c r="D10081" s="214" t="s">
        <v>34307</v>
      </c>
    </row>
    <row r="10082" spans="1:4">
      <c r="A10082" s="213" t="s">
        <v>17856</v>
      </c>
      <c r="B10082" s="213" t="s">
        <v>3367</v>
      </c>
      <c r="C10082" s="213" t="s">
        <v>126</v>
      </c>
      <c r="D10082" s="214" t="s">
        <v>34308</v>
      </c>
    </row>
    <row r="10083" spans="1:4">
      <c r="A10083" s="213" t="s">
        <v>17857</v>
      </c>
      <c r="B10083" s="213" t="s">
        <v>3476</v>
      </c>
      <c r="C10083" s="213" t="s">
        <v>126</v>
      </c>
      <c r="D10083" s="214" t="s">
        <v>34309</v>
      </c>
    </row>
    <row r="10084" spans="1:4">
      <c r="A10084" s="213" t="s">
        <v>17858</v>
      </c>
      <c r="B10084" s="213" t="s">
        <v>4259</v>
      </c>
      <c r="C10084" s="213" t="s">
        <v>126</v>
      </c>
      <c r="D10084" s="214" t="s">
        <v>16703</v>
      </c>
    </row>
    <row r="10085" spans="1:4">
      <c r="A10085" s="213" t="s">
        <v>17859</v>
      </c>
      <c r="B10085" s="213" t="s">
        <v>4263</v>
      </c>
      <c r="C10085" s="213" t="s">
        <v>126</v>
      </c>
      <c r="D10085" s="214" t="s">
        <v>34310</v>
      </c>
    </row>
    <row r="10086" spans="1:4">
      <c r="A10086" s="213" t="s">
        <v>17860</v>
      </c>
      <c r="B10086" s="213" t="s">
        <v>4267</v>
      </c>
      <c r="C10086" s="213" t="s">
        <v>126</v>
      </c>
      <c r="D10086" s="214" t="s">
        <v>10145</v>
      </c>
    </row>
    <row r="10087" spans="1:4">
      <c r="A10087" s="213" t="s">
        <v>17861</v>
      </c>
      <c r="B10087" s="213" t="s">
        <v>9380</v>
      </c>
      <c r="C10087" s="213" t="s">
        <v>126</v>
      </c>
      <c r="D10087" s="214" t="s">
        <v>23373</v>
      </c>
    </row>
    <row r="10088" spans="1:4">
      <c r="A10088" s="213" t="s">
        <v>17862</v>
      </c>
      <c r="B10088" s="213" t="s">
        <v>9381</v>
      </c>
      <c r="C10088" s="213" t="s">
        <v>126</v>
      </c>
      <c r="D10088" s="214" t="s">
        <v>34311</v>
      </c>
    </row>
    <row r="10089" spans="1:4">
      <c r="A10089" s="213" t="s">
        <v>17863</v>
      </c>
      <c r="B10089" s="213" t="s">
        <v>9382</v>
      </c>
      <c r="C10089" s="213" t="s">
        <v>126</v>
      </c>
      <c r="D10089" s="214" t="s">
        <v>34312</v>
      </c>
    </row>
    <row r="10090" spans="1:4">
      <c r="A10090" s="213" t="s">
        <v>17864</v>
      </c>
      <c r="B10090" s="213" t="s">
        <v>9383</v>
      </c>
      <c r="C10090" s="213" t="s">
        <v>126</v>
      </c>
      <c r="D10090" s="214" t="s">
        <v>34313</v>
      </c>
    </row>
    <row r="10091" spans="1:4">
      <c r="A10091" s="213" t="s">
        <v>17865</v>
      </c>
      <c r="B10091" s="213" t="s">
        <v>9384</v>
      </c>
      <c r="C10091" s="213" t="s">
        <v>126</v>
      </c>
      <c r="D10091" s="214" t="s">
        <v>13472</v>
      </c>
    </row>
    <row r="10092" spans="1:4">
      <c r="A10092" s="213" t="s">
        <v>17867</v>
      </c>
      <c r="B10092" s="213" t="s">
        <v>9385</v>
      </c>
      <c r="C10092" s="213" t="s">
        <v>126</v>
      </c>
      <c r="D10092" s="214" t="s">
        <v>11733</v>
      </c>
    </row>
    <row r="10093" spans="1:4">
      <c r="A10093" s="213" t="s">
        <v>17868</v>
      </c>
      <c r="B10093" s="213" t="s">
        <v>9386</v>
      </c>
      <c r="C10093" s="213" t="s">
        <v>126</v>
      </c>
      <c r="D10093" s="214" t="s">
        <v>11224</v>
      </c>
    </row>
    <row r="10094" spans="1:4">
      <c r="A10094" s="213" t="s">
        <v>17869</v>
      </c>
      <c r="B10094" s="213" t="s">
        <v>9387</v>
      </c>
      <c r="C10094" s="213" t="s">
        <v>126</v>
      </c>
      <c r="D10094" s="214" t="s">
        <v>30844</v>
      </c>
    </row>
    <row r="10095" spans="1:4">
      <c r="A10095" s="213" t="s">
        <v>17870</v>
      </c>
      <c r="B10095" s="213" t="s">
        <v>1496</v>
      </c>
      <c r="C10095" s="213" t="s">
        <v>126</v>
      </c>
      <c r="D10095" s="214" t="s">
        <v>34314</v>
      </c>
    </row>
    <row r="10096" spans="1:4">
      <c r="A10096" s="213" t="s">
        <v>17871</v>
      </c>
      <c r="B10096" s="213" t="s">
        <v>1497</v>
      </c>
      <c r="C10096" s="213" t="s">
        <v>126</v>
      </c>
      <c r="D10096" s="214" t="s">
        <v>34315</v>
      </c>
    </row>
    <row r="10097" spans="1:4">
      <c r="A10097" s="213" t="s">
        <v>17872</v>
      </c>
      <c r="B10097" s="213" t="s">
        <v>1498</v>
      </c>
      <c r="C10097" s="213" t="s">
        <v>126</v>
      </c>
      <c r="D10097" s="214" t="s">
        <v>34316</v>
      </c>
    </row>
    <row r="10098" spans="1:4">
      <c r="A10098" s="213" t="s">
        <v>17873</v>
      </c>
      <c r="B10098" s="213" t="s">
        <v>1499</v>
      </c>
      <c r="C10098" s="213" t="s">
        <v>126</v>
      </c>
      <c r="D10098" s="214" t="s">
        <v>34317</v>
      </c>
    </row>
    <row r="10099" spans="1:4">
      <c r="A10099" s="213" t="s">
        <v>17874</v>
      </c>
      <c r="B10099" s="213" t="s">
        <v>30695</v>
      </c>
      <c r="C10099" s="213" t="s">
        <v>126</v>
      </c>
      <c r="D10099" s="214" t="s">
        <v>34318</v>
      </c>
    </row>
    <row r="10100" spans="1:4">
      <c r="A10100" s="213" t="s">
        <v>17876</v>
      </c>
      <c r="B10100" s="213" t="s">
        <v>30697</v>
      </c>
      <c r="C10100" s="213" t="s">
        <v>126</v>
      </c>
      <c r="D10100" s="214" t="s">
        <v>34319</v>
      </c>
    </row>
    <row r="10101" spans="1:4">
      <c r="A10101" s="213" t="s">
        <v>17877</v>
      </c>
      <c r="B10101" s="213" t="s">
        <v>30698</v>
      </c>
      <c r="C10101" s="213" t="s">
        <v>126</v>
      </c>
      <c r="D10101" s="214" t="s">
        <v>28856</v>
      </c>
    </row>
    <row r="10102" spans="1:4">
      <c r="A10102" s="213" t="s">
        <v>17878</v>
      </c>
      <c r="B10102" s="213" t="s">
        <v>30699</v>
      </c>
      <c r="C10102" s="213" t="s">
        <v>126</v>
      </c>
      <c r="D10102" s="214" t="s">
        <v>10902</v>
      </c>
    </row>
    <row r="10103" spans="1:4">
      <c r="A10103" s="213" t="s">
        <v>17879</v>
      </c>
      <c r="B10103" s="213" t="s">
        <v>30700</v>
      </c>
      <c r="C10103" s="213" t="s">
        <v>126</v>
      </c>
      <c r="D10103" s="214" t="s">
        <v>34320</v>
      </c>
    </row>
    <row r="10104" spans="1:4">
      <c r="A10104" s="213" t="s">
        <v>17880</v>
      </c>
      <c r="B10104" s="213" t="s">
        <v>30701</v>
      </c>
      <c r="C10104" s="213" t="s">
        <v>126</v>
      </c>
      <c r="D10104" s="214" t="s">
        <v>31597</v>
      </c>
    </row>
    <row r="10105" spans="1:4">
      <c r="A10105" s="213" t="s">
        <v>17881</v>
      </c>
      <c r="B10105" s="213" t="s">
        <v>1500</v>
      </c>
      <c r="C10105" s="213" t="s">
        <v>126</v>
      </c>
      <c r="D10105" s="214" t="s">
        <v>10718</v>
      </c>
    </row>
    <row r="10106" spans="1:4">
      <c r="A10106" s="213" t="s">
        <v>17882</v>
      </c>
      <c r="B10106" s="213" t="s">
        <v>30702</v>
      </c>
      <c r="C10106" s="213" t="s">
        <v>126</v>
      </c>
      <c r="D10106" s="214" t="s">
        <v>13635</v>
      </c>
    </row>
    <row r="10107" spans="1:4">
      <c r="A10107" s="213" t="s">
        <v>17883</v>
      </c>
      <c r="B10107" s="213" t="s">
        <v>30703</v>
      </c>
      <c r="C10107" s="213" t="s">
        <v>126</v>
      </c>
      <c r="D10107" s="214" t="s">
        <v>10436</v>
      </c>
    </row>
    <row r="10108" spans="1:4">
      <c r="A10108" s="213" t="s">
        <v>17884</v>
      </c>
      <c r="B10108" s="213" t="s">
        <v>1501</v>
      </c>
      <c r="C10108" s="213" t="s">
        <v>126</v>
      </c>
      <c r="D10108" s="214" t="s">
        <v>34321</v>
      </c>
    </row>
    <row r="10109" spans="1:4">
      <c r="A10109" s="213" t="s">
        <v>17885</v>
      </c>
      <c r="B10109" s="213" t="s">
        <v>1502</v>
      </c>
      <c r="C10109" s="213" t="s">
        <v>126</v>
      </c>
      <c r="D10109" s="214" t="s">
        <v>34322</v>
      </c>
    </row>
    <row r="10110" spans="1:4">
      <c r="A10110" s="213" t="s">
        <v>17886</v>
      </c>
      <c r="B10110" s="213" t="s">
        <v>1503</v>
      </c>
      <c r="C10110" s="213" t="s">
        <v>126</v>
      </c>
      <c r="D10110" s="214" t="s">
        <v>34323</v>
      </c>
    </row>
    <row r="10111" spans="1:4">
      <c r="A10111" s="213" t="s">
        <v>17887</v>
      </c>
      <c r="B10111" s="213" t="s">
        <v>1504</v>
      </c>
      <c r="C10111" s="213" t="s">
        <v>126</v>
      </c>
      <c r="D10111" s="214" t="s">
        <v>34324</v>
      </c>
    </row>
    <row r="10112" spans="1:4">
      <c r="A10112" s="213" t="s">
        <v>17888</v>
      </c>
      <c r="B10112" s="213" t="s">
        <v>1505</v>
      </c>
      <c r="C10112" s="213" t="s">
        <v>126</v>
      </c>
      <c r="D10112" s="214" t="s">
        <v>34325</v>
      </c>
    </row>
    <row r="10113" spans="1:4">
      <c r="A10113" s="213" t="s">
        <v>17889</v>
      </c>
      <c r="B10113" s="213" t="s">
        <v>1506</v>
      </c>
      <c r="C10113" s="213" t="s">
        <v>126</v>
      </c>
      <c r="D10113" s="214" t="s">
        <v>34326</v>
      </c>
    </row>
    <row r="10114" spans="1:4">
      <c r="A10114" s="213" t="s">
        <v>17890</v>
      </c>
      <c r="B10114" s="213" t="s">
        <v>1507</v>
      </c>
      <c r="C10114" s="213" t="s">
        <v>126</v>
      </c>
      <c r="D10114" s="214" t="s">
        <v>34327</v>
      </c>
    </row>
    <row r="10115" spans="1:4">
      <c r="A10115" s="213" t="s">
        <v>17891</v>
      </c>
      <c r="B10115" s="213" t="s">
        <v>1508</v>
      </c>
      <c r="C10115" s="213" t="s">
        <v>126</v>
      </c>
      <c r="D10115" s="214" t="s">
        <v>34328</v>
      </c>
    </row>
    <row r="10116" spans="1:4">
      <c r="A10116" s="213" t="s">
        <v>17892</v>
      </c>
      <c r="B10116" s="213" t="s">
        <v>1509</v>
      </c>
      <c r="C10116" s="213" t="s">
        <v>126</v>
      </c>
      <c r="D10116" s="214" t="s">
        <v>34329</v>
      </c>
    </row>
    <row r="10117" spans="1:4">
      <c r="A10117" s="213" t="s">
        <v>17893</v>
      </c>
      <c r="B10117" s="213" t="s">
        <v>1510</v>
      </c>
      <c r="C10117" s="213" t="s">
        <v>126</v>
      </c>
      <c r="D10117" s="214" t="s">
        <v>27447</v>
      </c>
    </row>
    <row r="10118" spans="1:4">
      <c r="A10118" s="213" t="s">
        <v>17894</v>
      </c>
      <c r="B10118" s="213" t="s">
        <v>1511</v>
      </c>
      <c r="C10118" s="213" t="s">
        <v>126</v>
      </c>
      <c r="D10118" s="214" t="s">
        <v>34330</v>
      </c>
    </row>
    <row r="10119" spans="1:4">
      <c r="A10119" s="213" t="s">
        <v>17895</v>
      </c>
      <c r="B10119" s="213" t="s">
        <v>1512</v>
      </c>
      <c r="C10119" s="213" t="s">
        <v>126</v>
      </c>
      <c r="D10119" s="214" t="s">
        <v>34331</v>
      </c>
    </row>
    <row r="10120" spans="1:4">
      <c r="A10120" s="213" t="s">
        <v>17896</v>
      </c>
      <c r="B10120" s="213" t="s">
        <v>1513</v>
      </c>
      <c r="C10120" s="213" t="s">
        <v>126</v>
      </c>
      <c r="D10120" s="214" t="s">
        <v>34332</v>
      </c>
    </row>
    <row r="10121" spans="1:4">
      <c r="A10121" s="213" t="s">
        <v>17897</v>
      </c>
      <c r="B10121" s="213" t="s">
        <v>1514</v>
      </c>
      <c r="C10121" s="213" t="s">
        <v>126</v>
      </c>
      <c r="D10121" s="214" t="s">
        <v>34333</v>
      </c>
    </row>
    <row r="10122" spans="1:4">
      <c r="A10122" s="213" t="s">
        <v>17898</v>
      </c>
      <c r="B10122" s="213" t="s">
        <v>30704</v>
      </c>
      <c r="C10122" s="213" t="s">
        <v>126</v>
      </c>
      <c r="D10122" s="214" t="s">
        <v>34334</v>
      </c>
    </row>
    <row r="10123" spans="1:4">
      <c r="A10123" s="213" t="s">
        <v>17899</v>
      </c>
      <c r="B10123" s="213" t="s">
        <v>1515</v>
      </c>
      <c r="C10123" s="213" t="s">
        <v>126</v>
      </c>
      <c r="D10123" s="214" t="s">
        <v>34335</v>
      </c>
    </row>
    <row r="10124" spans="1:4">
      <c r="A10124" s="213" t="s">
        <v>17900</v>
      </c>
      <c r="B10124" s="213" t="s">
        <v>30705</v>
      </c>
      <c r="C10124" s="213" t="s">
        <v>126</v>
      </c>
      <c r="D10124" s="214" t="s">
        <v>34336</v>
      </c>
    </row>
    <row r="10125" spans="1:4">
      <c r="A10125" s="213" t="s">
        <v>17901</v>
      </c>
      <c r="B10125" s="213" t="s">
        <v>30706</v>
      </c>
      <c r="C10125" s="213" t="s">
        <v>126</v>
      </c>
      <c r="D10125" s="214" t="s">
        <v>34337</v>
      </c>
    </row>
    <row r="10126" spans="1:4">
      <c r="A10126" s="213" t="s">
        <v>17902</v>
      </c>
      <c r="B10126" s="213" t="s">
        <v>30707</v>
      </c>
      <c r="C10126" s="213" t="s">
        <v>126</v>
      </c>
      <c r="D10126" s="214" t="s">
        <v>34338</v>
      </c>
    </row>
    <row r="10127" spans="1:4">
      <c r="A10127" s="213" t="s">
        <v>17904</v>
      </c>
      <c r="B10127" s="213" t="s">
        <v>30708</v>
      </c>
      <c r="C10127" s="213" t="s">
        <v>126</v>
      </c>
      <c r="D10127" s="214" t="s">
        <v>17166</v>
      </c>
    </row>
    <row r="10128" spans="1:4">
      <c r="A10128" s="213" t="s">
        <v>17905</v>
      </c>
      <c r="B10128" s="213" t="s">
        <v>30709</v>
      </c>
      <c r="C10128" s="213" t="s">
        <v>126</v>
      </c>
      <c r="D10128" s="214" t="s">
        <v>30130</v>
      </c>
    </row>
    <row r="10129" spans="1:4">
      <c r="A10129" s="213" t="s">
        <v>17906</v>
      </c>
      <c r="B10129" s="213" t="s">
        <v>30710</v>
      </c>
      <c r="C10129" s="213" t="s">
        <v>126</v>
      </c>
      <c r="D10129" s="214" t="s">
        <v>29622</v>
      </c>
    </row>
    <row r="10130" spans="1:4">
      <c r="A10130" s="213" t="s">
        <v>17908</v>
      </c>
      <c r="B10130" s="213" t="s">
        <v>30711</v>
      </c>
      <c r="C10130" s="213" t="s">
        <v>126</v>
      </c>
      <c r="D10130" s="214" t="s">
        <v>33973</v>
      </c>
    </row>
    <row r="10131" spans="1:4">
      <c r="A10131" s="213" t="s">
        <v>17909</v>
      </c>
      <c r="B10131" s="213" t="s">
        <v>1516</v>
      </c>
      <c r="C10131" s="213" t="s">
        <v>126</v>
      </c>
      <c r="D10131" s="214" t="s">
        <v>34339</v>
      </c>
    </row>
    <row r="10132" spans="1:4">
      <c r="A10132" s="213" t="s">
        <v>17910</v>
      </c>
      <c r="B10132" s="213" t="s">
        <v>1517</v>
      </c>
      <c r="C10132" s="213" t="s">
        <v>126</v>
      </c>
      <c r="D10132" s="214" t="s">
        <v>34340</v>
      </c>
    </row>
    <row r="10133" spans="1:4">
      <c r="A10133" s="213" t="s">
        <v>17911</v>
      </c>
      <c r="B10133" s="213" t="s">
        <v>1518</v>
      </c>
      <c r="C10133" s="213" t="s">
        <v>126</v>
      </c>
      <c r="D10133" s="214" t="s">
        <v>34341</v>
      </c>
    </row>
    <row r="10134" spans="1:4">
      <c r="A10134" s="213" t="s">
        <v>17912</v>
      </c>
      <c r="B10134" s="213" t="s">
        <v>1519</v>
      </c>
      <c r="C10134" s="213" t="s">
        <v>126</v>
      </c>
      <c r="D10134" s="214" t="s">
        <v>34342</v>
      </c>
    </row>
    <row r="10135" spans="1:4">
      <c r="A10135" s="213" t="s">
        <v>17913</v>
      </c>
      <c r="B10135" s="213" t="s">
        <v>1520</v>
      </c>
      <c r="C10135" s="213" t="s">
        <v>126</v>
      </c>
      <c r="D10135" s="214" t="s">
        <v>34343</v>
      </c>
    </row>
    <row r="10136" spans="1:4">
      <c r="A10136" s="213" t="s">
        <v>17914</v>
      </c>
      <c r="B10136" s="213" t="s">
        <v>1521</v>
      </c>
      <c r="C10136" s="213" t="s">
        <v>126</v>
      </c>
      <c r="D10136" s="214" t="s">
        <v>34344</v>
      </c>
    </row>
    <row r="10137" spans="1:4">
      <c r="A10137" s="213" t="s">
        <v>17915</v>
      </c>
      <c r="B10137" s="213" t="s">
        <v>1522</v>
      </c>
      <c r="C10137" s="213" t="s">
        <v>126</v>
      </c>
      <c r="D10137" s="214" t="s">
        <v>34345</v>
      </c>
    </row>
    <row r="10138" spans="1:4">
      <c r="A10138" s="213" t="s">
        <v>17916</v>
      </c>
      <c r="B10138" s="213" t="s">
        <v>1523</v>
      </c>
      <c r="C10138" s="213" t="s">
        <v>126</v>
      </c>
      <c r="D10138" s="214" t="s">
        <v>34346</v>
      </c>
    </row>
    <row r="10139" spans="1:4">
      <c r="A10139" s="213" t="s">
        <v>17917</v>
      </c>
      <c r="B10139" s="213" t="s">
        <v>1524</v>
      </c>
      <c r="C10139" s="213" t="s">
        <v>126</v>
      </c>
      <c r="D10139" s="214" t="s">
        <v>34347</v>
      </c>
    </row>
    <row r="10140" spans="1:4">
      <c r="A10140" s="213" t="s">
        <v>17918</v>
      </c>
      <c r="B10140" s="213" t="s">
        <v>1525</v>
      </c>
      <c r="C10140" s="213" t="s">
        <v>126</v>
      </c>
      <c r="D10140" s="214" t="s">
        <v>28089</v>
      </c>
    </row>
    <row r="10141" spans="1:4">
      <c r="A10141" s="213" t="s">
        <v>17919</v>
      </c>
      <c r="B10141" s="213" t="s">
        <v>1526</v>
      </c>
      <c r="C10141" s="213" t="s">
        <v>126</v>
      </c>
      <c r="D10141" s="214" t="s">
        <v>34348</v>
      </c>
    </row>
    <row r="10142" spans="1:4">
      <c r="A10142" s="213" t="s">
        <v>17920</v>
      </c>
      <c r="B10142" s="213" t="s">
        <v>1527</v>
      </c>
      <c r="C10142" s="213" t="s">
        <v>126</v>
      </c>
      <c r="D10142" s="214" t="s">
        <v>34349</v>
      </c>
    </row>
    <row r="10143" spans="1:4">
      <c r="A10143" s="213" t="s">
        <v>17921</v>
      </c>
      <c r="B10143" s="213" t="s">
        <v>1528</v>
      </c>
      <c r="C10143" s="213" t="s">
        <v>126</v>
      </c>
      <c r="D10143" s="214" t="s">
        <v>34350</v>
      </c>
    </row>
    <row r="10144" spans="1:4">
      <c r="A10144" s="213" t="s">
        <v>17922</v>
      </c>
      <c r="B10144" s="213" t="s">
        <v>1529</v>
      </c>
      <c r="C10144" s="213" t="s">
        <v>126</v>
      </c>
      <c r="D10144" s="214" t="s">
        <v>34351</v>
      </c>
    </row>
    <row r="10145" spans="1:4">
      <c r="A10145" s="213" t="s">
        <v>17923</v>
      </c>
      <c r="B10145" s="213" t="s">
        <v>1530</v>
      </c>
      <c r="C10145" s="213" t="s">
        <v>126</v>
      </c>
      <c r="D10145" s="214" t="s">
        <v>34352</v>
      </c>
    </row>
    <row r="10146" spans="1:4">
      <c r="A10146" s="213" t="s">
        <v>17924</v>
      </c>
      <c r="B10146" s="213" t="s">
        <v>1531</v>
      </c>
      <c r="C10146" s="213" t="s">
        <v>126</v>
      </c>
      <c r="D10146" s="214" t="s">
        <v>34353</v>
      </c>
    </row>
    <row r="10147" spans="1:4">
      <c r="A10147" s="213" t="s">
        <v>17925</v>
      </c>
      <c r="B10147" s="213" t="s">
        <v>1532</v>
      </c>
      <c r="C10147" s="213" t="s">
        <v>126</v>
      </c>
      <c r="D10147" s="214" t="s">
        <v>34354</v>
      </c>
    </row>
    <row r="10148" spans="1:4">
      <c r="A10148" s="213" t="s">
        <v>17926</v>
      </c>
      <c r="B10148" s="213" t="s">
        <v>1533</v>
      </c>
      <c r="C10148" s="213" t="s">
        <v>126</v>
      </c>
      <c r="D10148" s="214" t="s">
        <v>34355</v>
      </c>
    </row>
    <row r="10149" spans="1:4">
      <c r="A10149" s="213" t="s">
        <v>17927</v>
      </c>
      <c r="B10149" s="213" t="s">
        <v>1534</v>
      </c>
      <c r="C10149" s="213" t="s">
        <v>126</v>
      </c>
      <c r="D10149" s="214" t="s">
        <v>34356</v>
      </c>
    </row>
    <row r="10150" spans="1:4">
      <c r="A10150" s="213" t="s">
        <v>17928</v>
      </c>
      <c r="B10150" s="213" t="s">
        <v>1535</v>
      </c>
      <c r="C10150" s="213" t="s">
        <v>126</v>
      </c>
      <c r="D10150" s="214" t="s">
        <v>34357</v>
      </c>
    </row>
    <row r="10151" spans="1:4">
      <c r="A10151" s="213" t="s">
        <v>17929</v>
      </c>
      <c r="B10151" s="213" t="s">
        <v>1536</v>
      </c>
      <c r="C10151" s="213" t="s">
        <v>126</v>
      </c>
      <c r="D10151" s="214" t="s">
        <v>34358</v>
      </c>
    </row>
    <row r="10152" spans="1:4">
      <c r="A10152" s="213" t="s">
        <v>17930</v>
      </c>
      <c r="B10152" s="213" t="s">
        <v>1537</v>
      </c>
      <c r="C10152" s="213" t="s">
        <v>126</v>
      </c>
      <c r="D10152" s="214" t="s">
        <v>34359</v>
      </c>
    </row>
    <row r="10153" spans="1:4">
      <c r="A10153" s="213" t="s">
        <v>17931</v>
      </c>
      <c r="B10153" s="213" t="s">
        <v>1538</v>
      </c>
      <c r="C10153" s="213" t="s">
        <v>126</v>
      </c>
      <c r="D10153" s="214" t="s">
        <v>34360</v>
      </c>
    </row>
    <row r="10154" spans="1:4">
      <c r="A10154" s="213" t="s">
        <v>17932</v>
      </c>
      <c r="B10154" s="213" t="s">
        <v>1539</v>
      </c>
      <c r="C10154" s="213" t="s">
        <v>126</v>
      </c>
      <c r="D10154" s="214" t="s">
        <v>34361</v>
      </c>
    </row>
    <row r="10155" spans="1:4">
      <c r="A10155" s="213" t="s">
        <v>17933</v>
      </c>
      <c r="B10155" s="213" t="s">
        <v>1540</v>
      </c>
      <c r="C10155" s="213" t="s">
        <v>126</v>
      </c>
      <c r="D10155" s="214" t="s">
        <v>34362</v>
      </c>
    </row>
    <row r="10156" spans="1:4">
      <c r="A10156" s="213" t="s">
        <v>17934</v>
      </c>
      <c r="B10156" s="213" t="s">
        <v>1541</v>
      </c>
      <c r="C10156" s="213" t="s">
        <v>126</v>
      </c>
      <c r="D10156" s="214" t="s">
        <v>34363</v>
      </c>
    </row>
    <row r="10157" spans="1:4">
      <c r="A10157" s="213" t="s">
        <v>17935</v>
      </c>
      <c r="B10157" s="213" t="s">
        <v>2550</v>
      </c>
      <c r="C10157" s="213" t="s">
        <v>126</v>
      </c>
      <c r="D10157" s="214" t="s">
        <v>34364</v>
      </c>
    </row>
    <row r="10158" spans="1:4">
      <c r="A10158" s="213" t="s">
        <v>17936</v>
      </c>
      <c r="B10158" s="213" t="s">
        <v>30712</v>
      </c>
      <c r="C10158" s="213" t="s">
        <v>126</v>
      </c>
      <c r="D10158" s="214" t="s">
        <v>34365</v>
      </c>
    </row>
    <row r="10159" spans="1:4">
      <c r="A10159" s="213" t="s">
        <v>17937</v>
      </c>
      <c r="B10159" s="213" t="s">
        <v>30713</v>
      </c>
      <c r="C10159" s="213" t="s">
        <v>126</v>
      </c>
      <c r="D10159" s="214" t="s">
        <v>34366</v>
      </c>
    </row>
    <row r="10160" spans="1:4">
      <c r="A10160" s="213" t="s">
        <v>17938</v>
      </c>
      <c r="B10160" s="213" t="s">
        <v>2851</v>
      </c>
      <c r="C10160" s="213" t="s">
        <v>126</v>
      </c>
      <c r="D10160" s="214" t="s">
        <v>34367</v>
      </c>
    </row>
    <row r="10161" spans="1:4">
      <c r="A10161" s="213" t="s">
        <v>17939</v>
      </c>
      <c r="B10161" s="213" t="s">
        <v>30714</v>
      </c>
      <c r="C10161" s="213" t="s">
        <v>126</v>
      </c>
      <c r="D10161" s="214" t="s">
        <v>34368</v>
      </c>
    </row>
    <row r="10162" spans="1:4">
      <c r="A10162" s="213" t="s">
        <v>17940</v>
      </c>
      <c r="B10162" s="213" t="s">
        <v>2852</v>
      </c>
      <c r="C10162" s="213" t="s">
        <v>126</v>
      </c>
      <c r="D10162" s="214" t="s">
        <v>34369</v>
      </c>
    </row>
    <row r="10163" spans="1:4">
      <c r="A10163" s="213" t="s">
        <v>17941</v>
      </c>
      <c r="B10163" s="213" t="s">
        <v>2853</v>
      </c>
      <c r="C10163" s="213" t="s">
        <v>126</v>
      </c>
      <c r="D10163" s="214" t="s">
        <v>34370</v>
      </c>
    </row>
    <row r="10164" spans="1:4">
      <c r="A10164" s="213" t="s">
        <v>17942</v>
      </c>
      <c r="B10164" s="213" t="s">
        <v>2854</v>
      </c>
      <c r="C10164" s="213" t="s">
        <v>126</v>
      </c>
      <c r="D10164" s="214" t="s">
        <v>11300</v>
      </c>
    </row>
    <row r="10165" spans="1:4">
      <c r="A10165" s="213" t="s">
        <v>17943</v>
      </c>
      <c r="B10165" s="213" t="s">
        <v>2855</v>
      </c>
      <c r="C10165" s="213" t="s">
        <v>126</v>
      </c>
      <c r="D10165" s="214" t="s">
        <v>34371</v>
      </c>
    </row>
    <row r="10166" spans="1:4">
      <c r="A10166" s="213" t="s">
        <v>17945</v>
      </c>
      <c r="B10166" s="213" t="s">
        <v>2856</v>
      </c>
      <c r="C10166" s="213" t="s">
        <v>126</v>
      </c>
      <c r="D10166" s="214" t="s">
        <v>19133</v>
      </c>
    </row>
    <row r="10167" spans="1:4">
      <c r="A10167" s="213" t="s">
        <v>17946</v>
      </c>
      <c r="B10167" s="213" t="s">
        <v>2857</v>
      </c>
      <c r="C10167" s="213" t="s">
        <v>126</v>
      </c>
      <c r="D10167" s="214" t="s">
        <v>34372</v>
      </c>
    </row>
    <row r="10168" spans="1:4">
      <c r="A10168" s="213" t="s">
        <v>17947</v>
      </c>
      <c r="B10168" s="213" t="s">
        <v>2858</v>
      </c>
      <c r="C10168" s="213" t="s">
        <v>126</v>
      </c>
      <c r="D10168" s="214" t="s">
        <v>34373</v>
      </c>
    </row>
    <row r="10169" spans="1:4">
      <c r="A10169" s="213" t="s">
        <v>17948</v>
      </c>
      <c r="B10169" s="213" t="s">
        <v>2859</v>
      </c>
      <c r="C10169" s="213" t="s">
        <v>126</v>
      </c>
      <c r="D10169" s="214" t="s">
        <v>34374</v>
      </c>
    </row>
    <row r="10170" spans="1:4">
      <c r="A10170" s="213" t="s">
        <v>17950</v>
      </c>
      <c r="B10170" s="213" t="s">
        <v>529</v>
      </c>
      <c r="C10170" s="213" t="s">
        <v>126</v>
      </c>
      <c r="D10170" s="214" t="s">
        <v>34375</v>
      </c>
    </row>
    <row r="10171" spans="1:4">
      <c r="A10171" s="213" t="s">
        <v>17951</v>
      </c>
      <c r="B10171" s="213" t="s">
        <v>530</v>
      </c>
      <c r="C10171" s="213" t="s">
        <v>126</v>
      </c>
      <c r="D10171" s="214" t="s">
        <v>32200</v>
      </c>
    </row>
    <row r="10172" spans="1:4">
      <c r="A10172" s="213" t="s">
        <v>17952</v>
      </c>
      <c r="B10172" s="213" t="s">
        <v>531</v>
      </c>
      <c r="C10172" s="213" t="s">
        <v>126</v>
      </c>
      <c r="D10172" s="214" t="s">
        <v>34376</v>
      </c>
    </row>
    <row r="10173" spans="1:4">
      <c r="A10173" s="213" t="s">
        <v>17953</v>
      </c>
      <c r="B10173" s="213" t="s">
        <v>532</v>
      </c>
      <c r="C10173" s="213" t="s">
        <v>126</v>
      </c>
      <c r="D10173" s="214" t="s">
        <v>34377</v>
      </c>
    </row>
    <row r="10174" spans="1:4">
      <c r="A10174" s="213" t="s">
        <v>17954</v>
      </c>
      <c r="B10174" s="213" t="s">
        <v>3377</v>
      </c>
      <c r="C10174" s="213" t="s">
        <v>126</v>
      </c>
      <c r="D10174" s="214" t="s">
        <v>34378</v>
      </c>
    </row>
    <row r="10175" spans="1:4">
      <c r="A10175" s="213" t="s">
        <v>17955</v>
      </c>
      <c r="B10175" s="213" t="s">
        <v>533</v>
      </c>
      <c r="C10175" s="213" t="s">
        <v>126</v>
      </c>
      <c r="D10175" s="214" t="s">
        <v>34379</v>
      </c>
    </row>
    <row r="10176" spans="1:4">
      <c r="A10176" s="213" t="s">
        <v>17956</v>
      </c>
      <c r="B10176" s="213" t="s">
        <v>30716</v>
      </c>
      <c r="C10176" s="213" t="s">
        <v>126</v>
      </c>
      <c r="D10176" s="214" t="s">
        <v>23043</v>
      </c>
    </row>
    <row r="10177" spans="1:4">
      <c r="A10177" s="213" t="s">
        <v>17957</v>
      </c>
      <c r="B10177" s="213" t="s">
        <v>30717</v>
      </c>
      <c r="C10177" s="213" t="s">
        <v>126</v>
      </c>
      <c r="D10177" s="214" t="s">
        <v>34380</v>
      </c>
    </row>
    <row r="10178" spans="1:4">
      <c r="A10178" s="213" t="s">
        <v>17958</v>
      </c>
      <c r="B10178" s="213" t="s">
        <v>30718</v>
      </c>
      <c r="C10178" s="213" t="s">
        <v>126</v>
      </c>
      <c r="D10178" s="214" t="s">
        <v>34381</v>
      </c>
    </row>
    <row r="10179" spans="1:4">
      <c r="A10179" s="213" t="s">
        <v>17959</v>
      </c>
      <c r="B10179" s="213" t="s">
        <v>30719</v>
      </c>
      <c r="C10179" s="213" t="s">
        <v>126</v>
      </c>
      <c r="D10179" s="214" t="s">
        <v>34382</v>
      </c>
    </row>
    <row r="10180" spans="1:4">
      <c r="A10180" s="213" t="s">
        <v>17960</v>
      </c>
      <c r="B10180" s="213" t="s">
        <v>30720</v>
      </c>
      <c r="C10180" s="213" t="s">
        <v>126</v>
      </c>
      <c r="D10180" s="214" t="s">
        <v>29718</v>
      </c>
    </row>
    <row r="10181" spans="1:4">
      <c r="A10181" s="213" t="s">
        <v>17961</v>
      </c>
      <c r="B10181" s="213" t="s">
        <v>534</v>
      </c>
      <c r="C10181" s="213" t="s">
        <v>126</v>
      </c>
      <c r="D10181" s="214" t="s">
        <v>10978</v>
      </c>
    </row>
    <row r="10182" spans="1:4">
      <c r="A10182" s="213" t="s">
        <v>17963</v>
      </c>
      <c r="B10182" s="213" t="s">
        <v>535</v>
      </c>
      <c r="C10182" s="213" t="s">
        <v>126</v>
      </c>
      <c r="D10182" s="214" t="s">
        <v>22378</v>
      </c>
    </row>
    <row r="10183" spans="1:4">
      <c r="A10183" s="213" t="s">
        <v>17964</v>
      </c>
      <c r="B10183" s="213" t="s">
        <v>536</v>
      </c>
      <c r="C10183" s="213" t="s">
        <v>126</v>
      </c>
      <c r="D10183" s="214" t="s">
        <v>34383</v>
      </c>
    </row>
    <row r="10184" spans="1:4">
      <c r="A10184" s="213" t="s">
        <v>17965</v>
      </c>
      <c r="B10184" s="213" t="s">
        <v>537</v>
      </c>
      <c r="C10184" s="213" t="s">
        <v>126</v>
      </c>
      <c r="D10184" s="214" t="s">
        <v>34384</v>
      </c>
    </row>
    <row r="10185" spans="1:4">
      <c r="A10185" s="213" t="s">
        <v>17966</v>
      </c>
      <c r="B10185" s="213" t="s">
        <v>538</v>
      </c>
      <c r="C10185" s="213" t="s">
        <v>126</v>
      </c>
      <c r="D10185" s="214" t="s">
        <v>34385</v>
      </c>
    </row>
    <row r="10186" spans="1:4">
      <c r="A10186" s="213" t="s">
        <v>17967</v>
      </c>
      <c r="B10186" s="213" t="s">
        <v>539</v>
      </c>
      <c r="C10186" s="213" t="s">
        <v>126</v>
      </c>
      <c r="D10186" s="214" t="s">
        <v>34386</v>
      </c>
    </row>
    <row r="10187" spans="1:4">
      <c r="A10187" s="213" t="s">
        <v>17968</v>
      </c>
      <c r="B10187" s="213" t="s">
        <v>540</v>
      </c>
      <c r="C10187" s="213" t="s">
        <v>126</v>
      </c>
      <c r="D10187" s="214" t="s">
        <v>34387</v>
      </c>
    </row>
    <row r="10188" spans="1:4">
      <c r="A10188" s="213" t="s">
        <v>17969</v>
      </c>
      <c r="B10188" s="213" t="s">
        <v>541</v>
      </c>
      <c r="C10188" s="213" t="s">
        <v>126</v>
      </c>
      <c r="D10188" s="214" t="s">
        <v>34388</v>
      </c>
    </row>
    <row r="10189" spans="1:4">
      <c r="A10189" s="213" t="s">
        <v>17970</v>
      </c>
      <c r="B10189" s="213" t="s">
        <v>542</v>
      </c>
      <c r="C10189" s="213" t="s">
        <v>126</v>
      </c>
      <c r="D10189" s="214" t="s">
        <v>34389</v>
      </c>
    </row>
    <row r="10190" spans="1:4">
      <c r="A10190" s="213" t="s">
        <v>17971</v>
      </c>
      <c r="B10190" s="213" t="s">
        <v>543</v>
      </c>
      <c r="C10190" s="213" t="s">
        <v>126</v>
      </c>
      <c r="D10190" s="214" t="s">
        <v>34390</v>
      </c>
    </row>
    <row r="10191" spans="1:4">
      <c r="A10191" s="213" t="s">
        <v>17972</v>
      </c>
      <c r="B10191" s="213" t="s">
        <v>544</v>
      </c>
      <c r="C10191" s="213" t="s">
        <v>126</v>
      </c>
      <c r="D10191" s="214" t="s">
        <v>34391</v>
      </c>
    </row>
    <row r="10192" spans="1:4">
      <c r="A10192" s="213" t="s">
        <v>17973</v>
      </c>
      <c r="B10192" s="213" t="s">
        <v>545</v>
      </c>
      <c r="C10192" s="213" t="s">
        <v>126</v>
      </c>
      <c r="D10192" s="214" t="s">
        <v>34392</v>
      </c>
    </row>
    <row r="10193" spans="1:4">
      <c r="A10193" s="213" t="s">
        <v>17974</v>
      </c>
      <c r="B10193" s="213" t="s">
        <v>546</v>
      </c>
      <c r="C10193" s="213" t="s">
        <v>126</v>
      </c>
      <c r="D10193" s="214" t="s">
        <v>34393</v>
      </c>
    </row>
    <row r="10194" spans="1:4">
      <c r="A10194" s="213" t="s">
        <v>17975</v>
      </c>
      <c r="B10194" s="213" t="s">
        <v>547</v>
      </c>
      <c r="C10194" s="213" t="s">
        <v>126</v>
      </c>
      <c r="D10194" s="214" t="s">
        <v>34386</v>
      </c>
    </row>
    <row r="10195" spans="1:4">
      <c r="A10195" s="213" t="s">
        <v>17976</v>
      </c>
      <c r="B10195" s="213" t="s">
        <v>548</v>
      </c>
      <c r="C10195" s="213" t="s">
        <v>126</v>
      </c>
      <c r="D10195" s="214" t="s">
        <v>34394</v>
      </c>
    </row>
    <row r="10196" spans="1:4">
      <c r="A10196" s="213" t="s">
        <v>17977</v>
      </c>
      <c r="B10196" s="213" t="s">
        <v>3378</v>
      </c>
      <c r="C10196" s="213" t="s">
        <v>126</v>
      </c>
      <c r="D10196" s="214" t="s">
        <v>34395</v>
      </c>
    </row>
    <row r="10197" spans="1:4">
      <c r="A10197" s="213" t="s">
        <v>17978</v>
      </c>
      <c r="B10197" s="213" t="s">
        <v>9809</v>
      </c>
      <c r="C10197" s="213" t="s">
        <v>126</v>
      </c>
      <c r="D10197" s="214" t="s">
        <v>34396</v>
      </c>
    </row>
    <row r="10198" spans="1:4">
      <c r="A10198" s="213" t="s">
        <v>17979</v>
      </c>
      <c r="B10198" s="213" t="s">
        <v>9810</v>
      </c>
      <c r="C10198" s="213" t="s">
        <v>126</v>
      </c>
      <c r="D10198" s="214" t="s">
        <v>34397</v>
      </c>
    </row>
    <row r="10199" spans="1:4">
      <c r="A10199" s="213" t="s">
        <v>17980</v>
      </c>
      <c r="B10199" s="213" t="s">
        <v>9811</v>
      </c>
      <c r="C10199" s="213" t="s">
        <v>126</v>
      </c>
      <c r="D10199" s="214" t="s">
        <v>34398</v>
      </c>
    </row>
    <row r="10200" spans="1:4">
      <c r="A10200" s="213" t="s">
        <v>17981</v>
      </c>
      <c r="B10200" s="213" t="s">
        <v>9812</v>
      </c>
      <c r="C10200" s="213" t="s">
        <v>126</v>
      </c>
      <c r="D10200" s="214" t="s">
        <v>34399</v>
      </c>
    </row>
    <row r="10201" spans="1:4">
      <c r="A10201" s="213" t="s">
        <v>17982</v>
      </c>
      <c r="B10201" s="213" t="s">
        <v>9813</v>
      </c>
      <c r="C10201" s="213" t="s">
        <v>126</v>
      </c>
      <c r="D10201" s="214" t="s">
        <v>34400</v>
      </c>
    </row>
    <row r="10202" spans="1:4">
      <c r="A10202" s="213" t="s">
        <v>17983</v>
      </c>
      <c r="B10202" s="213" t="s">
        <v>9814</v>
      </c>
      <c r="C10202" s="213" t="s">
        <v>126</v>
      </c>
      <c r="D10202" s="214" t="s">
        <v>34401</v>
      </c>
    </row>
    <row r="10203" spans="1:4">
      <c r="A10203" s="213" t="s">
        <v>17984</v>
      </c>
      <c r="B10203" s="213" t="s">
        <v>9815</v>
      </c>
      <c r="C10203" s="213" t="s">
        <v>126</v>
      </c>
      <c r="D10203" s="214" t="s">
        <v>34402</v>
      </c>
    </row>
    <row r="10204" spans="1:4">
      <c r="A10204" s="213" t="s">
        <v>17985</v>
      </c>
      <c r="B10204" s="213" t="s">
        <v>9816</v>
      </c>
      <c r="C10204" s="213" t="s">
        <v>126</v>
      </c>
      <c r="D10204" s="214" t="s">
        <v>34403</v>
      </c>
    </row>
    <row r="10205" spans="1:4">
      <c r="A10205" s="213" t="s">
        <v>17986</v>
      </c>
      <c r="B10205" s="213" t="s">
        <v>9817</v>
      </c>
      <c r="C10205" s="213" t="s">
        <v>126</v>
      </c>
      <c r="D10205" s="214" t="s">
        <v>34404</v>
      </c>
    </row>
    <row r="10206" spans="1:4">
      <c r="A10206" s="213" t="s">
        <v>17987</v>
      </c>
      <c r="B10206" s="213" t="s">
        <v>9818</v>
      </c>
      <c r="C10206" s="213" t="s">
        <v>126</v>
      </c>
      <c r="D10206" s="214" t="s">
        <v>34405</v>
      </c>
    </row>
    <row r="10207" spans="1:4">
      <c r="A10207" s="213" t="s">
        <v>17988</v>
      </c>
      <c r="B10207" s="213" t="s">
        <v>9819</v>
      </c>
      <c r="C10207" s="213" t="s">
        <v>126</v>
      </c>
      <c r="D10207" s="214" t="s">
        <v>34406</v>
      </c>
    </row>
    <row r="10208" spans="1:4">
      <c r="A10208" s="213" t="s">
        <v>17989</v>
      </c>
      <c r="B10208" s="213" t="s">
        <v>9820</v>
      </c>
      <c r="C10208" s="213" t="s">
        <v>126</v>
      </c>
      <c r="D10208" s="214" t="s">
        <v>34407</v>
      </c>
    </row>
    <row r="10209" spans="1:4">
      <c r="A10209" s="213" t="s">
        <v>17990</v>
      </c>
      <c r="B10209" s="213" t="s">
        <v>9821</v>
      </c>
      <c r="C10209" s="213" t="s">
        <v>126</v>
      </c>
      <c r="D10209" s="214" t="s">
        <v>34408</v>
      </c>
    </row>
    <row r="10210" spans="1:4">
      <c r="A10210" s="213" t="s">
        <v>17991</v>
      </c>
      <c r="B10210" s="213" t="s">
        <v>9822</v>
      </c>
      <c r="C10210" s="213" t="s">
        <v>126</v>
      </c>
      <c r="D10210" s="214" t="s">
        <v>34409</v>
      </c>
    </row>
    <row r="10211" spans="1:4">
      <c r="A10211" s="213" t="s">
        <v>17992</v>
      </c>
      <c r="B10211" s="213" t="s">
        <v>4854</v>
      </c>
      <c r="C10211" s="213" t="s">
        <v>126</v>
      </c>
      <c r="D10211" s="214" t="s">
        <v>34410</v>
      </c>
    </row>
    <row r="10212" spans="1:4">
      <c r="A10212" s="213" t="s">
        <v>17993</v>
      </c>
      <c r="B10212" s="213" t="s">
        <v>4855</v>
      </c>
      <c r="C10212" s="213" t="s">
        <v>126</v>
      </c>
      <c r="D10212" s="214" t="s">
        <v>34411</v>
      </c>
    </row>
    <row r="10213" spans="1:4">
      <c r="A10213" s="213" t="s">
        <v>17994</v>
      </c>
      <c r="B10213" s="213" t="s">
        <v>4856</v>
      </c>
      <c r="C10213" s="213" t="s">
        <v>126</v>
      </c>
      <c r="D10213" s="214" t="s">
        <v>34412</v>
      </c>
    </row>
    <row r="10214" spans="1:4">
      <c r="A10214" s="213" t="s">
        <v>17995</v>
      </c>
      <c r="B10214" s="213" t="s">
        <v>4857</v>
      </c>
      <c r="C10214" s="213" t="s">
        <v>126</v>
      </c>
      <c r="D10214" s="214" t="s">
        <v>34413</v>
      </c>
    </row>
    <row r="10215" spans="1:4">
      <c r="A10215" s="213" t="s">
        <v>17996</v>
      </c>
      <c r="B10215" s="213" t="s">
        <v>4858</v>
      </c>
      <c r="C10215" s="213" t="s">
        <v>126</v>
      </c>
      <c r="D10215" s="214" t="s">
        <v>34414</v>
      </c>
    </row>
    <row r="10216" spans="1:4">
      <c r="A10216" s="213" t="s">
        <v>17997</v>
      </c>
      <c r="B10216" s="213" t="s">
        <v>4859</v>
      </c>
      <c r="C10216" s="213" t="s">
        <v>126</v>
      </c>
      <c r="D10216" s="214" t="s">
        <v>34415</v>
      </c>
    </row>
    <row r="10217" spans="1:4">
      <c r="A10217" s="213" t="s">
        <v>17998</v>
      </c>
      <c r="B10217" s="213" t="s">
        <v>4860</v>
      </c>
      <c r="C10217" s="213" t="s">
        <v>126</v>
      </c>
      <c r="D10217" s="214" t="s">
        <v>34416</v>
      </c>
    </row>
    <row r="10218" spans="1:4">
      <c r="A10218" s="213" t="s">
        <v>17999</v>
      </c>
      <c r="B10218" s="213" t="s">
        <v>4861</v>
      </c>
      <c r="C10218" s="213" t="s">
        <v>126</v>
      </c>
      <c r="D10218" s="214" t="s">
        <v>34417</v>
      </c>
    </row>
    <row r="10219" spans="1:4">
      <c r="A10219" s="213" t="s">
        <v>18000</v>
      </c>
      <c r="B10219" s="213" t="s">
        <v>4862</v>
      </c>
      <c r="C10219" s="213" t="s">
        <v>126</v>
      </c>
      <c r="D10219" s="214" t="s">
        <v>34418</v>
      </c>
    </row>
    <row r="10220" spans="1:4">
      <c r="A10220" s="213" t="s">
        <v>18001</v>
      </c>
      <c r="B10220" s="213" t="s">
        <v>4863</v>
      </c>
      <c r="C10220" s="213" t="s">
        <v>126</v>
      </c>
      <c r="D10220" s="214" t="s">
        <v>34419</v>
      </c>
    </row>
    <row r="10221" spans="1:4">
      <c r="A10221" s="213" t="s">
        <v>18002</v>
      </c>
      <c r="B10221" s="213" t="s">
        <v>4864</v>
      </c>
      <c r="C10221" s="213" t="s">
        <v>126</v>
      </c>
      <c r="D10221" s="214" t="s">
        <v>34420</v>
      </c>
    </row>
    <row r="10222" spans="1:4">
      <c r="A10222" s="213" t="s">
        <v>18003</v>
      </c>
      <c r="B10222" s="213" t="s">
        <v>4865</v>
      </c>
      <c r="C10222" s="213" t="s">
        <v>126</v>
      </c>
      <c r="D10222" s="214" t="s">
        <v>34421</v>
      </c>
    </row>
    <row r="10223" spans="1:4">
      <c r="A10223" s="213" t="s">
        <v>18004</v>
      </c>
      <c r="B10223" s="213" t="s">
        <v>4866</v>
      </c>
      <c r="C10223" s="213" t="s">
        <v>126</v>
      </c>
      <c r="D10223" s="214" t="s">
        <v>34422</v>
      </c>
    </row>
    <row r="10224" spans="1:4">
      <c r="A10224" s="213" t="s">
        <v>18005</v>
      </c>
      <c r="B10224" s="213" t="s">
        <v>4867</v>
      </c>
      <c r="C10224" s="213" t="s">
        <v>126</v>
      </c>
      <c r="D10224" s="214" t="s">
        <v>34423</v>
      </c>
    </row>
    <row r="10225" spans="1:4">
      <c r="A10225" s="213" t="s">
        <v>18006</v>
      </c>
      <c r="B10225" s="213" t="s">
        <v>4868</v>
      </c>
      <c r="C10225" s="213" t="s">
        <v>126</v>
      </c>
      <c r="D10225" s="214" t="s">
        <v>34424</v>
      </c>
    </row>
    <row r="10226" spans="1:4">
      <c r="A10226" s="213" t="s">
        <v>18007</v>
      </c>
      <c r="B10226" s="213" t="s">
        <v>4869</v>
      </c>
      <c r="C10226" s="213" t="s">
        <v>126</v>
      </c>
      <c r="D10226" s="214" t="s">
        <v>34425</v>
      </c>
    </row>
    <row r="10227" spans="1:4">
      <c r="A10227" s="213" t="s">
        <v>18008</v>
      </c>
      <c r="B10227" s="213" t="s">
        <v>4870</v>
      </c>
      <c r="C10227" s="213" t="s">
        <v>126</v>
      </c>
      <c r="D10227" s="214" t="s">
        <v>34426</v>
      </c>
    </row>
    <row r="10228" spans="1:4">
      <c r="A10228" s="213" t="s">
        <v>18009</v>
      </c>
      <c r="B10228" s="213" t="s">
        <v>4871</v>
      </c>
      <c r="C10228" s="213" t="s">
        <v>126</v>
      </c>
      <c r="D10228" s="214" t="s">
        <v>34427</v>
      </c>
    </row>
    <row r="10229" spans="1:4">
      <c r="A10229" s="213" t="s">
        <v>18010</v>
      </c>
      <c r="B10229" s="213" t="s">
        <v>4872</v>
      </c>
      <c r="C10229" s="213" t="s">
        <v>126</v>
      </c>
      <c r="D10229" s="214" t="s">
        <v>34428</v>
      </c>
    </row>
    <row r="10230" spans="1:4">
      <c r="A10230" s="213" t="s">
        <v>18011</v>
      </c>
      <c r="B10230" s="213" t="s">
        <v>4873</v>
      </c>
      <c r="C10230" s="213" t="s">
        <v>126</v>
      </c>
      <c r="D10230" s="214" t="s">
        <v>34429</v>
      </c>
    </row>
    <row r="10231" spans="1:4">
      <c r="A10231" s="213" t="s">
        <v>18012</v>
      </c>
      <c r="B10231" s="213" t="s">
        <v>4874</v>
      </c>
      <c r="C10231" s="213" t="s">
        <v>126</v>
      </c>
      <c r="D10231" s="214" t="s">
        <v>34430</v>
      </c>
    </row>
    <row r="10232" spans="1:4">
      <c r="A10232" s="213" t="s">
        <v>18013</v>
      </c>
      <c r="B10232" s="213" t="s">
        <v>4875</v>
      </c>
      <c r="C10232" s="213" t="s">
        <v>126</v>
      </c>
      <c r="D10232" s="214" t="s">
        <v>34431</v>
      </c>
    </row>
    <row r="10233" spans="1:4">
      <c r="A10233" s="213" t="s">
        <v>18014</v>
      </c>
      <c r="B10233" s="213" t="s">
        <v>4876</v>
      </c>
      <c r="C10233" s="213" t="s">
        <v>126</v>
      </c>
      <c r="D10233" s="214" t="s">
        <v>34432</v>
      </c>
    </row>
    <row r="10234" spans="1:4">
      <c r="A10234" s="213" t="s">
        <v>18015</v>
      </c>
      <c r="B10234" s="213" t="s">
        <v>4877</v>
      </c>
      <c r="C10234" s="213" t="s">
        <v>126</v>
      </c>
      <c r="D10234" s="214" t="s">
        <v>34433</v>
      </c>
    </row>
    <row r="10235" spans="1:4">
      <c r="A10235" s="213" t="s">
        <v>18016</v>
      </c>
      <c r="B10235" s="213" t="s">
        <v>4878</v>
      </c>
      <c r="C10235" s="213" t="s">
        <v>126</v>
      </c>
      <c r="D10235" s="214" t="s">
        <v>34434</v>
      </c>
    </row>
    <row r="10236" spans="1:4">
      <c r="A10236" s="213" t="s">
        <v>18017</v>
      </c>
      <c r="B10236" s="213" t="s">
        <v>4879</v>
      </c>
      <c r="C10236" s="213" t="s">
        <v>126</v>
      </c>
      <c r="D10236" s="214" t="s">
        <v>34435</v>
      </c>
    </row>
    <row r="10237" spans="1:4">
      <c r="A10237" s="213" t="s">
        <v>18018</v>
      </c>
      <c r="B10237" s="213" t="s">
        <v>4880</v>
      </c>
      <c r="C10237" s="213" t="s">
        <v>126</v>
      </c>
      <c r="D10237" s="214" t="s">
        <v>34436</v>
      </c>
    </row>
    <row r="10238" spans="1:4">
      <c r="A10238" s="213" t="s">
        <v>18019</v>
      </c>
      <c r="B10238" s="213" t="s">
        <v>4881</v>
      </c>
      <c r="C10238" s="213" t="s">
        <v>126</v>
      </c>
      <c r="D10238" s="214" t="s">
        <v>34437</v>
      </c>
    </row>
    <row r="10239" spans="1:4">
      <c r="A10239" s="213" t="s">
        <v>18020</v>
      </c>
      <c r="B10239" s="213" t="s">
        <v>4882</v>
      </c>
      <c r="C10239" s="213" t="s">
        <v>126</v>
      </c>
      <c r="D10239" s="214" t="s">
        <v>34438</v>
      </c>
    </row>
    <row r="10240" spans="1:4">
      <c r="A10240" s="213" t="s">
        <v>18021</v>
      </c>
      <c r="B10240" s="213" t="s">
        <v>4883</v>
      </c>
      <c r="C10240" s="213" t="s">
        <v>126</v>
      </c>
      <c r="D10240" s="214" t="s">
        <v>34439</v>
      </c>
    </row>
    <row r="10241" spans="1:4">
      <c r="A10241" s="213" t="s">
        <v>18022</v>
      </c>
      <c r="B10241" s="213" t="s">
        <v>4884</v>
      </c>
      <c r="C10241" s="213" t="s">
        <v>126</v>
      </c>
      <c r="D10241" s="214" t="s">
        <v>34440</v>
      </c>
    </row>
    <row r="10242" spans="1:4">
      <c r="A10242" s="213" t="s">
        <v>18023</v>
      </c>
      <c r="B10242" s="213" t="s">
        <v>4885</v>
      </c>
      <c r="C10242" s="213" t="s">
        <v>126</v>
      </c>
      <c r="D10242" s="214" t="s">
        <v>34441</v>
      </c>
    </row>
    <row r="10243" spans="1:4">
      <c r="A10243" s="213" t="s">
        <v>18024</v>
      </c>
      <c r="B10243" s="213" t="s">
        <v>3198</v>
      </c>
      <c r="C10243" s="213" t="s">
        <v>126</v>
      </c>
      <c r="D10243" s="214" t="s">
        <v>34442</v>
      </c>
    </row>
    <row r="10244" spans="1:4">
      <c r="A10244" s="213" t="s">
        <v>18025</v>
      </c>
      <c r="B10244" s="213" t="s">
        <v>3199</v>
      </c>
      <c r="C10244" s="213" t="s">
        <v>126</v>
      </c>
      <c r="D10244" s="214" t="s">
        <v>34443</v>
      </c>
    </row>
    <row r="10245" spans="1:4">
      <c r="A10245" s="213" t="s">
        <v>18026</v>
      </c>
      <c r="B10245" s="213" t="s">
        <v>3200</v>
      </c>
      <c r="C10245" s="213" t="s">
        <v>126</v>
      </c>
      <c r="D10245" s="214" t="s">
        <v>34444</v>
      </c>
    </row>
    <row r="10246" spans="1:4">
      <c r="A10246" s="213" t="s">
        <v>18027</v>
      </c>
      <c r="B10246" s="213" t="s">
        <v>3201</v>
      </c>
      <c r="C10246" s="213" t="s">
        <v>126</v>
      </c>
      <c r="D10246" s="214" t="s">
        <v>34445</v>
      </c>
    </row>
    <row r="10247" spans="1:4">
      <c r="A10247" s="213" t="s">
        <v>18028</v>
      </c>
      <c r="B10247" s="213" t="s">
        <v>3202</v>
      </c>
      <c r="C10247" s="213" t="s">
        <v>126</v>
      </c>
      <c r="D10247" s="214" t="s">
        <v>34446</v>
      </c>
    </row>
    <row r="10248" spans="1:4">
      <c r="A10248" s="213" t="s">
        <v>18029</v>
      </c>
      <c r="B10248" s="213" t="s">
        <v>4886</v>
      </c>
      <c r="C10248" s="213" t="s">
        <v>126</v>
      </c>
      <c r="D10248" s="214" t="s">
        <v>34447</v>
      </c>
    </row>
    <row r="10249" spans="1:4">
      <c r="A10249" s="213" t="s">
        <v>18030</v>
      </c>
      <c r="B10249" s="213" t="s">
        <v>4160</v>
      </c>
      <c r="C10249" s="213" t="s">
        <v>126</v>
      </c>
      <c r="D10249" s="214" t="s">
        <v>34448</v>
      </c>
    </row>
    <row r="10250" spans="1:4">
      <c r="A10250" s="213" t="s">
        <v>18032</v>
      </c>
      <c r="B10250" s="213" t="s">
        <v>4161</v>
      </c>
      <c r="C10250" s="213" t="s">
        <v>126</v>
      </c>
      <c r="D10250" s="214" t="s">
        <v>34449</v>
      </c>
    </row>
    <row r="10251" spans="1:4">
      <c r="A10251" s="213" t="s">
        <v>18033</v>
      </c>
      <c r="B10251" s="213" t="s">
        <v>4162</v>
      </c>
      <c r="C10251" s="213" t="s">
        <v>126</v>
      </c>
      <c r="D10251" s="214" t="s">
        <v>34450</v>
      </c>
    </row>
    <row r="10252" spans="1:4">
      <c r="A10252" s="213" t="s">
        <v>18034</v>
      </c>
      <c r="B10252" s="213" t="s">
        <v>4163</v>
      </c>
      <c r="C10252" s="213" t="s">
        <v>126</v>
      </c>
      <c r="D10252" s="214" t="s">
        <v>17012</v>
      </c>
    </row>
    <row r="10253" spans="1:4">
      <c r="A10253" s="213" t="s">
        <v>18036</v>
      </c>
      <c r="B10253" s="213" t="s">
        <v>4164</v>
      </c>
      <c r="C10253" s="213" t="s">
        <v>126</v>
      </c>
      <c r="D10253" s="214" t="s">
        <v>34451</v>
      </c>
    </row>
    <row r="10254" spans="1:4">
      <c r="A10254" s="213" t="s">
        <v>18037</v>
      </c>
      <c r="B10254" s="213" t="s">
        <v>4519</v>
      </c>
      <c r="C10254" s="213" t="s">
        <v>126</v>
      </c>
      <c r="D10254" s="214" t="s">
        <v>34452</v>
      </c>
    </row>
    <row r="10255" spans="1:4">
      <c r="A10255" s="213" t="s">
        <v>18038</v>
      </c>
      <c r="B10255" s="213" t="s">
        <v>4520</v>
      </c>
      <c r="C10255" s="213" t="s">
        <v>126</v>
      </c>
      <c r="D10255" s="214" t="s">
        <v>11273</v>
      </c>
    </row>
    <row r="10256" spans="1:4">
      <c r="A10256" s="213" t="s">
        <v>18039</v>
      </c>
      <c r="B10256" s="213" t="s">
        <v>4521</v>
      </c>
      <c r="C10256" s="213" t="s">
        <v>126</v>
      </c>
      <c r="D10256" s="214" t="s">
        <v>34453</v>
      </c>
    </row>
    <row r="10257" spans="1:4">
      <c r="A10257" s="213" t="s">
        <v>18040</v>
      </c>
      <c r="B10257" s="213" t="s">
        <v>4522</v>
      </c>
      <c r="C10257" s="213" t="s">
        <v>126</v>
      </c>
      <c r="D10257" s="214" t="s">
        <v>34454</v>
      </c>
    </row>
    <row r="10258" spans="1:4">
      <c r="A10258" s="213" t="s">
        <v>18041</v>
      </c>
      <c r="B10258" s="213" t="s">
        <v>4557</v>
      </c>
      <c r="C10258" s="213" t="s">
        <v>126</v>
      </c>
      <c r="D10258" s="214" t="s">
        <v>12615</v>
      </c>
    </row>
    <row r="10259" spans="1:4">
      <c r="A10259" s="213" t="s">
        <v>18042</v>
      </c>
      <c r="B10259" s="213" t="s">
        <v>4784</v>
      </c>
      <c r="C10259" s="213" t="s">
        <v>126</v>
      </c>
      <c r="D10259" s="214" t="s">
        <v>20459</v>
      </c>
    </row>
    <row r="10260" spans="1:4">
      <c r="A10260" s="213" t="s">
        <v>18043</v>
      </c>
      <c r="B10260" s="213" t="s">
        <v>4785</v>
      </c>
      <c r="C10260" s="213" t="s">
        <v>126</v>
      </c>
      <c r="D10260" s="214" t="s">
        <v>16656</v>
      </c>
    </row>
    <row r="10261" spans="1:4">
      <c r="A10261" s="213" t="s">
        <v>18044</v>
      </c>
      <c r="B10261" s="213" t="s">
        <v>4786</v>
      </c>
      <c r="C10261" s="213" t="s">
        <v>126</v>
      </c>
      <c r="D10261" s="214" t="s">
        <v>29061</v>
      </c>
    </row>
    <row r="10262" spans="1:4">
      <c r="A10262" s="213" t="s">
        <v>18045</v>
      </c>
      <c r="B10262" s="213" t="s">
        <v>4787</v>
      </c>
      <c r="C10262" s="213" t="s">
        <v>126</v>
      </c>
      <c r="D10262" s="214" t="s">
        <v>34455</v>
      </c>
    </row>
    <row r="10263" spans="1:4">
      <c r="A10263" s="213" t="s">
        <v>18046</v>
      </c>
      <c r="B10263" s="213" t="s">
        <v>4788</v>
      </c>
      <c r="C10263" s="213" t="s">
        <v>126</v>
      </c>
      <c r="D10263" s="214" t="s">
        <v>34456</v>
      </c>
    </row>
    <row r="10264" spans="1:4">
      <c r="A10264" s="213" t="s">
        <v>18047</v>
      </c>
      <c r="B10264" s="213" t="s">
        <v>4789</v>
      </c>
      <c r="C10264" s="213" t="s">
        <v>126</v>
      </c>
      <c r="D10264" s="214" t="s">
        <v>34318</v>
      </c>
    </row>
    <row r="10265" spans="1:4">
      <c r="A10265" s="213" t="s">
        <v>18048</v>
      </c>
      <c r="B10265" s="213" t="s">
        <v>4790</v>
      </c>
      <c r="C10265" s="213" t="s">
        <v>126</v>
      </c>
      <c r="D10265" s="214" t="s">
        <v>34457</v>
      </c>
    </row>
    <row r="10266" spans="1:4">
      <c r="A10266" s="213" t="s">
        <v>18049</v>
      </c>
      <c r="B10266" s="213" t="s">
        <v>4791</v>
      </c>
      <c r="C10266" s="213" t="s">
        <v>126</v>
      </c>
      <c r="D10266" s="214" t="s">
        <v>34458</v>
      </c>
    </row>
    <row r="10267" spans="1:4">
      <c r="A10267" s="213" t="s">
        <v>18050</v>
      </c>
      <c r="B10267" s="213" t="s">
        <v>4792</v>
      </c>
      <c r="C10267" s="213" t="s">
        <v>126</v>
      </c>
      <c r="D10267" s="214" t="s">
        <v>34459</v>
      </c>
    </row>
    <row r="10268" spans="1:4">
      <c r="A10268" s="213" t="s">
        <v>18051</v>
      </c>
      <c r="B10268" s="213" t="s">
        <v>4793</v>
      </c>
      <c r="C10268" s="213" t="s">
        <v>126</v>
      </c>
      <c r="D10268" s="214" t="s">
        <v>34460</v>
      </c>
    </row>
    <row r="10269" spans="1:4">
      <c r="A10269" s="213" t="s">
        <v>18052</v>
      </c>
      <c r="B10269" s="213" t="s">
        <v>4794</v>
      </c>
      <c r="C10269" s="213" t="s">
        <v>126</v>
      </c>
      <c r="D10269" s="214" t="s">
        <v>34461</v>
      </c>
    </row>
    <row r="10270" spans="1:4">
      <c r="A10270" s="213" t="s">
        <v>18053</v>
      </c>
      <c r="B10270" s="213" t="s">
        <v>4795</v>
      </c>
      <c r="C10270" s="213" t="s">
        <v>126</v>
      </c>
      <c r="D10270" s="214" t="s">
        <v>34462</v>
      </c>
    </row>
    <row r="10271" spans="1:4">
      <c r="A10271" s="213" t="s">
        <v>18054</v>
      </c>
      <c r="B10271" s="213" t="s">
        <v>4798</v>
      </c>
      <c r="C10271" s="213" t="s">
        <v>126</v>
      </c>
      <c r="D10271" s="214" t="s">
        <v>34463</v>
      </c>
    </row>
    <row r="10272" spans="1:4">
      <c r="A10272" s="213" t="s">
        <v>18055</v>
      </c>
      <c r="B10272" s="213" t="s">
        <v>4799</v>
      </c>
      <c r="C10272" s="213" t="s">
        <v>126</v>
      </c>
      <c r="D10272" s="214" t="s">
        <v>34464</v>
      </c>
    </row>
    <row r="10273" spans="1:4">
      <c r="A10273" s="213" t="s">
        <v>18056</v>
      </c>
      <c r="B10273" s="213" t="s">
        <v>4800</v>
      </c>
      <c r="C10273" s="213" t="s">
        <v>126</v>
      </c>
      <c r="D10273" s="214" t="s">
        <v>34465</v>
      </c>
    </row>
    <row r="10274" spans="1:4">
      <c r="A10274" s="213" t="s">
        <v>18057</v>
      </c>
      <c r="B10274" s="213" t="s">
        <v>4801</v>
      </c>
      <c r="C10274" s="213" t="s">
        <v>126</v>
      </c>
      <c r="D10274" s="214" t="s">
        <v>34466</v>
      </c>
    </row>
    <row r="10275" spans="1:4">
      <c r="A10275" s="213" t="s">
        <v>18058</v>
      </c>
      <c r="B10275" s="213" t="s">
        <v>4802</v>
      </c>
      <c r="C10275" s="213" t="s">
        <v>126</v>
      </c>
      <c r="D10275" s="214" t="s">
        <v>33816</v>
      </c>
    </row>
    <row r="10276" spans="1:4">
      <c r="A10276" s="213" t="s">
        <v>18060</v>
      </c>
      <c r="B10276" s="213" t="s">
        <v>4803</v>
      </c>
      <c r="C10276" s="213" t="s">
        <v>126</v>
      </c>
      <c r="D10276" s="214" t="s">
        <v>34467</v>
      </c>
    </row>
    <row r="10277" spans="1:4">
      <c r="A10277" s="213" t="s">
        <v>18061</v>
      </c>
      <c r="B10277" s="213" t="s">
        <v>4804</v>
      </c>
      <c r="C10277" s="213" t="s">
        <v>126</v>
      </c>
      <c r="D10277" s="214" t="s">
        <v>34468</v>
      </c>
    </row>
    <row r="10278" spans="1:4">
      <c r="A10278" s="213" t="s">
        <v>18062</v>
      </c>
      <c r="B10278" s="213" t="s">
        <v>4805</v>
      </c>
      <c r="C10278" s="213" t="s">
        <v>126</v>
      </c>
      <c r="D10278" s="214" t="s">
        <v>34463</v>
      </c>
    </row>
    <row r="10279" spans="1:4">
      <c r="A10279" s="213" t="s">
        <v>18063</v>
      </c>
      <c r="B10279" s="213" t="s">
        <v>4806</v>
      </c>
      <c r="C10279" s="213" t="s">
        <v>126</v>
      </c>
      <c r="D10279" s="214" t="s">
        <v>34469</v>
      </c>
    </row>
    <row r="10280" spans="1:4">
      <c r="A10280" s="213" t="s">
        <v>18064</v>
      </c>
      <c r="B10280" s="213" t="s">
        <v>4808</v>
      </c>
      <c r="C10280" s="213" t="s">
        <v>126</v>
      </c>
      <c r="D10280" s="214" t="s">
        <v>30953</v>
      </c>
    </row>
    <row r="10281" spans="1:4">
      <c r="A10281" s="213" t="s">
        <v>18065</v>
      </c>
      <c r="B10281" s="213" t="s">
        <v>4809</v>
      </c>
      <c r="C10281" s="213" t="s">
        <v>126</v>
      </c>
      <c r="D10281" s="214" t="s">
        <v>34470</v>
      </c>
    </row>
    <row r="10282" spans="1:4">
      <c r="A10282" s="213" t="s">
        <v>18066</v>
      </c>
      <c r="B10282" s="213" t="s">
        <v>4810</v>
      </c>
      <c r="C10282" s="213" t="s">
        <v>126</v>
      </c>
      <c r="D10282" s="214" t="s">
        <v>29714</v>
      </c>
    </row>
    <row r="10283" spans="1:4">
      <c r="A10283" s="213" t="s">
        <v>18068</v>
      </c>
      <c r="B10283" s="213" t="s">
        <v>4811</v>
      </c>
      <c r="C10283" s="213" t="s">
        <v>126</v>
      </c>
      <c r="D10283" s="214" t="s">
        <v>34471</v>
      </c>
    </row>
    <row r="10284" spans="1:4">
      <c r="A10284" s="213" t="s">
        <v>18069</v>
      </c>
      <c r="B10284" s="213" t="s">
        <v>4812</v>
      </c>
      <c r="C10284" s="213" t="s">
        <v>126</v>
      </c>
      <c r="D10284" s="214" t="s">
        <v>29871</v>
      </c>
    </row>
    <row r="10285" spans="1:4">
      <c r="A10285" s="213" t="s">
        <v>18070</v>
      </c>
      <c r="B10285" s="213" t="s">
        <v>4813</v>
      </c>
      <c r="C10285" s="213" t="s">
        <v>126</v>
      </c>
      <c r="D10285" s="214" t="s">
        <v>34472</v>
      </c>
    </row>
    <row r="10286" spans="1:4">
      <c r="A10286" s="213" t="s">
        <v>18071</v>
      </c>
      <c r="B10286" s="213" t="s">
        <v>4901</v>
      </c>
      <c r="C10286" s="213" t="s">
        <v>126</v>
      </c>
      <c r="D10286" s="214" t="s">
        <v>10864</v>
      </c>
    </row>
    <row r="10287" spans="1:4">
      <c r="A10287" s="213" t="s">
        <v>18072</v>
      </c>
      <c r="B10287" s="213" t="s">
        <v>4902</v>
      </c>
      <c r="C10287" s="213" t="s">
        <v>126</v>
      </c>
      <c r="D10287" s="214" t="s">
        <v>34473</v>
      </c>
    </row>
    <row r="10288" spans="1:4">
      <c r="A10288" s="213" t="s">
        <v>18073</v>
      </c>
      <c r="B10288" s="213" t="s">
        <v>4903</v>
      </c>
      <c r="C10288" s="213" t="s">
        <v>126</v>
      </c>
      <c r="D10288" s="214" t="s">
        <v>34474</v>
      </c>
    </row>
    <row r="10289" spans="1:4">
      <c r="A10289" s="213" t="s">
        <v>18074</v>
      </c>
      <c r="B10289" s="213" t="s">
        <v>4904</v>
      </c>
      <c r="C10289" s="213" t="s">
        <v>126</v>
      </c>
      <c r="D10289" s="214" t="s">
        <v>34475</v>
      </c>
    </row>
    <row r="10290" spans="1:4">
      <c r="A10290" s="213" t="s">
        <v>18075</v>
      </c>
      <c r="B10290" s="213" t="s">
        <v>4905</v>
      </c>
      <c r="C10290" s="213" t="s">
        <v>126</v>
      </c>
      <c r="D10290" s="214" t="s">
        <v>34476</v>
      </c>
    </row>
    <row r="10291" spans="1:4">
      <c r="A10291" s="213" t="s">
        <v>18076</v>
      </c>
      <c r="B10291" s="213" t="s">
        <v>4906</v>
      </c>
      <c r="C10291" s="213" t="s">
        <v>126</v>
      </c>
      <c r="D10291" s="214" t="s">
        <v>34477</v>
      </c>
    </row>
    <row r="10292" spans="1:4">
      <c r="A10292" s="213" t="s">
        <v>18077</v>
      </c>
      <c r="B10292" s="213" t="s">
        <v>4907</v>
      </c>
      <c r="C10292" s="213" t="s">
        <v>126</v>
      </c>
      <c r="D10292" s="214" t="s">
        <v>34478</v>
      </c>
    </row>
    <row r="10293" spans="1:4">
      <c r="A10293" s="213" t="s">
        <v>18078</v>
      </c>
      <c r="B10293" s="213" t="s">
        <v>4908</v>
      </c>
      <c r="C10293" s="213" t="s">
        <v>126</v>
      </c>
      <c r="D10293" s="214" t="s">
        <v>34479</v>
      </c>
    </row>
    <row r="10294" spans="1:4">
      <c r="A10294" s="213" t="s">
        <v>18079</v>
      </c>
      <c r="B10294" s="213" t="s">
        <v>4909</v>
      </c>
      <c r="C10294" s="213" t="s">
        <v>126</v>
      </c>
      <c r="D10294" s="214" t="s">
        <v>34480</v>
      </c>
    </row>
    <row r="10295" spans="1:4">
      <c r="A10295" s="213" t="s">
        <v>18080</v>
      </c>
      <c r="B10295" s="213" t="s">
        <v>4910</v>
      </c>
      <c r="C10295" s="213" t="s">
        <v>126</v>
      </c>
      <c r="D10295" s="214" t="s">
        <v>34481</v>
      </c>
    </row>
    <row r="10296" spans="1:4">
      <c r="A10296" s="213" t="s">
        <v>18081</v>
      </c>
      <c r="B10296" s="213" t="s">
        <v>4911</v>
      </c>
      <c r="C10296" s="213" t="s">
        <v>126</v>
      </c>
      <c r="D10296" s="214" t="s">
        <v>34482</v>
      </c>
    </row>
    <row r="10297" spans="1:4">
      <c r="A10297" s="213" t="s">
        <v>18082</v>
      </c>
      <c r="B10297" s="213" t="s">
        <v>4912</v>
      </c>
      <c r="C10297" s="213" t="s">
        <v>126</v>
      </c>
      <c r="D10297" s="214" t="s">
        <v>34483</v>
      </c>
    </row>
    <row r="10298" spans="1:4">
      <c r="A10298" s="213" t="s">
        <v>18083</v>
      </c>
      <c r="B10298" s="213" t="s">
        <v>4913</v>
      </c>
      <c r="C10298" s="213" t="s">
        <v>126</v>
      </c>
      <c r="D10298" s="214" t="s">
        <v>10549</v>
      </c>
    </row>
    <row r="10299" spans="1:4">
      <c r="A10299" s="213" t="s">
        <v>18084</v>
      </c>
      <c r="B10299" s="213" t="s">
        <v>4914</v>
      </c>
      <c r="C10299" s="213" t="s">
        <v>126</v>
      </c>
      <c r="D10299" s="214" t="s">
        <v>34484</v>
      </c>
    </row>
    <row r="10300" spans="1:4">
      <c r="A10300" s="213" t="s">
        <v>18085</v>
      </c>
      <c r="B10300" s="213" t="s">
        <v>4915</v>
      </c>
      <c r="C10300" s="213" t="s">
        <v>126</v>
      </c>
      <c r="D10300" s="214" t="s">
        <v>34485</v>
      </c>
    </row>
    <row r="10301" spans="1:4">
      <c r="A10301" s="213" t="s">
        <v>18086</v>
      </c>
      <c r="B10301" s="213" t="s">
        <v>4916</v>
      </c>
      <c r="C10301" s="213" t="s">
        <v>126</v>
      </c>
      <c r="D10301" s="214" t="s">
        <v>34486</v>
      </c>
    </row>
    <row r="10302" spans="1:4">
      <c r="A10302" s="213" t="s">
        <v>18087</v>
      </c>
      <c r="B10302" s="213" t="s">
        <v>4917</v>
      </c>
      <c r="C10302" s="213" t="s">
        <v>126</v>
      </c>
      <c r="D10302" s="214" t="s">
        <v>34487</v>
      </c>
    </row>
    <row r="10303" spans="1:4">
      <c r="A10303" s="213" t="s">
        <v>18088</v>
      </c>
      <c r="B10303" s="213" t="s">
        <v>3623</v>
      </c>
      <c r="C10303" s="213" t="s">
        <v>126</v>
      </c>
      <c r="D10303" s="214" t="s">
        <v>34488</v>
      </c>
    </row>
    <row r="10304" spans="1:4">
      <c r="A10304" s="213" t="s">
        <v>18089</v>
      </c>
      <c r="B10304" s="213" t="s">
        <v>3624</v>
      </c>
      <c r="C10304" s="213" t="s">
        <v>126</v>
      </c>
      <c r="D10304" s="214" t="s">
        <v>34489</v>
      </c>
    </row>
    <row r="10305" spans="1:4">
      <c r="A10305" s="213" t="s">
        <v>18090</v>
      </c>
      <c r="B10305" s="213" t="s">
        <v>3625</v>
      </c>
      <c r="C10305" s="213" t="s">
        <v>126</v>
      </c>
      <c r="D10305" s="214" t="s">
        <v>17486</v>
      </c>
    </row>
    <row r="10306" spans="1:4">
      <c r="A10306" s="213" t="s">
        <v>18091</v>
      </c>
      <c r="B10306" s="213" t="s">
        <v>3626</v>
      </c>
      <c r="C10306" s="213" t="s">
        <v>126</v>
      </c>
      <c r="D10306" s="214" t="s">
        <v>11074</v>
      </c>
    </row>
    <row r="10307" spans="1:4">
      <c r="A10307" s="213" t="s">
        <v>18092</v>
      </c>
      <c r="B10307" s="213" t="s">
        <v>3627</v>
      </c>
      <c r="C10307" s="213" t="s">
        <v>126</v>
      </c>
      <c r="D10307" s="214" t="s">
        <v>34490</v>
      </c>
    </row>
    <row r="10308" spans="1:4">
      <c r="A10308" s="213" t="s">
        <v>18093</v>
      </c>
      <c r="B10308" s="213" t="s">
        <v>3628</v>
      </c>
      <c r="C10308" s="213" t="s">
        <v>126</v>
      </c>
      <c r="D10308" s="214" t="s">
        <v>34491</v>
      </c>
    </row>
    <row r="10309" spans="1:4">
      <c r="A10309" s="213" t="s">
        <v>18094</v>
      </c>
      <c r="B10309" s="213" t="s">
        <v>3629</v>
      </c>
      <c r="C10309" s="213" t="s">
        <v>126</v>
      </c>
      <c r="D10309" s="214" t="s">
        <v>34492</v>
      </c>
    </row>
    <row r="10310" spans="1:4">
      <c r="A10310" s="213" t="s">
        <v>18095</v>
      </c>
      <c r="B10310" s="213" t="s">
        <v>3630</v>
      </c>
      <c r="C10310" s="213" t="s">
        <v>126</v>
      </c>
      <c r="D10310" s="214" t="s">
        <v>34493</v>
      </c>
    </row>
    <row r="10311" spans="1:4">
      <c r="A10311" s="213" t="s">
        <v>18096</v>
      </c>
      <c r="B10311" s="213" t="s">
        <v>3631</v>
      </c>
      <c r="C10311" s="213" t="s">
        <v>126</v>
      </c>
      <c r="D10311" s="214" t="s">
        <v>34494</v>
      </c>
    </row>
    <row r="10312" spans="1:4">
      <c r="A10312" s="213" t="s">
        <v>18097</v>
      </c>
      <c r="B10312" s="213" t="s">
        <v>3632</v>
      </c>
      <c r="C10312" s="213" t="s">
        <v>126</v>
      </c>
      <c r="D10312" s="214" t="s">
        <v>34495</v>
      </c>
    </row>
    <row r="10313" spans="1:4">
      <c r="A10313" s="213" t="s">
        <v>18098</v>
      </c>
      <c r="B10313" s="213" t="s">
        <v>3633</v>
      </c>
      <c r="C10313" s="213" t="s">
        <v>126</v>
      </c>
      <c r="D10313" s="214" t="s">
        <v>10724</v>
      </c>
    </row>
    <row r="10314" spans="1:4">
      <c r="A10314" s="213" t="s">
        <v>18099</v>
      </c>
      <c r="B10314" s="213" t="s">
        <v>3634</v>
      </c>
      <c r="C10314" s="213" t="s">
        <v>126</v>
      </c>
      <c r="D10314" s="214" t="s">
        <v>34496</v>
      </c>
    </row>
    <row r="10315" spans="1:4">
      <c r="A10315" s="213" t="s">
        <v>18100</v>
      </c>
      <c r="B10315" s="213" t="s">
        <v>3635</v>
      </c>
      <c r="C10315" s="213" t="s">
        <v>126</v>
      </c>
      <c r="D10315" s="214" t="s">
        <v>34497</v>
      </c>
    </row>
    <row r="10316" spans="1:4">
      <c r="A10316" s="213" t="s">
        <v>18101</v>
      </c>
      <c r="B10316" s="213" t="s">
        <v>3636</v>
      </c>
      <c r="C10316" s="213" t="s">
        <v>126</v>
      </c>
      <c r="D10316" s="214" t="s">
        <v>25659</v>
      </c>
    </row>
    <row r="10317" spans="1:4">
      <c r="A10317" s="213" t="s">
        <v>18102</v>
      </c>
      <c r="B10317" s="213" t="s">
        <v>3637</v>
      </c>
      <c r="C10317" s="213" t="s">
        <v>126</v>
      </c>
      <c r="D10317" s="214" t="s">
        <v>34498</v>
      </c>
    </row>
    <row r="10318" spans="1:4">
      <c r="A10318" s="213" t="s">
        <v>18103</v>
      </c>
      <c r="B10318" s="213" t="s">
        <v>3638</v>
      </c>
      <c r="C10318" s="213" t="s">
        <v>126</v>
      </c>
      <c r="D10318" s="214" t="s">
        <v>34499</v>
      </c>
    </row>
    <row r="10319" spans="1:4">
      <c r="A10319" s="213" t="s">
        <v>18104</v>
      </c>
      <c r="B10319" s="213" t="s">
        <v>3639</v>
      </c>
      <c r="C10319" s="213" t="s">
        <v>126</v>
      </c>
      <c r="D10319" s="214" t="s">
        <v>32307</v>
      </c>
    </row>
    <row r="10320" spans="1:4">
      <c r="A10320" s="213" t="s">
        <v>18105</v>
      </c>
      <c r="B10320" s="213" t="s">
        <v>3640</v>
      </c>
      <c r="C10320" s="213" t="s">
        <v>126</v>
      </c>
      <c r="D10320" s="214" t="s">
        <v>34500</v>
      </c>
    </row>
    <row r="10321" spans="1:4">
      <c r="A10321" s="213" t="s">
        <v>18107</v>
      </c>
      <c r="B10321" s="213" t="s">
        <v>3641</v>
      </c>
      <c r="C10321" s="213" t="s">
        <v>126</v>
      </c>
      <c r="D10321" s="214" t="s">
        <v>30122</v>
      </c>
    </row>
    <row r="10322" spans="1:4">
      <c r="A10322" s="213" t="s">
        <v>18109</v>
      </c>
      <c r="B10322" s="213" t="s">
        <v>3642</v>
      </c>
      <c r="C10322" s="213" t="s">
        <v>126</v>
      </c>
      <c r="D10322" s="214" t="s">
        <v>11398</v>
      </c>
    </row>
    <row r="10323" spans="1:4">
      <c r="A10323" s="213" t="s">
        <v>18110</v>
      </c>
      <c r="B10323" s="213" t="s">
        <v>3643</v>
      </c>
      <c r="C10323" s="213" t="s">
        <v>126</v>
      </c>
      <c r="D10323" s="214" t="s">
        <v>11453</v>
      </c>
    </row>
    <row r="10324" spans="1:4">
      <c r="A10324" s="213" t="s">
        <v>18111</v>
      </c>
      <c r="B10324" s="213" t="s">
        <v>3644</v>
      </c>
      <c r="C10324" s="213" t="s">
        <v>126</v>
      </c>
      <c r="D10324" s="214" t="s">
        <v>34501</v>
      </c>
    </row>
    <row r="10325" spans="1:4">
      <c r="A10325" s="213" t="s">
        <v>18113</v>
      </c>
      <c r="B10325" s="213" t="s">
        <v>3645</v>
      </c>
      <c r="C10325" s="213" t="s">
        <v>126</v>
      </c>
      <c r="D10325" s="214" t="s">
        <v>13345</v>
      </c>
    </row>
    <row r="10326" spans="1:4">
      <c r="A10326" s="213" t="s">
        <v>18114</v>
      </c>
      <c r="B10326" s="213" t="s">
        <v>3646</v>
      </c>
      <c r="C10326" s="213" t="s">
        <v>126</v>
      </c>
      <c r="D10326" s="214" t="s">
        <v>34502</v>
      </c>
    </row>
    <row r="10327" spans="1:4">
      <c r="A10327" s="213" t="s">
        <v>18116</v>
      </c>
      <c r="B10327" s="213" t="s">
        <v>3647</v>
      </c>
      <c r="C10327" s="213" t="s">
        <v>126</v>
      </c>
      <c r="D10327" s="214" t="s">
        <v>17615</v>
      </c>
    </row>
    <row r="10328" spans="1:4">
      <c r="A10328" s="213" t="s">
        <v>18117</v>
      </c>
      <c r="B10328" s="213" t="s">
        <v>3648</v>
      </c>
      <c r="C10328" s="213" t="s">
        <v>126</v>
      </c>
      <c r="D10328" s="214" t="s">
        <v>11472</v>
      </c>
    </row>
    <row r="10329" spans="1:4">
      <c r="A10329" s="213" t="s">
        <v>18119</v>
      </c>
      <c r="B10329" s="213" t="s">
        <v>3649</v>
      </c>
      <c r="C10329" s="213" t="s">
        <v>126</v>
      </c>
      <c r="D10329" s="214" t="s">
        <v>14706</v>
      </c>
    </row>
    <row r="10330" spans="1:4">
      <c r="A10330" s="213" t="s">
        <v>18120</v>
      </c>
      <c r="B10330" s="213" t="s">
        <v>3650</v>
      </c>
      <c r="C10330" s="213" t="s">
        <v>126</v>
      </c>
      <c r="D10330" s="214" t="s">
        <v>10585</v>
      </c>
    </row>
    <row r="10331" spans="1:4">
      <c r="A10331" s="213" t="s">
        <v>18121</v>
      </c>
      <c r="B10331" s="213" t="s">
        <v>3651</v>
      </c>
      <c r="C10331" s="213" t="s">
        <v>126</v>
      </c>
      <c r="D10331" s="214" t="s">
        <v>34503</v>
      </c>
    </row>
    <row r="10332" spans="1:4">
      <c r="A10332" s="213" t="s">
        <v>18122</v>
      </c>
      <c r="B10332" s="213" t="s">
        <v>3652</v>
      </c>
      <c r="C10332" s="213" t="s">
        <v>126</v>
      </c>
      <c r="D10332" s="214" t="s">
        <v>15065</v>
      </c>
    </row>
    <row r="10333" spans="1:4">
      <c r="A10333" s="213" t="s">
        <v>18123</v>
      </c>
      <c r="B10333" s="213" t="s">
        <v>30727</v>
      </c>
      <c r="C10333" s="213" t="s">
        <v>126</v>
      </c>
      <c r="D10333" s="214" t="s">
        <v>34504</v>
      </c>
    </row>
    <row r="10334" spans="1:4">
      <c r="A10334" s="213" t="s">
        <v>18124</v>
      </c>
      <c r="B10334" s="213" t="s">
        <v>30728</v>
      </c>
      <c r="C10334" s="213" t="s">
        <v>126</v>
      </c>
      <c r="D10334" s="214" t="s">
        <v>34505</v>
      </c>
    </row>
    <row r="10335" spans="1:4">
      <c r="A10335" s="213" t="s">
        <v>18125</v>
      </c>
      <c r="B10335" s="213" t="s">
        <v>30729</v>
      </c>
      <c r="C10335" s="213" t="s">
        <v>126</v>
      </c>
      <c r="D10335" s="214" t="s">
        <v>34506</v>
      </c>
    </row>
    <row r="10336" spans="1:4">
      <c r="A10336" s="213" t="s">
        <v>18126</v>
      </c>
      <c r="B10336" s="213" t="s">
        <v>30730</v>
      </c>
      <c r="C10336" s="213" t="s">
        <v>126</v>
      </c>
      <c r="D10336" s="214" t="s">
        <v>34507</v>
      </c>
    </row>
    <row r="10337" spans="1:4">
      <c r="A10337" s="213" t="s">
        <v>18127</v>
      </c>
      <c r="B10337" s="213" t="s">
        <v>30731</v>
      </c>
      <c r="C10337" s="213" t="s">
        <v>126</v>
      </c>
      <c r="D10337" s="214" t="s">
        <v>34508</v>
      </c>
    </row>
    <row r="10338" spans="1:4">
      <c r="A10338" s="213" t="s">
        <v>18128</v>
      </c>
      <c r="B10338" s="213" t="s">
        <v>30732</v>
      </c>
      <c r="C10338" s="213" t="s">
        <v>126</v>
      </c>
      <c r="D10338" s="214" t="s">
        <v>34509</v>
      </c>
    </row>
    <row r="10339" spans="1:4">
      <c r="A10339" s="213" t="s">
        <v>18129</v>
      </c>
      <c r="B10339" s="213" t="s">
        <v>30733</v>
      </c>
      <c r="C10339" s="213" t="s">
        <v>126</v>
      </c>
      <c r="D10339" s="214" t="s">
        <v>34510</v>
      </c>
    </row>
    <row r="10340" spans="1:4">
      <c r="A10340" s="213" t="s">
        <v>18130</v>
      </c>
      <c r="B10340" s="213" t="s">
        <v>30734</v>
      </c>
      <c r="C10340" s="213" t="s">
        <v>126</v>
      </c>
      <c r="D10340" s="214" t="s">
        <v>34511</v>
      </c>
    </row>
    <row r="10341" spans="1:4">
      <c r="A10341" s="213" t="s">
        <v>18131</v>
      </c>
      <c r="B10341" s="213" t="s">
        <v>30735</v>
      </c>
      <c r="C10341" s="213" t="s">
        <v>126</v>
      </c>
      <c r="D10341" s="214" t="s">
        <v>34512</v>
      </c>
    </row>
    <row r="10342" spans="1:4">
      <c r="A10342" s="213" t="s">
        <v>18132</v>
      </c>
      <c r="B10342" s="213" t="s">
        <v>30736</v>
      </c>
      <c r="C10342" s="213" t="s">
        <v>126</v>
      </c>
      <c r="D10342" s="214" t="s">
        <v>34513</v>
      </c>
    </row>
    <row r="10343" spans="1:4">
      <c r="A10343" s="213" t="s">
        <v>18133</v>
      </c>
      <c r="B10343" s="213" t="s">
        <v>30737</v>
      </c>
      <c r="C10343" s="213" t="s">
        <v>126</v>
      </c>
      <c r="D10343" s="214" t="s">
        <v>34514</v>
      </c>
    </row>
    <row r="10344" spans="1:4">
      <c r="A10344" s="213" t="s">
        <v>18134</v>
      </c>
      <c r="B10344" s="213" t="s">
        <v>30738</v>
      </c>
      <c r="C10344" s="213" t="s">
        <v>126</v>
      </c>
      <c r="D10344" s="214" t="s">
        <v>34515</v>
      </c>
    </row>
    <row r="10345" spans="1:4">
      <c r="A10345" s="213" t="s">
        <v>18135</v>
      </c>
      <c r="B10345" s="213" t="s">
        <v>30739</v>
      </c>
      <c r="C10345" s="213" t="s">
        <v>126</v>
      </c>
      <c r="D10345" s="214" t="s">
        <v>34516</v>
      </c>
    </row>
    <row r="10346" spans="1:4">
      <c r="A10346" s="213" t="s">
        <v>18136</v>
      </c>
      <c r="B10346" s="213" t="s">
        <v>30740</v>
      </c>
      <c r="C10346" s="213" t="s">
        <v>126</v>
      </c>
      <c r="D10346" s="214" t="s">
        <v>34517</v>
      </c>
    </row>
    <row r="10347" spans="1:4">
      <c r="A10347" s="213" t="s">
        <v>18137</v>
      </c>
      <c r="B10347" s="213" t="s">
        <v>30741</v>
      </c>
      <c r="C10347" s="213" t="s">
        <v>126</v>
      </c>
      <c r="D10347" s="214" t="s">
        <v>34518</v>
      </c>
    </row>
    <row r="10348" spans="1:4">
      <c r="A10348" s="213" t="s">
        <v>18138</v>
      </c>
      <c r="B10348" s="213" t="s">
        <v>30742</v>
      </c>
      <c r="C10348" s="213" t="s">
        <v>126</v>
      </c>
      <c r="D10348" s="214" t="s">
        <v>34519</v>
      </c>
    </row>
    <row r="10349" spans="1:4">
      <c r="A10349" s="213" t="s">
        <v>18139</v>
      </c>
      <c r="B10349" s="213" t="s">
        <v>30743</v>
      </c>
      <c r="C10349" s="213" t="s">
        <v>126</v>
      </c>
      <c r="D10349" s="214" t="s">
        <v>34520</v>
      </c>
    </row>
    <row r="10350" spans="1:4">
      <c r="A10350" s="213" t="s">
        <v>18140</v>
      </c>
      <c r="B10350" s="213" t="s">
        <v>30744</v>
      </c>
      <c r="C10350" s="213" t="s">
        <v>126</v>
      </c>
      <c r="D10350" s="214" t="s">
        <v>34521</v>
      </c>
    </row>
    <row r="10351" spans="1:4">
      <c r="A10351" s="213" t="s">
        <v>18141</v>
      </c>
      <c r="B10351" s="213" t="s">
        <v>30745</v>
      </c>
      <c r="C10351" s="213" t="s">
        <v>126</v>
      </c>
      <c r="D10351" s="214" t="s">
        <v>34522</v>
      </c>
    </row>
    <row r="10352" spans="1:4">
      <c r="A10352" s="213" t="s">
        <v>18142</v>
      </c>
      <c r="B10352" s="213" t="s">
        <v>30746</v>
      </c>
      <c r="C10352" s="213" t="s">
        <v>126</v>
      </c>
      <c r="D10352" s="214" t="s">
        <v>34523</v>
      </c>
    </row>
    <row r="10353" spans="1:4">
      <c r="A10353" s="213" t="s">
        <v>18143</v>
      </c>
      <c r="B10353" s="213" t="s">
        <v>30747</v>
      </c>
      <c r="C10353" s="213" t="s">
        <v>126</v>
      </c>
      <c r="D10353" s="214" t="s">
        <v>34524</v>
      </c>
    </row>
    <row r="10354" spans="1:4">
      <c r="A10354" s="213" t="s">
        <v>18144</v>
      </c>
      <c r="B10354" s="213" t="s">
        <v>30748</v>
      </c>
      <c r="C10354" s="213" t="s">
        <v>126</v>
      </c>
      <c r="D10354" s="214" t="s">
        <v>34525</v>
      </c>
    </row>
    <row r="10355" spans="1:4">
      <c r="A10355" s="213" t="s">
        <v>18145</v>
      </c>
      <c r="B10355" s="213" t="s">
        <v>30749</v>
      </c>
      <c r="C10355" s="213" t="s">
        <v>126</v>
      </c>
      <c r="D10355" s="214" t="s">
        <v>34526</v>
      </c>
    </row>
    <row r="10356" spans="1:4">
      <c r="A10356" s="213" t="s">
        <v>18146</v>
      </c>
      <c r="B10356" s="213" t="s">
        <v>30750</v>
      </c>
      <c r="C10356" s="213" t="s">
        <v>126</v>
      </c>
      <c r="D10356" s="214" t="s">
        <v>34527</v>
      </c>
    </row>
    <row r="10357" spans="1:4">
      <c r="A10357" s="213" t="s">
        <v>18147</v>
      </c>
      <c r="B10357" s="213" t="s">
        <v>30751</v>
      </c>
      <c r="C10357" s="213" t="s">
        <v>126</v>
      </c>
      <c r="D10357" s="214" t="s">
        <v>34528</v>
      </c>
    </row>
    <row r="10358" spans="1:4">
      <c r="A10358" s="213" t="s">
        <v>18148</v>
      </c>
      <c r="B10358" s="213" t="s">
        <v>30752</v>
      </c>
      <c r="C10358" s="213" t="s">
        <v>126</v>
      </c>
      <c r="D10358" s="214" t="s">
        <v>34529</v>
      </c>
    </row>
    <row r="10359" spans="1:4">
      <c r="A10359" s="213" t="s">
        <v>18149</v>
      </c>
      <c r="B10359" s="213" t="s">
        <v>30753</v>
      </c>
      <c r="C10359" s="213" t="s">
        <v>126</v>
      </c>
      <c r="D10359" s="214" t="s">
        <v>34530</v>
      </c>
    </row>
    <row r="10360" spans="1:4">
      <c r="A10360" s="213" t="s">
        <v>18150</v>
      </c>
      <c r="B10360" s="213" t="s">
        <v>30754</v>
      </c>
      <c r="C10360" s="213" t="s">
        <v>126</v>
      </c>
      <c r="D10360" s="214" t="s">
        <v>34531</v>
      </c>
    </row>
    <row r="10361" spans="1:4">
      <c r="A10361" s="213" t="s">
        <v>18151</v>
      </c>
      <c r="B10361" s="213" t="s">
        <v>30755</v>
      </c>
      <c r="C10361" s="213" t="s">
        <v>126</v>
      </c>
      <c r="D10361" s="214" t="s">
        <v>34532</v>
      </c>
    </row>
    <row r="10362" spans="1:4">
      <c r="A10362" s="213" t="s">
        <v>18152</v>
      </c>
      <c r="B10362" s="213" t="s">
        <v>30756</v>
      </c>
      <c r="C10362" s="213" t="s">
        <v>126</v>
      </c>
      <c r="D10362" s="214" t="s">
        <v>34533</v>
      </c>
    </row>
    <row r="10363" spans="1:4">
      <c r="A10363" s="213" t="s">
        <v>18153</v>
      </c>
      <c r="B10363" s="213" t="s">
        <v>30757</v>
      </c>
      <c r="C10363" s="213" t="s">
        <v>126</v>
      </c>
      <c r="D10363" s="214" t="s">
        <v>34534</v>
      </c>
    </row>
    <row r="10364" spans="1:4">
      <c r="A10364" s="213" t="s">
        <v>18154</v>
      </c>
      <c r="B10364" s="213" t="s">
        <v>30758</v>
      </c>
      <c r="C10364" s="213" t="s">
        <v>126</v>
      </c>
      <c r="D10364" s="214" t="s">
        <v>34535</v>
      </c>
    </row>
    <row r="10365" spans="1:4">
      <c r="A10365" s="213" t="s">
        <v>18155</v>
      </c>
      <c r="B10365" s="213" t="s">
        <v>30759</v>
      </c>
      <c r="C10365" s="213" t="s">
        <v>126</v>
      </c>
      <c r="D10365" s="214" t="s">
        <v>34536</v>
      </c>
    </row>
    <row r="10366" spans="1:4">
      <c r="A10366" s="213" t="s">
        <v>18156</v>
      </c>
      <c r="B10366" s="213" t="s">
        <v>30760</v>
      </c>
      <c r="C10366" s="213" t="s">
        <v>126</v>
      </c>
      <c r="D10366" s="214" t="s">
        <v>34537</v>
      </c>
    </row>
    <row r="10367" spans="1:4">
      <c r="A10367" s="213" t="s">
        <v>18157</v>
      </c>
      <c r="B10367" s="213" t="s">
        <v>30761</v>
      </c>
      <c r="C10367" s="213" t="s">
        <v>126</v>
      </c>
      <c r="D10367" s="214" t="s">
        <v>34538</v>
      </c>
    </row>
    <row r="10368" spans="1:4">
      <c r="A10368" s="213" t="s">
        <v>18158</v>
      </c>
      <c r="B10368" s="213" t="s">
        <v>30762</v>
      </c>
      <c r="C10368" s="213" t="s">
        <v>126</v>
      </c>
      <c r="D10368" s="214" t="s">
        <v>34539</v>
      </c>
    </row>
    <row r="10369" spans="1:4">
      <c r="A10369" s="213" t="s">
        <v>18159</v>
      </c>
      <c r="B10369" s="213" t="s">
        <v>30763</v>
      </c>
      <c r="C10369" s="213" t="s">
        <v>126</v>
      </c>
      <c r="D10369" s="214" t="s">
        <v>34540</v>
      </c>
    </row>
    <row r="10370" spans="1:4">
      <c r="A10370" s="213" t="s">
        <v>18160</v>
      </c>
      <c r="B10370" s="213" t="s">
        <v>30764</v>
      </c>
      <c r="C10370" s="213" t="s">
        <v>126</v>
      </c>
      <c r="D10370" s="214" t="s">
        <v>34541</v>
      </c>
    </row>
    <row r="10371" spans="1:4">
      <c r="A10371" s="213" t="s">
        <v>18161</v>
      </c>
      <c r="B10371" s="213" t="s">
        <v>30765</v>
      </c>
      <c r="C10371" s="213" t="s">
        <v>126</v>
      </c>
      <c r="D10371" s="214" t="s">
        <v>34542</v>
      </c>
    </row>
    <row r="10372" spans="1:4">
      <c r="A10372" s="213" t="s">
        <v>18163</v>
      </c>
      <c r="B10372" s="213" t="s">
        <v>30766</v>
      </c>
      <c r="C10372" s="213" t="s">
        <v>126</v>
      </c>
      <c r="D10372" s="214" t="s">
        <v>34543</v>
      </c>
    </row>
    <row r="10373" spans="1:4">
      <c r="A10373" s="213" t="s">
        <v>18164</v>
      </c>
      <c r="B10373" s="213" t="s">
        <v>30767</v>
      </c>
      <c r="C10373" s="213" t="s">
        <v>126</v>
      </c>
      <c r="D10373" s="214" t="s">
        <v>34544</v>
      </c>
    </row>
    <row r="10374" spans="1:4">
      <c r="A10374" s="213" t="s">
        <v>18166</v>
      </c>
      <c r="B10374" s="213" t="s">
        <v>30768</v>
      </c>
      <c r="C10374" s="213" t="s">
        <v>126</v>
      </c>
      <c r="D10374" s="214" t="s">
        <v>34545</v>
      </c>
    </row>
    <row r="10375" spans="1:4">
      <c r="A10375" s="213" t="s">
        <v>30769</v>
      </c>
      <c r="B10375" s="213" t="s">
        <v>30770</v>
      </c>
      <c r="C10375" s="213" t="s">
        <v>126</v>
      </c>
      <c r="D10375" s="214" t="s">
        <v>34546</v>
      </c>
    </row>
    <row r="10376" spans="1:4">
      <c r="A10376" s="213" t="s">
        <v>30771</v>
      </c>
      <c r="B10376" s="213" t="s">
        <v>30772</v>
      </c>
      <c r="C10376" s="213" t="s">
        <v>126</v>
      </c>
      <c r="D10376" s="214" t="s">
        <v>34547</v>
      </c>
    </row>
    <row r="10377" spans="1:4">
      <c r="A10377" s="213" t="s">
        <v>30773</v>
      </c>
      <c r="B10377" s="213" t="s">
        <v>30774</v>
      </c>
      <c r="C10377" s="213" t="s">
        <v>126</v>
      </c>
      <c r="D10377" s="214" t="s">
        <v>34548</v>
      </c>
    </row>
    <row r="10378" spans="1:4">
      <c r="A10378" s="213" t="s">
        <v>30775</v>
      </c>
      <c r="B10378" s="213" t="s">
        <v>30776</v>
      </c>
      <c r="C10378" s="213" t="s">
        <v>126</v>
      </c>
      <c r="D10378" s="214" t="s">
        <v>34549</v>
      </c>
    </row>
    <row r="10379" spans="1:4">
      <c r="A10379" s="213" t="s">
        <v>18167</v>
      </c>
      <c r="B10379" s="213" t="s">
        <v>18168</v>
      </c>
      <c r="C10379" s="213" t="s">
        <v>126</v>
      </c>
      <c r="D10379" s="214" t="s">
        <v>29156</v>
      </c>
    </row>
    <row r="10380" spans="1:4">
      <c r="A10380" s="213" t="s">
        <v>18169</v>
      </c>
      <c r="B10380" s="213" t="s">
        <v>18170</v>
      </c>
      <c r="C10380" s="213" t="s">
        <v>126</v>
      </c>
      <c r="D10380" s="214" t="s">
        <v>34550</v>
      </c>
    </row>
    <row r="10381" spans="1:4">
      <c r="A10381" s="213" t="s">
        <v>18172</v>
      </c>
      <c r="B10381" s="213" t="s">
        <v>18173</v>
      </c>
      <c r="C10381" s="213" t="s">
        <v>126</v>
      </c>
      <c r="D10381" s="214" t="s">
        <v>34551</v>
      </c>
    </row>
    <row r="10382" spans="1:4">
      <c r="A10382" s="213" t="s">
        <v>18175</v>
      </c>
      <c r="B10382" s="213" t="s">
        <v>18176</v>
      </c>
      <c r="C10382" s="213" t="s">
        <v>126</v>
      </c>
      <c r="D10382" s="214" t="s">
        <v>13004</v>
      </c>
    </row>
    <row r="10383" spans="1:4">
      <c r="A10383" s="213" t="s">
        <v>18177</v>
      </c>
      <c r="B10383" s="213" t="s">
        <v>18178</v>
      </c>
      <c r="C10383" s="213" t="s">
        <v>126</v>
      </c>
      <c r="D10383" s="214" t="s">
        <v>32221</v>
      </c>
    </row>
    <row r="10384" spans="1:4">
      <c r="A10384" s="213" t="s">
        <v>18179</v>
      </c>
      <c r="B10384" s="213" t="s">
        <v>18180</v>
      </c>
      <c r="C10384" s="213" t="s">
        <v>126</v>
      </c>
      <c r="D10384" s="214" t="s">
        <v>10299</v>
      </c>
    </row>
    <row r="10385" spans="1:4">
      <c r="A10385" s="213" t="s">
        <v>18181</v>
      </c>
      <c r="B10385" s="213" t="s">
        <v>18182</v>
      </c>
      <c r="C10385" s="213" t="s">
        <v>44</v>
      </c>
      <c r="D10385" s="214" t="s">
        <v>10144</v>
      </c>
    </row>
    <row r="10386" spans="1:4">
      <c r="A10386" s="213" t="s">
        <v>18183</v>
      </c>
      <c r="B10386" s="213" t="s">
        <v>18184</v>
      </c>
      <c r="C10386" s="213" t="s">
        <v>44</v>
      </c>
      <c r="D10386" s="214" t="s">
        <v>10587</v>
      </c>
    </row>
    <row r="10387" spans="1:4">
      <c r="A10387" s="213" t="s">
        <v>18185</v>
      </c>
      <c r="B10387" s="213" t="s">
        <v>18186</v>
      </c>
      <c r="C10387" s="213" t="s">
        <v>44</v>
      </c>
      <c r="D10387" s="214" t="s">
        <v>10298</v>
      </c>
    </row>
    <row r="10388" spans="1:4">
      <c r="A10388" s="213" t="s">
        <v>18187</v>
      </c>
      <c r="B10388" s="213" t="s">
        <v>18188</v>
      </c>
      <c r="C10388" s="213" t="s">
        <v>44</v>
      </c>
      <c r="D10388" s="214" t="s">
        <v>10223</v>
      </c>
    </row>
    <row r="10389" spans="1:4">
      <c r="A10389" s="213" t="s">
        <v>18189</v>
      </c>
      <c r="B10389" s="213" t="s">
        <v>18190</v>
      </c>
      <c r="C10389" s="213" t="s">
        <v>44</v>
      </c>
      <c r="D10389" s="214" t="s">
        <v>10837</v>
      </c>
    </row>
    <row r="10390" spans="1:4">
      <c r="A10390" s="213" t="s">
        <v>18191</v>
      </c>
      <c r="B10390" s="213" t="s">
        <v>18192</v>
      </c>
      <c r="C10390" s="213" t="s">
        <v>126</v>
      </c>
      <c r="D10390" s="214" t="s">
        <v>18345</v>
      </c>
    </row>
    <row r="10391" spans="1:4">
      <c r="A10391" s="213" t="s">
        <v>18193</v>
      </c>
      <c r="B10391" s="213" t="s">
        <v>18194</v>
      </c>
      <c r="C10391" s="213" t="s">
        <v>126</v>
      </c>
      <c r="D10391" s="214" t="s">
        <v>23143</v>
      </c>
    </row>
    <row r="10392" spans="1:4">
      <c r="A10392" s="213" t="s">
        <v>18195</v>
      </c>
      <c r="B10392" s="213" t="s">
        <v>18196</v>
      </c>
      <c r="C10392" s="213" t="s">
        <v>126</v>
      </c>
      <c r="D10392" s="214" t="s">
        <v>10206</v>
      </c>
    </row>
    <row r="10393" spans="1:4">
      <c r="A10393" s="213" t="s">
        <v>18197</v>
      </c>
      <c r="B10393" s="213" t="s">
        <v>18198</v>
      </c>
      <c r="C10393" s="213" t="s">
        <v>126</v>
      </c>
      <c r="D10393" s="214" t="s">
        <v>11142</v>
      </c>
    </row>
    <row r="10394" spans="1:4">
      <c r="A10394" s="213" t="s">
        <v>18199</v>
      </c>
      <c r="B10394" s="213" t="s">
        <v>18200</v>
      </c>
      <c r="C10394" s="213" t="s">
        <v>126</v>
      </c>
      <c r="D10394" s="214" t="s">
        <v>13633</v>
      </c>
    </row>
    <row r="10395" spans="1:4">
      <c r="A10395" s="213" t="s">
        <v>18201</v>
      </c>
      <c r="B10395" s="213" t="s">
        <v>18202</v>
      </c>
      <c r="C10395" s="213" t="s">
        <v>126</v>
      </c>
      <c r="D10395" s="214" t="s">
        <v>10372</v>
      </c>
    </row>
    <row r="10396" spans="1:4">
      <c r="A10396" s="213" t="s">
        <v>18203</v>
      </c>
      <c r="B10396" s="213" t="s">
        <v>18204</v>
      </c>
      <c r="C10396" s="213" t="s">
        <v>126</v>
      </c>
      <c r="D10396" s="214" t="s">
        <v>34552</v>
      </c>
    </row>
    <row r="10397" spans="1:4">
      <c r="A10397" s="213" t="s">
        <v>18205</v>
      </c>
      <c r="B10397" s="213" t="s">
        <v>18206</v>
      </c>
      <c r="C10397" s="213" t="s">
        <v>126</v>
      </c>
      <c r="D10397" s="214" t="s">
        <v>34553</v>
      </c>
    </row>
    <row r="10398" spans="1:4">
      <c r="A10398" s="213" t="s">
        <v>18207</v>
      </c>
      <c r="B10398" s="213" t="s">
        <v>18208</v>
      </c>
      <c r="C10398" s="213" t="s">
        <v>126</v>
      </c>
      <c r="D10398" s="214" t="s">
        <v>34554</v>
      </c>
    </row>
    <row r="10399" spans="1:4">
      <c r="A10399" s="213" t="s">
        <v>18209</v>
      </c>
      <c r="B10399" s="213" t="s">
        <v>18210</v>
      </c>
      <c r="C10399" s="213" t="s">
        <v>44</v>
      </c>
      <c r="D10399" s="214" t="s">
        <v>10553</v>
      </c>
    </row>
    <row r="10400" spans="1:4">
      <c r="A10400" s="213" t="s">
        <v>18211</v>
      </c>
      <c r="B10400" s="213" t="s">
        <v>18212</v>
      </c>
      <c r="C10400" s="213" t="s">
        <v>44</v>
      </c>
      <c r="D10400" s="214" t="s">
        <v>28306</v>
      </c>
    </row>
    <row r="10401" spans="1:4">
      <c r="A10401" s="213" t="s">
        <v>18213</v>
      </c>
      <c r="B10401" s="213" t="s">
        <v>18214</v>
      </c>
      <c r="C10401" s="213" t="s">
        <v>44</v>
      </c>
      <c r="D10401" s="214" t="s">
        <v>10377</v>
      </c>
    </row>
    <row r="10402" spans="1:4">
      <c r="A10402" s="213" t="s">
        <v>18215</v>
      </c>
      <c r="B10402" s="213" t="s">
        <v>18216</v>
      </c>
      <c r="C10402" s="213" t="s">
        <v>44</v>
      </c>
      <c r="D10402" s="214" t="s">
        <v>10741</v>
      </c>
    </row>
    <row r="10403" spans="1:4">
      <c r="A10403" s="213" t="s">
        <v>18217</v>
      </c>
      <c r="B10403" s="213" t="s">
        <v>18218</v>
      </c>
      <c r="C10403" s="213" t="s">
        <v>44</v>
      </c>
      <c r="D10403" s="214" t="s">
        <v>11151</v>
      </c>
    </row>
    <row r="10404" spans="1:4">
      <c r="A10404" s="213" t="s">
        <v>18219</v>
      </c>
      <c r="B10404" s="213" t="s">
        <v>18220</v>
      </c>
      <c r="C10404" s="213" t="s">
        <v>44</v>
      </c>
      <c r="D10404" s="214" t="s">
        <v>10363</v>
      </c>
    </row>
    <row r="10405" spans="1:4">
      <c r="A10405" s="213" t="s">
        <v>18222</v>
      </c>
      <c r="B10405" s="213" t="s">
        <v>18223</v>
      </c>
      <c r="C10405" s="213" t="s">
        <v>44</v>
      </c>
      <c r="D10405" s="214" t="s">
        <v>34555</v>
      </c>
    </row>
    <row r="10406" spans="1:4">
      <c r="A10406" s="213" t="s">
        <v>18224</v>
      </c>
      <c r="B10406" s="213" t="s">
        <v>18225</v>
      </c>
      <c r="C10406" s="213" t="s">
        <v>44</v>
      </c>
      <c r="D10406" s="214" t="s">
        <v>10811</v>
      </c>
    </row>
    <row r="10407" spans="1:4">
      <c r="A10407" s="213" t="s">
        <v>18226</v>
      </c>
      <c r="B10407" s="213" t="s">
        <v>18227</v>
      </c>
      <c r="C10407" s="213" t="s">
        <v>44</v>
      </c>
      <c r="D10407" s="214" t="s">
        <v>16355</v>
      </c>
    </row>
    <row r="10408" spans="1:4">
      <c r="A10408" s="213" t="s">
        <v>18228</v>
      </c>
      <c r="B10408" s="213" t="s">
        <v>18229</v>
      </c>
      <c r="C10408" s="213" t="s">
        <v>44</v>
      </c>
      <c r="D10408" s="214" t="s">
        <v>11285</v>
      </c>
    </row>
    <row r="10409" spans="1:4">
      <c r="A10409" s="213" t="s">
        <v>18230</v>
      </c>
      <c r="B10409" s="213" t="s">
        <v>30780</v>
      </c>
      <c r="C10409" s="213" t="s">
        <v>44</v>
      </c>
      <c r="D10409" s="214" t="s">
        <v>16471</v>
      </c>
    </row>
    <row r="10410" spans="1:4">
      <c r="A10410" s="213" t="s">
        <v>18231</v>
      </c>
      <c r="B10410" s="213" t="s">
        <v>30781</v>
      </c>
      <c r="C10410" s="213" t="s">
        <v>44</v>
      </c>
      <c r="D10410" s="214" t="s">
        <v>16471</v>
      </c>
    </row>
    <row r="10411" spans="1:4">
      <c r="A10411" s="213" t="s">
        <v>18232</v>
      </c>
      <c r="B10411" s="213" t="s">
        <v>30782</v>
      </c>
      <c r="C10411" s="213" t="s">
        <v>44</v>
      </c>
      <c r="D10411" s="214" t="s">
        <v>14385</v>
      </c>
    </row>
    <row r="10412" spans="1:4">
      <c r="A10412" s="213" t="s">
        <v>18233</v>
      </c>
      <c r="B10412" s="213" t="s">
        <v>30784</v>
      </c>
      <c r="C10412" s="213" t="s">
        <v>44</v>
      </c>
      <c r="D10412" s="214" t="s">
        <v>10791</v>
      </c>
    </row>
    <row r="10413" spans="1:4">
      <c r="A10413" s="213" t="s">
        <v>18234</v>
      </c>
      <c r="B10413" s="213" t="s">
        <v>30785</v>
      </c>
      <c r="C10413" s="213" t="s">
        <v>44</v>
      </c>
      <c r="D10413" s="214" t="s">
        <v>11344</v>
      </c>
    </row>
    <row r="10414" spans="1:4">
      <c r="A10414" s="213" t="s">
        <v>18236</v>
      </c>
      <c r="B10414" s="213" t="s">
        <v>30786</v>
      </c>
      <c r="C10414" s="213" t="s">
        <v>44</v>
      </c>
      <c r="D10414" s="214" t="s">
        <v>10522</v>
      </c>
    </row>
    <row r="10415" spans="1:4">
      <c r="A10415" s="213" t="s">
        <v>18238</v>
      </c>
      <c r="B10415" s="213" t="s">
        <v>30787</v>
      </c>
      <c r="C10415" s="213" t="s">
        <v>44</v>
      </c>
      <c r="D10415" s="214" t="s">
        <v>10390</v>
      </c>
    </row>
    <row r="10416" spans="1:4">
      <c r="A10416" s="213" t="s">
        <v>18240</v>
      </c>
      <c r="B10416" s="213" t="s">
        <v>30788</v>
      </c>
      <c r="C10416" s="213" t="s">
        <v>44</v>
      </c>
      <c r="D10416" s="214" t="s">
        <v>10969</v>
      </c>
    </row>
    <row r="10417" spans="1:4">
      <c r="A10417" s="213" t="s">
        <v>18241</v>
      </c>
      <c r="B10417" s="213" t="s">
        <v>18242</v>
      </c>
      <c r="C10417" s="213" t="s">
        <v>44</v>
      </c>
      <c r="D10417" s="214" t="s">
        <v>10969</v>
      </c>
    </row>
    <row r="10418" spans="1:4">
      <c r="A10418" s="213" t="s">
        <v>18243</v>
      </c>
      <c r="B10418" s="213" t="s">
        <v>18244</v>
      </c>
      <c r="C10418" s="213" t="s">
        <v>44</v>
      </c>
      <c r="D10418" s="214" t="s">
        <v>15894</v>
      </c>
    </row>
    <row r="10419" spans="1:4">
      <c r="A10419" s="213" t="s">
        <v>18245</v>
      </c>
      <c r="B10419" s="213" t="s">
        <v>18246</v>
      </c>
      <c r="C10419" s="213" t="s">
        <v>44</v>
      </c>
      <c r="D10419" s="214" t="s">
        <v>11054</v>
      </c>
    </row>
    <row r="10420" spans="1:4">
      <c r="A10420" s="213" t="s">
        <v>18247</v>
      </c>
      <c r="B10420" s="213" t="s">
        <v>18248</v>
      </c>
      <c r="C10420" s="213" t="s">
        <v>44</v>
      </c>
      <c r="D10420" s="214" t="s">
        <v>28907</v>
      </c>
    </row>
    <row r="10421" spans="1:4">
      <c r="A10421" s="213" t="s">
        <v>18249</v>
      </c>
      <c r="B10421" s="213" t="s">
        <v>18250</v>
      </c>
      <c r="C10421" s="213" t="s">
        <v>44</v>
      </c>
      <c r="D10421" s="214" t="s">
        <v>28907</v>
      </c>
    </row>
    <row r="10422" spans="1:4">
      <c r="A10422" s="213" t="s">
        <v>18251</v>
      </c>
      <c r="B10422" s="213" t="s">
        <v>18252</v>
      </c>
      <c r="C10422" s="213" t="s">
        <v>44</v>
      </c>
      <c r="D10422" s="214" t="s">
        <v>34556</v>
      </c>
    </row>
    <row r="10423" spans="1:4">
      <c r="A10423" s="213" t="s">
        <v>18253</v>
      </c>
      <c r="B10423" s="213" t="s">
        <v>18254</v>
      </c>
      <c r="C10423" s="213" t="s">
        <v>44</v>
      </c>
      <c r="D10423" s="214" t="s">
        <v>34557</v>
      </c>
    </row>
    <row r="10424" spans="1:4">
      <c r="A10424" s="213" t="s">
        <v>18255</v>
      </c>
      <c r="B10424" s="213" t="s">
        <v>18256</v>
      </c>
      <c r="C10424" s="213" t="s">
        <v>126</v>
      </c>
      <c r="D10424" s="214" t="s">
        <v>29866</v>
      </c>
    </row>
    <row r="10425" spans="1:4">
      <c r="A10425" s="213" t="s">
        <v>18257</v>
      </c>
      <c r="B10425" s="213" t="s">
        <v>18258</v>
      </c>
      <c r="C10425" s="213" t="s">
        <v>126</v>
      </c>
      <c r="D10425" s="214" t="s">
        <v>34558</v>
      </c>
    </row>
    <row r="10426" spans="1:4">
      <c r="A10426" s="213" t="s">
        <v>18259</v>
      </c>
      <c r="B10426" s="213" t="s">
        <v>18260</v>
      </c>
      <c r="C10426" s="213" t="s">
        <v>126</v>
      </c>
      <c r="D10426" s="214" t="s">
        <v>10342</v>
      </c>
    </row>
    <row r="10427" spans="1:4">
      <c r="A10427" s="213" t="s">
        <v>18261</v>
      </c>
      <c r="B10427" s="213" t="s">
        <v>18262</v>
      </c>
      <c r="C10427" s="213" t="s">
        <v>126</v>
      </c>
      <c r="D10427" s="214" t="s">
        <v>27349</v>
      </c>
    </row>
    <row r="10428" spans="1:4">
      <c r="A10428" s="213" t="s">
        <v>18263</v>
      </c>
      <c r="B10428" s="213" t="s">
        <v>18264</v>
      </c>
      <c r="C10428" s="213" t="s">
        <v>126</v>
      </c>
      <c r="D10428" s="214" t="s">
        <v>34559</v>
      </c>
    </row>
    <row r="10429" spans="1:4">
      <c r="A10429" s="213" t="s">
        <v>18265</v>
      </c>
      <c r="B10429" s="213" t="s">
        <v>18266</v>
      </c>
      <c r="C10429" s="213" t="s">
        <v>44</v>
      </c>
      <c r="D10429" s="214" t="s">
        <v>34560</v>
      </c>
    </row>
    <row r="10430" spans="1:4">
      <c r="A10430" s="213" t="s">
        <v>18268</v>
      </c>
      <c r="B10430" s="213" t="s">
        <v>30789</v>
      </c>
      <c r="C10430" s="213" t="s">
        <v>126</v>
      </c>
      <c r="D10430" s="214" t="s">
        <v>34561</v>
      </c>
    </row>
    <row r="10431" spans="1:4">
      <c r="A10431" s="213" t="s">
        <v>18269</v>
      </c>
      <c r="B10431" s="213" t="s">
        <v>30790</v>
      </c>
      <c r="C10431" s="213" t="s">
        <v>126</v>
      </c>
      <c r="D10431" s="214" t="s">
        <v>34562</v>
      </c>
    </row>
    <row r="10432" spans="1:4">
      <c r="A10432" s="213" t="s">
        <v>18270</v>
      </c>
      <c r="B10432" s="213" t="s">
        <v>30791</v>
      </c>
      <c r="C10432" s="213" t="s">
        <v>126</v>
      </c>
      <c r="D10432" s="214" t="s">
        <v>34563</v>
      </c>
    </row>
    <row r="10433" spans="1:4">
      <c r="A10433" s="213" t="s">
        <v>18271</v>
      </c>
      <c r="B10433" s="213" t="s">
        <v>30792</v>
      </c>
      <c r="C10433" s="213" t="s">
        <v>126</v>
      </c>
      <c r="D10433" s="214" t="s">
        <v>34564</v>
      </c>
    </row>
    <row r="10434" spans="1:4">
      <c r="A10434" s="213" t="s">
        <v>18272</v>
      </c>
      <c r="B10434" s="213" t="s">
        <v>18273</v>
      </c>
      <c r="C10434" s="213" t="s">
        <v>126</v>
      </c>
      <c r="D10434" s="214" t="s">
        <v>24490</v>
      </c>
    </row>
    <row r="10435" spans="1:4">
      <c r="A10435" s="213" t="s">
        <v>18274</v>
      </c>
      <c r="B10435" s="213" t="s">
        <v>18275</v>
      </c>
      <c r="C10435" s="213" t="s">
        <v>55</v>
      </c>
      <c r="D10435" s="214" t="s">
        <v>10856</v>
      </c>
    </row>
    <row r="10436" spans="1:4">
      <c r="A10436" s="213" t="s">
        <v>18277</v>
      </c>
      <c r="B10436" s="213" t="s">
        <v>18278</v>
      </c>
      <c r="C10436" s="213" t="s">
        <v>55</v>
      </c>
      <c r="D10436" s="214" t="s">
        <v>34565</v>
      </c>
    </row>
    <row r="10437" spans="1:4">
      <c r="A10437" s="213" t="s">
        <v>18279</v>
      </c>
      <c r="B10437" s="213" t="s">
        <v>18280</v>
      </c>
      <c r="C10437" s="213" t="s">
        <v>44</v>
      </c>
      <c r="D10437" s="214" t="s">
        <v>30025</v>
      </c>
    </row>
    <row r="10438" spans="1:4">
      <c r="A10438" s="213" t="s">
        <v>18282</v>
      </c>
      <c r="B10438" s="213" t="s">
        <v>18283</v>
      </c>
      <c r="C10438" s="213" t="s">
        <v>44</v>
      </c>
      <c r="D10438" s="214" t="s">
        <v>30283</v>
      </c>
    </row>
    <row r="10439" spans="1:4">
      <c r="A10439" s="213" t="s">
        <v>18284</v>
      </c>
      <c r="B10439" s="213" t="s">
        <v>9502</v>
      </c>
      <c r="C10439" s="213" t="s">
        <v>126</v>
      </c>
      <c r="D10439" s="214" t="s">
        <v>34566</v>
      </c>
    </row>
    <row r="10440" spans="1:4">
      <c r="A10440" s="213" t="s">
        <v>18285</v>
      </c>
      <c r="B10440" s="213" t="s">
        <v>999</v>
      </c>
      <c r="C10440" s="213" t="s">
        <v>126</v>
      </c>
      <c r="D10440" s="214" t="s">
        <v>34567</v>
      </c>
    </row>
    <row r="10441" spans="1:4">
      <c r="A10441" s="213" t="s">
        <v>18286</v>
      </c>
      <c r="B10441" s="213" t="s">
        <v>1000</v>
      </c>
      <c r="C10441" s="213" t="s">
        <v>126</v>
      </c>
      <c r="D10441" s="214" t="s">
        <v>34568</v>
      </c>
    </row>
    <row r="10442" spans="1:4">
      <c r="A10442" s="213" t="s">
        <v>18287</v>
      </c>
      <c r="B10442" s="213" t="s">
        <v>1001</v>
      </c>
      <c r="C10442" s="213" t="s">
        <v>126</v>
      </c>
      <c r="D10442" s="214" t="s">
        <v>34569</v>
      </c>
    </row>
    <row r="10443" spans="1:4">
      <c r="A10443" s="213" t="s">
        <v>18288</v>
      </c>
      <c r="B10443" s="213" t="s">
        <v>1002</v>
      </c>
      <c r="C10443" s="213" t="s">
        <v>126</v>
      </c>
      <c r="D10443" s="214" t="s">
        <v>34570</v>
      </c>
    </row>
    <row r="10444" spans="1:4">
      <c r="A10444" s="213" t="s">
        <v>18289</v>
      </c>
      <c r="B10444" s="213" t="s">
        <v>1197</v>
      </c>
      <c r="C10444" s="213" t="s">
        <v>126</v>
      </c>
      <c r="D10444" s="214" t="s">
        <v>34571</v>
      </c>
    </row>
    <row r="10445" spans="1:4">
      <c r="A10445" s="213" t="s">
        <v>18290</v>
      </c>
      <c r="B10445" s="213" t="s">
        <v>1198</v>
      </c>
      <c r="C10445" s="213" t="s">
        <v>126</v>
      </c>
      <c r="D10445" s="214" t="s">
        <v>34572</v>
      </c>
    </row>
    <row r="10446" spans="1:4">
      <c r="A10446" s="213" t="s">
        <v>18291</v>
      </c>
      <c r="B10446" s="213" t="s">
        <v>1199</v>
      </c>
      <c r="C10446" s="213" t="s">
        <v>126</v>
      </c>
      <c r="D10446" s="214" t="s">
        <v>34573</v>
      </c>
    </row>
    <row r="10447" spans="1:4">
      <c r="A10447" s="213" t="s">
        <v>18292</v>
      </c>
      <c r="B10447" s="213" t="s">
        <v>1200</v>
      </c>
      <c r="C10447" s="213" t="s">
        <v>126</v>
      </c>
      <c r="D10447" s="214" t="s">
        <v>34574</v>
      </c>
    </row>
    <row r="10448" spans="1:4">
      <c r="A10448" s="213" t="s">
        <v>18293</v>
      </c>
      <c r="B10448" s="213" t="s">
        <v>1201</v>
      </c>
      <c r="C10448" s="213" t="s">
        <v>126</v>
      </c>
      <c r="D10448" s="214" t="s">
        <v>34575</v>
      </c>
    </row>
    <row r="10449" spans="1:4">
      <c r="A10449" s="213" t="s">
        <v>18294</v>
      </c>
      <c r="B10449" s="213" t="s">
        <v>1202</v>
      </c>
      <c r="C10449" s="213" t="s">
        <v>126</v>
      </c>
      <c r="D10449" s="214" t="s">
        <v>34576</v>
      </c>
    </row>
    <row r="10450" spans="1:4">
      <c r="A10450" s="213" t="s">
        <v>18295</v>
      </c>
      <c r="B10450" s="213" t="s">
        <v>1203</v>
      </c>
      <c r="C10450" s="213" t="s">
        <v>126</v>
      </c>
      <c r="D10450" s="214" t="s">
        <v>28362</v>
      </c>
    </row>
    <row r="10451" spans="1:4">
      <c r="A10451" s="213" t="s">
        <v>18296</v>
      </c>
      <c r="B10451" s="213" t="s">
        <v>1204</v>
      </c>
      <c r="C10451" s="213" t="s">
        <v>126</v>
      </c>
      <c r="D10451" s="214" t="s">
        <v>34577</v>
      </c>
    </row>
    <row r="10452" spans="1:4">
      <c r="A10452" s="213" t="s">
        <v>18297</v>
      </c>
      <c r="B10452" s="213" t="s">
        <v>1205</v>
      </c>
      <c r="C10452" s="213" t="s">
        <v>126</v>
      </c>
      <c r="D10452" s="214" t="s">
        <v>34578</v>
      </c>
    </row>
    <row r="10453" spans="1:4">
      <c r="A10453" s="213" t="s">
        <v>18298</v>
      </c>
      <c r="B10453" s="213" t="s">
        <v>1206</v>
      </c>
      <c r="C10453" s="213" t="s">
        <v>126</v>
      </c>
      <c r="D10453" s="214" t="s">
        <v>34579</v>
      </c>
    </row>
    <row r="10454" spans="1:4">
      <c r="A10454" s="213" t="s">
        <v>18299</v>
      </c>
      <c r="B10454" s="213" t="s">
        <v>1207</v>
      </c>
      <c r="C10454" s="213" t="s">
        <v>126</v>
      </c>
      <c r="D10454" s="214" t="s">
        <v>34580</v>
      </c>
    </row>
    <row r="10455" spans="1:4">
      <c r="A10455" s="213" t="s">
        <v>18300</v>
      </c>
      <c r="B10455" s="213" t="s">
        <v>1208</v>
      </c>
      <c r="C10455" s="213" t="s">
        <v>126</v>
      </c>
      <c r="D10455" s="214" t="s">
        <v>34581</v>
      </c>
    </row>
    <row r="10456" spans="1:4">
      <c r="A10456" s="213" t="s">
        <v>18301</v>
      </c>
      <c r="B10456" s="213" t="s">
        <v>1209</v>
      </c>
      <c r="C10456" s="213" t="s">
        <v>126</v>
      </c>
      <c r="D10456" s="214" t="s">
        <v>11561</v>
      </c>
    </row>
    <row r="10457" spans="1:4">
      <c r="A10457" s="213" t="s">
        <v>18302</v>
      </c>
      <c r="B10457" s="213" t="s">
        <v>1210</v>
      </c>
      <c r="C10457" s="213" t="s">
        <v>126</v>
      </c>
      <c r="D10457" s="214" t="s">
        <v>34582</v>
      </c>
    </row>
    <row r="10458" spans="1:4">
      <c r="A10458" s="213" t="s">
        <v>18303</v>
      </c>
      <c r="B10458" s="213" t="s">
        <v>1211</v>
      </c>
      <c r="C10458" s="213" t="s">
        <v>126</v>
      </c>
      <c r="D10458" s="214" t="s">
        <v>34583</v>
      </c>
    </row>
    <row r="10459" spans="1:4">
      <c r="A10459" s="213" t="s">
        <v>18305</v>
      </c>
      <c r="B10459" s="213" t="s">
        <v>3844</v>
      </c>
      <c r="C10459" s="213" t="s">
        <v>126</v>
      </c>
      <c r="D10459" s="214" t="s">
        <v>34584</v>
      </c>
    </row>
    <row r="10460" spans="1:4">
      <c r="A10460" s="213" t="s">
        <v>18306</v>
      </c>
      <c r="B10460" s="213" t="s">
        <v>3845</v>
      </c>
      <c r="C10460" s="213" t="s">
        <v>126</v>
      </c>
      <c r="D10460" s="214" t="s">
        <v>10329</v>
      </c>
    </row>
    <row r="10461" spans="1:4">
      <c r="A10461" s="213" t="s">
        <v>18307</v>
      </c>
      <c r="B10461" s="213" t="s">
        <v>3846</v>
      </c>
      <c r="C10461" s="213" t="s">
        <v>126</v>
      </c>
      <c r="D10461" s="214" t="s">
        <v>34585</v>
      </c>
    </row>
    <row r="10462" spans="1:4">
      <c r="A10462" s="213" t="s">
        <v>18308</v>
      </c>
      <c r="B10462" s="213" t="s">
        <v>3847</v>
      </c>
      <c r="C10462" s="213" t="s">
        <v>126</v>
      </c>
      <c r="D10462" s="214" t="s">
        <v>34586</v>
      </c>
    </row>
    <row r="10463" spans="1:4">
      <c r="A10463" s="213" t="s">
        <v>18309</v>
      </c>
      <c r="B10463" s="213" t="s">
        <v>3848</v>
      </c>
      <c r="C10463" s="213" t="s">
        <v>126</v>
      </c>
      <c r="D10463" s="214" t="s">
        <v>34587</v>
      </c>
    </row>
    <row r="10464" spans="1:4">
      <c r="A10464" s="213" t="s">
        <v>18310</v>
      </c>
      <c r="B10464" s="213" t="s">
        <v>3849</v>
      </c>
      <c r="C10464" s="213" t="s">
        <v>126</v>
      </c>
      <c r="D10464" s="214" t="s">
        <v>34588</v>
      </c>
    </row>
    <row r="10465" spans="1:4">
      <c r="A10465" s="213" t="s">
        <v>18311</v>
      </c>
      <c r="B10465" s="213" t="s">
        <v>18312</v>
      </c>
      <c r="C10465" s="213" t="s">
        <v>126</v>
      </c>
      <c r="D10465" s="214" t="s">
        <v>34589</v>
      </c>
    </row>
    <row r="10466" spans="1:4">
      <c r="A10466" s="213" t="s">
        <v>18313</v>
      </c>
      <c r="B10466" s="213" t="s">
        <v>18314</v>
      </c>
      <c r="C10466" s="213" t="s">
        <v>126</v>
      </c>
      <c r="D10466" s="214" t="s">
        <v>34590</v>
      </c>
    </row>
    <row r="10467" spans="1:4">
      <c r="A10467" s="213" t="s">
        <v>18315</v>
      </c>
      <c r="B10467" s="213" t="s">
        <v>18316</v>
      </c>
      <c r="C10467" s="213" t="s">
        <v>126</v>
      </c>
      <c r="D10467" s="214" t="s">
        <v>34591</v>
      </c>
    </row>
    <row r="10468" spans="1:4">
      <c r="A10468" s="213" t="s">
        <v>18317</v>
      </c>
      <c r="B10468" s="213" t="s">
        <v>30794</v>
      </c>
      <c r="C10468" s="213" t="s">
        <v>126</v>
      </c>
      <c r="D10468" s="214" t="s">
        <v>34592</v>
      </c>
    </row>
    <row r="10469" spans="1:4">
      <c r="A10469" s="213" t="s">
        <v>18318</v>
      </c>
      <c r="B10469" s="213" t="s">
        <v>30795</v>
      </c>
      <c r="C10469" s="213" t="s">
        <v>126</v>
      </c>
      <c r="D10469" s="214" t="s">
        <v>34593</v>
      </c>
    </row>
    <row r="10470" spans="1:4">
      <c r="A10470" s="213" t="s">
        <v>18319</v>
      </c>
      <c r="B10470" s="213" t="s">
        <v>30796</v>
      </c>
      <c r="C10470" s="213" t="s">
        <v>126</v>
      </c>
      <c r="D10470" s="214" t="s">
        <v>34594</v>
      </c>
    </row>
    <row r="10471" spans="1:4">
      <c r="A10471" s="213" t="s">
        <v>18320</v>
      </c>
      <c r="B10471" s="213" t="s">
        <v>30797</v>
      </c>
      <c r="C10471" s="213" t="s">
        <v>126</v>
      </c>
      <c r="D10471" s="214" t="s">
        <v>34595</v>
      </c>
    </row>
    <row r="10472" spans="1:4">
      <c r="A10472" s="213" t="s">
        <v>18322</v>
      </c>
      <c r="B10472" s="213" t="s">
        <v>18323</v>
      </c>
      <c r="C10472" s="213" t="s">
        <v>126</v>
      </c>
      <c r="D10472" s="214" t="s">
        <v>34596</v>
      </c>
    </row>
    <row r="10473" spans="1:4">
      <c r="A10473" s="213" t="s">
        <v>18324</v>
      </c>
      <c r="B10473" s="213" t="s">
        <v>18325</v>
      </c>
      <c r="C10473" s="213" t="s">
        <v>126</v>
      </c>
      <c r="D10473" s="214" t="s">
        <v>34597</v>
      </c>
    </row>
    <row r="10474" spans="1:4">
      <c r="A10474" s="213" t="s">
        <v>18326</v>
      </c>
      <c r="B10474" s="213" t="s">
        <v>30798</v>
      </c>
      <c r="C10474" s="213" t="s">
        <v>126</v>
      </c>
      <c r="D10474" s="214" t="s">
        <v>34598</v>
      </c>
    </row>
    <row r="10475" spans="1:4">
      <c r="A10475" s="213" t="s">
        <v>18327</v>
      </c>
      <c r="B10475" s="213" t="s">
        <v>30799</v>
      </c>
      <c r="C10475" s="213" t="s">
        <v>126</v>
      </c>
      <c r="D10475" s="214" t="s">
        <v>34599</v>
      </c>
    </row>
    <row r="10476" spans="1:4">
      <c r="A10476" s="213" t="s">
        <v>18328</v>
      </c>
      <c r="B10476" s="213" t="s">
        <v>30800</v>
      </c>
      <c r="C10476" s="213" t="s">
        <v>126</v>
      </c>
      <c r="D10476" s="214" t="s">
        <v>34600</v>
      </c>
    </row>
    <row r="10477" spans="1:4">
      <c r="A10477" s="213" t="s">
        <v>18329</v>
      </c>
      <c r="B10477" s="213" t="s">
        <v>30801</v>
      </c>
      <c r="C10477" s="213" t="s">
        <v>126</v>
      </c>
      <c r="D10477" s="214" t="s">
        <v>34601</v>
      </c>
    </row>
    <row r="10478" spans="1:4">
      <c r="A10478" s="213" t="s">
        <v>18330</v>
      </c>
      <c r="B10478" s="213" t="s">
        <v>30803</v>
      </c>
      <c r="C10478" s="213" t="s">
        <v>126</v>
      </c>
      <c r="D10478" s="214" t="s">
        <v>34602</v>
      </c>
    </row>
    <row r="10479" spans="1:4">
      <c r="A10479" s="213" t="s">
        <v>18331</v>
      </c>
      <c r="B10479" s="213" t="s">
        <v>18332</v>
      </c>
      <c r="C10479" s="213" t="s">
        <v>126</v>
      </c>
      <c r="D10479" s="214" t="s">
        <v>10270</v>
      </c>
    </row>
    <row r="10480" spans="1:4">
      <c r="A10480" s="213" t="s">
        <v>18333</v>
      </c>
      <c r="B10480" s="213" t="s">
        <v>18334</v>
      </c>
      <c r="C10480" s="213" t="s">
        <v>126</v>
      </c>
      <c r="D10480" s="214" t="s">
        <v>10783</v>
      </c>
    </row>
    <row r="10481" spans="1:4">
      <c r="A10481" s="213" t="s">
        <v>18335</v>
      </c>
      <c r="B10481" s="213" t="s">
        <v>18336</v>
      </c>
      <c r="C10481" s="213" t="s">
        <v>126</v>
      </c>
      <c r="D10481" s="214" t="s">
        <v>10179</v>
      </c>
    </row>
    <row r="10482" spans="1:4">
      <c r="A10482" s="213" t="s">
        <v>18337</v>
      </c>
      <c r="B10482" s="213" t="s">
        <v>18338</v>
      </c>
      <c r="C10482" s="213" t="s">
        <v>126</v>
      </c>
      <c r="D10482" s="214" t="s">
        <v>11047</v>
      </c>
    </row>
    <row r="10483" spans="1:4">
      <c r="A10483" s="213" t="s">
        <v>18339</v>
      </c>
      <c r="B10483" s="213" t="s">
        <v>18340</v>
      </c>
      <c r="C10483" s="213" t="s">
        <v>126</v>
      </c>
      <c r="D10483" s="214" t="s">
        <v>11466</v>
      </c>
    </row>
    <row r="10484" spans="1:4">
      <c r="A10484" s="213" t="s">
        <v>18341</v>
      </c>
      <c r="B10484" s="213" t="s">
        <v>18342</v>
      </c>
      <c r="C10484" s="213" t="s">
        <v>126</v>
      </c>
      <c r="D10484" s="214" t="s">
        <v>10338</v>
      </c>
    </row>
    <row r="10485" spans="1:4">
      <c r="A10485" s="213" t="s">
        <v>18343</v>
      </c>
      <c r="B10485" s="213" t="s">
        <v>18344</v>
      </c>
      <c r="C10485" s="213" t="s">
        <v>44</v>
      </c>
      <c r="D10485" s="214" t="s">
        <v>13131</v>
      </c>
    </row>
    <row r="10486" spans="1:4">
      <c r="A10486" s="213" t="s">
        <v>18346</v>
      </c>
      <c r="B10486" s="213" t="s">
        <v>18347</v>
      </c>
      <c r="C10486" s="213" t="s">
        <v>44</v>
      </c>
      <c r="D10486" s="214" t="s">
        <v>18418</v>
      </c>
    </row>
    <row r="10487" spans="1:4">
      <c r="A10487" s="213" t="s">
        <v>18349</v>
      </c>
      <c r="B10487" s="213" t="s">
        <v>18350</v>
      </c>
      <c r="C10487" s="213" t="s">
        <v>126</v>
      </c>
      <c r="D10487" s="214" t="s">
        <v>34603</v>
      </c>
    </row>
    <row r="10488" spans="1:4">
      <c r="A10488" s="213" t="s">
        <v>18351</v>
      </c>
      <c r="B10488" s="213" t="s">
        <v>18352</v>
      </c>
      <c r="C10488" s="213" t="s">
        <v>126</v>
      </c>
      <c r="D10488" s="214" t="s">
        <v>11448</v>
      </c>
    </row>
    <row r="10489" spans="1:4">
      <c r="A10489" s="213" t="s">
        <v>18353</v>
      </c>
      <c r="B10489" s="213" t="s">
        <v>18354</v>
      </c>
      <c r="C10489" s="213" t="s">
        <v>126</v>
      </c>
      <c r="D10489" s="214" t="s">
        <v>32511</v>
      </c>
    </row>
    <row r="10490" spans="1:4">
      <c r="A10490" s="213" t="s">
        <v>18355</v>
      </c>
      <c r="B10490" s="213" t="s">
        <v>18356</v>
      </c>
      <c r="C10490" s="213" t="s">
        <v>44</v>
      </c>
      <c r="D10490" s="214" t="s">
        <v>16522</v>
      </c>
    </row>
    <row r="10491" spans="1:4">
      <c r="A10491" s="213" t="s">
        <v>18358</v>
      </c>
      <c r="B10491" s="213" t="s">
        <v>18359</v>
      </c>
      <c r="C10491" s="213" t="s">
        <v>44</v>
      </c>
      <c r="D10491" s="214" t="s">
        <v>12436</v>
      </c>
    </row>
    <row r="10492" spans="1:4">
      <c r="A10492" s="213" t="s">
        <v>18360</v>
      </c>
      <c r="B10492" s="213" t="s">
        <v>18361</v>
      </c>
      <c r="C10492" s="213" t="s">
        <v>44</v>
      </c>
      <c r="D10492" s="214" t="s">
        <v>34604</v>
      </c>
    </row>
    <row r="10493" spans="1:4">
      <c r="A10493" s="213" t="s">
        <v>18362</v>
      </c>
      <c r="B10493" s="213" t="s">
        <v>4046</v>
      </c>
      <c r="C10493" s="213" t="s">
        <v>126</v>
      </c>
      <c r="D10493" s="214" t="s">
        <v>14917</v>
      </c>
    </row>
    <row r="10494" spans="1:4">
      <c r="A10494" s="213" t="s">
        <v>18363</v>
      </c>
      <c r="B10494" s="213" t="s">
        <v>4047</v>
      </c>
      <c r="C10494" s="213" t="s">
        <v>126</v>
      </c>
      <c r="D10494" s="214" t="s">
        <v>34605</v>
      </c>
    </row>
    <row r="10495" spans="1:4">
      <c r="A10495" s="213" t="s">
        <v>18364</v>
      </c>
      <c r="B10495" s="213" t="s">
        <v>4048</v>
      </c>
      <c r="C10495" s="213" t="s">
        <v>126</v>
      </c>
      <c r="D10495" s="214" t="s">
        <v>29576</v>
      </c>
    </row>
    <row r="10496" spans="1:4">
      <c r="A10496" s="213" t="s">
        <v>18365</v>
      </c>
      <c r="B10496" s="213" t="s">
        <v>4049</v>
      </c>
      <c r="C10496" s="213" t="s">
        <v>126</v>
      </c>
      <c r="D10496" s="214" t="s">
        <v>18112</v>
      </c>
    </row>
    <row r="10497" spans="1:4">
      <c r="A10497" s="213" t="s">
        <v>18366</v>
      </c>
      <c r="B10497" s="213" t="s">
        <v>4050</v>
      </c>
      <c r="C10497" s="213" t="s">
        <v>126</v>
      </c>
      <c r="D10497" s="214" t="s">
        <v>10508</v>
      </c>
    </row>
    <row r="10498" spans="1:4">
      <c r="A10498" s="213" t="s">
        <v>18368</v>
      </c>
      <c r="B10498" s="213" t="s">
        <v>4051</v>
      </c>
      <c r="C10498" s="213" t="s">
        <v>126</v>
      </c>
      <c r="D10498" s="214" t="s">
        <v>34606</v>
      </c>
    </row>
    <row r="10499" spans="1:4">
      <c r="A10499" s="213" t="s">
        <v>18369</v>
      </c>
      <c r="B10499" s="213" t="s">
        <v>4052</v>
      </c>
      <c r="C10499" s="213" t="s">
        <v>126</v>
      </c>
      <c r="D10499" s="214" t="s">
        <v>18638</v>
      </c>
    </row>
    <row r="10500" spans="1:4">
      <c r="A10500" s="213" t="s">
        <v>18370</v>
      </c>
      <c r="B10500" s="213" t="s">
        <v>4053</v>
      </c>
      <c r="C10500" s="213" t="s">
        <v>126</v>
      </c>
      <c r="D10500" s="214" t="s">
        <v>33740</v>
      </c>
    </row>
    <row r="10501" spans="1:4">
      <c r="A10501" s="213" t="s">
        <v>18371</v>
      </c>
      <c r="B10501" s="213" t="s">
        <v>4054</v>
      </c>
      <c r="C10501" s="213" t="s">
        <v>126</v>
      </c>
      <c r="D10501" s="214" t="s">
        <v>11262</v>
      </c>
    </row>
    <row r="10502" spans="1:4">
      <c r="A10502" s="213" t="s">
        <v>18372</v>
      </c>
      <c r="B10502" s="213" t="s">
        <v>4055</v>
      </c>
      <c r="C10502" s="213" t="s">
        <v>126</v>
      </c>
      <c r="D10502" s="214" t="s">
        <v>33779</v>
      </c>
    </row>
    <row r="10503" spans="1:4">
      <c r="A10503" s="213" t="s">
        <v>18373</v>
      </c>
      <c r="B10503" s="213" t="s">
        <v>4056</v>
      </c>
      <c r="C10503" s="213" t="s">
        <v>126</v>
      </c>
      <c r="D10503" s="214" t="s">
        <v>11143</v>
      </c>
    </row>
    <row r="10504" spans="1:4">
      <c r="A10504" s="213" t="s">
        <v>18374</v>
      </c>
      <c r="B10504" s="213" t="s">
        <v>4057</v>
      </c>
      <c r="C10504" s="213" t="s">
        <v>126</v>
      </c>
      <c r="D10504" s="214" t="s">
        <v>13968</v>
      </c>
    </row>
    <row r="10505" spans="1:4">
      <c r="A10505" s="213" t="s">
        <v>18376</v>
      </c>
      <c r="B10505" s="213" t="s">
        <v>4058</v>
      </c>
      <c r="C10505" s="213" t="s">
        <v>126</v>
      </c>
      <c r="D10505" s="214" t="s">
        <v>17679</v>
      </c>
    </row>
    <row r="10506" spans="1:4">
      <c r="A10506" s="213" t="s">
        <v>18377</v>
      </c>
      <c r="B10506" s="213" t="s">
        <v>4059</v>
      </c>
      <c r="C10506" s="213" t="s">
        <v>126</v>
      </c>
      <c r="D10506" s="214" t="s">
        <v>10392</v>
      </c>
    </row>
    <row r="10507" spans="1:4">
      <c r="A10507" s="213" t="s">
        <v>18378</v>
      </c>
      <c r="B10507" s="213" t="s">
        <v>4060</v>
      </c>
      <c r="C10507" s="213" t="s">
        <v>126</v>
      </c>
      <c r="D10507" s="214" t="s">
        <v>11689</v>
      </c>
    </row>
    <row r="10508" spans="1:4">
      <c r="A10508" s="213" t="s">
        <v>18380</v>
      </c>
      <c r="B10508" s="213" t="s">
        <v>4061</v>
      </c>
      <c r="C10508" s="213" t="s">
        <v>126</v>
      </c>
      <c r="D10508" s="214" t="s">
        <v>10574</v>
      </c>
    </row>
    <row r="10509" spans="1:4">
      <c r="A10509" s="213" t="s">
        <v>18381</v>
      </c>
      <c r="B10509" s="213" t="s">
        <v>4062</v>
      </c>
      <c r="C10509" s="213" t="s">
        <v>126</v>
      </c>
      <c r="D10509" s="214" t="s">
        <v>11709</v>
      </c>
    </row>
    <row r="10510" spans="1:4">
      <c r="A10510" s="213" t="s">
        <v>18382</v>
      </c>
      <c r="B10510" s="213" t="s">
        <v>4063</v>
      </c>
      <c r="C10510" s="213" t="s">
        <v>126</v>
      </c>
      <c r="D10510" s="214" t="s">
        <v>11435</v>
      </c>
    </row>
    <row r="10511" spans="1:4">
      <c r="A10511" s="213" t="s">
        <v>18384</v>
      </c>
      <c r="B10511" s="213" t="s">
        <v>4064</v>
      </c>
      <c r="C10511" s="213" t="s">
        <v>126</v>
      </c>
      <c r="D10511" s="214" t="s">
        <v>16492</v>
      </c>
    </row>
    <row r="10512" spans="1:4">
      <c r="A10512" s="213" t="s">
        <v>18385</v>
      </c>
      <c r="B10512" s="213" t="s">
        <v>4065</v>
      </c>
      <c r="C10512" s="213" t="s">
        <v>126</v>
      </c>
      <c r="D10512" s="214" t="s">
        <v>18684</v>
      </c>
    </row>
    <row r="10513" spans="1:4">
      <c r="A10513" s="213" t="s">
        <v>18386</v>
      </c>
      <c r="B10513" s="213" t="s">
        <v>4066</v>
      </c>
      <c r="C10513" s="213" t="s">
        <v>126</v>
      </c>
      <c r="D10513" s="214" t="s">
        <v>19089</v>
      </c>
    </row>
    <row r="10514" spans="1:4">
      <c r="A10514" s="213" t="s">
        <v>18387</v>
      </c>
      <c r="B10514" s="213" t="s">
        <v>4067</v>
      </c>
      <c r="C10514" s="213" t="s">
        <v>126</v>
      </c>
      <c r="D10514" s="214" t="s">
        <v>11138</v>
      </c>
    </row>
    <row r="10515" spans="1:4">
      <c r="A10515" s="213" t="s">
        <v>18388</v>
      </c>
      <c r="B10515" s="213" t="s">
        <v>4068</v>
      </c>
      <c r="C10515" s="213" t="s">
        <v>126</v>
      </c>
      <c r="D10515" s="214" t="s">
        <v>14713</v>
      </c>
    </row>
    <row r="10516" spans="1:4">
      <c r="A10516" s="213" t="s">
        <v>18389</v>
      </c>
      <c r="B10516" s="213" t="s">
        <v>4069</v>
      </c>
      <c r="C10516" s="213" t="s">
        <v>44</v>
      </c>
      <c r="D10516" s="214" t="s">
        <v>24945</v>
      </c>
    </row>
    <row r="10517" spans="1:4">
      <c r="A10517" s="213" t="s">
        <v>18390</v>
      </c>
      <c r="B10517" s="213" t="s">
        <v>4070</v>
      </c>
      <c r="C10517" s="213" t="s">
        <v>44</v>
      </c>
      <c r="D10517" s="214" t="s">
        <v>11151</v>
      </c>
    </row>
    <row r="10518" spans="1:4">
      <c r="A10518" s="213" t="s">
        <v>18391</v>
      </c>
      <c r="B10518" s="213" t="s">
        <v>4071</v>
      </c>
      <c r="C10518" s="213" t="s">
        <v>126</v>
      </c>
      <c r="D10518" s="214" t="s">
        <v>34607</v>
      </c>
    </row>
    <row r="10519" spans="1:4">
      <c r="A10519" s="213" t="s">
        <v>18392</v>
      </c>
      <c r="B10519" s="213" t="s">
        <v>4072</v>
      </c>
      <c r="C10519" s="213" t="s">
        <v>126</v>
      </c>
      <c r="D10519" s="214" t="s">
        <v>34608</v>
      </c>
    </row>
    <row r="10520" spans="1:4">
      <c r="A10520" s="213" t="s">
        <v>18393</v>
      </c>
      <c r="B10520" s="213" t="s">
        <v>4073</v>
      </c>
      <c r="C10520" s="213" t="s">
        <v>126</v>
      </c>
      <c r="D10520" s="214" t="s">
        <v>34609</v>
      </c>
    </row>
    <row r="10521" spans="1:4">
      <c r="A10521" s="213" t="s">
        <v>18394</v>
      </c>
      <c r="B10521" s="213" t="s">
        <v>4074</v>
      </c>
      <c r="C10521" s="213" t="s">
        <v>126</v>
      </c>
      <c r="D10521" s="214" t="s">
        <v>34610</v>
      </c>
    </row>
    <row r="10522" spans="1:4">
      <c r="A10522" s="213" t="s">
        <v>18395</v>
      </c>
      <c r="B10522" s="213" t="s">
        <v>4075</v>
      </c>
      <c r="C10522" s="213" t="s">
        <v>126</v>
      </c>
      <c r="D10522" s="214" t="s">
        <v>34611</v>
      </c>
    </row>
    <row r="10523" spans="1:4">
      <c r="A10523" s="213" t="s">
        <v>18396</v>
      </c>
      <c r="B10523" s="213" t="s">
        <v>4076</v>
      </c>
      <c r="C10523" s="213" t="s">
        <v>126</v>
      </c>
      <c r="D10523" s="214" t="s">
        <v>34612</v>
      </c>
    </row>
    <row r="10524" spans="1:4">
      <c r="A10524" s="213" t="s">
        <v>18397</v>
      </c>
      <c r="B10524" s="213" t="s">
        <v>4077</v>
      </c>
      <c r="C10524" s="213" t="s">
        <v>126</v>
      </c>
      <c r="D10524" s="214" t="s">
        <v>11068</v>
      </c>
    </row>
    <row r="10525" spans="1:4">
      <c r="A10525" s="213" t="s">
        <v>18398</v>
      </c>
      <c r="B10525" s="213" t="s">
        <v>4078</v>
      </c>
      <c r="C10525" s="213" t="s">
        <v>126</v>
      </c>
      <c r="D10525" s="214" t="s">
        <v>34613</v>
      </c>
    </row>
    <row r="10526" spans="1:4">
      <c r="A10526" s="213" t="s">
        <v>18399</v>
      </c>
      <c r="B10526" s="213" t="s">
        <v>4079</v>
      </c>
      <c r="C10526" s="213" t="s">
        <v>126</v>
      </c>
      <c r="D10526" s="214" t="s">
        <v>34614</v>
      </c>
    </row>
    <row r="10527" spans="1:4">
      <c r="A10527" s="213" t="s">
        <v>18400</v>
      </c>
      <c r="B10527" s="213" t="s">
        <v>4080</v>
      </c>
      <c r="C10527" s="213" t="s">
        <v>44</v>
      </c>
      <c r="D10527" s="214" t="s">
        <v>29724</v>
      </c>
    </row>
    <row r="10528" spans="1:4">
      <c r="A10528" s="213" t="s">
        <v>18401</v>
      </c>
      <c r="B10528" s="213" t="s">
        <v>4081</v>
      </c>
      <c r="C10528" s="213" t="s">
        <v>44</v>
      </c>
      <c r="D10528" s="214" t="s">
        <v>34615</v>
      </c>
    </row>
    <row r="10529" spans="1:4">
      <c r="A10529" s="213" t="s">
        <v>30806</v>
      </c>
      <c r="B10529" s="213" t="s">
        <v>30807</v>
      </c>
      <c r="C10529" s="213" t="s">
        <v>56</v>
      </c>
      <c r="D10529" s="214" t="s">
        <v>33013</v>
      </c>
    </row>
    <row r="10530" spans="1:4">
      <c r="A10530" s="213" t="s">
        <v>30808</v>
      </c>
      <c r="B10530" s="213" t="s">
        <v>30809</v>
      </c>
      <c r="C10530" s="213" t="s">
        <v>56</v>
      </c>
      <c r="D10530" s="214" t="s">
        <v>12199</v>
      </c>
    </row>
    <row r="10531" spans="1:4">
      <c r="A10531" s="213" t="s">
        <v>18402</v>
      </c>
      <c r="B10531" s="213" t="s">
        <v>30810</v>
      </c>
      <c r="C10531" s="213" t="s">
        <v>56</v>
      </c>
      <c r="D10531" s="214" t="s">
        <v>34616</v>
      </c>
    </row>
    <row r="10532" spans="1:4">
      <c r="A10532" s="213" t="s">
        <v>18403</v>
      </c>
      <c r="B10532" s="213" t="s">
        <v>30812</v>
      </c>
      <c r="C10532" s="213" t="s">
        <v>56</v>
      </c>
      <c r="D10532" s="214" t="s">
        <v>26201</v>
      </c>
    </row>
    <row r="10533" spans="1:4">
      <c r="A10533" s="213" t="s">
        <v>18404</v>
      </c>
      <c r="B10533" s="213" t="s">
        <v>30813</v>
      </c>
      <c r="C10533" s="213" t="s">
        <v>56</v>
      </c>
      <c r="D10533" s="214" t="s">
        <v>34617</v>
      </c>
    </row>
    <row r="10534" spans="1:4">
      <c r="A10534" s="213" t="s">
        <v>18405</v>
      </c>
      <c r="B10534" s="213" t="s">
        <v>30814</v>
      </c>
      <c r="C10534" s="213" t="s">
        <v>56</v>
      </c>
      <c r="D10534" s="214" t="s">
        <v>31981</v>
      </c>
    </row>
    <row r="10535" spans="1:4">
      <c r="A10535" s="213" t="s">
        <v>18406</v>
      </c>
      <c r="B10535" s="213" t="s">
        <v>30815</v>
      </c>
      <c r="C10535" s="213" t="s">
        <v>56</v>
      </c>
      <c r="D10535" s="214" t="s">
        <v>34618</v>
      </c>
    </row>
    <row r="10536" spans="1:4">
      <c r="A10536" s="213" t="s">
        <v>18407</v>
      </c>
      <c r="B10536" s="213" t="s">
        <v>30816</v>
      </c>
      <c r="C10536" s="213" t="s">
        <v>56</v>
      </c>
      <c r="D10536" s="214" t="s">
        <v>34619</v>
      </c>
    </row>
    <row r="10537" spans="1:4">
      <c r="A10537" s="213" t="s">
        <v>18408</v>
      </c>
      <c r="B10537" s="213" t="s">
        <v>30817</v>
      </c>
      <c r="C10537" s="213" t="s">
        <v>56</v>
      </c>
      <c r="D10537" s="214" t="s">
        <v>34620</v>
      </c>
    </row>
    <row r="10538" spans="1:4">
      <c r="A10538" s="213" t="s">
        <v>18409</v>
      </c>
      <c r="B10538" s="213" t="s">
        <v>30818</v>
      </c>
      <c r="C10538" s="213" t="s">
        <v>56</v>
      </c>
      <c r="D10538" s="214" t="s">
        <v>34621</v>
      </c>
    </row>
    <row r="10539" spans="1:4">
      <c r="A10539" s="213" t="s">
        <v>18411</v>
      </c>
      <c r="B10539" s="213" t="s">
        <v>30819</v>
      </c>
      <c r="C10539" s="213" t="s">
        <v>55</v>
      </c>
      <c r="D10539" s="214" t="s">
        <v>32841</v>
      </c>
    </row>
    <row r="10540" spans="1:4">
      <c r="A10540" s="213" t="s">
        <v>18412</v>
      </c>
      <c r="B10540" s="213" t="s">
        <v>637</v>
      </c>
      <c r="C10540" s="213" t="s">
        <v>56</v>
      </c>
      <c r="D10540" s="214" t="s">
        <v>11420</v>
      </c>
    </row>
    <row r="10541" spans="1:4">
      <c r="A10541" s="213" t="s">
        <v>18413</v>
      </c>
      <c r="B10541" s="213" t="s">
        <v>638</v>
      </c>
      <c r="C10541" s="213" t="s">
        <v>56</v>
      </c>
      <c r="D10541" s="214" t="s">
        <v>11123</v>
      </c>
    </row>
    <row r="10542" spans="1:4">
      <c r="A10542" s="213" t="s">
        <v>18414</v>
      </c>
      <c r="B10542" s="213" t="s">
        <v>639</v>
      </c>
      <c r="C10542" s="213" t="s">
        <v>56</v>
      </c>
      <c r="D10542" s="214" t="s">
        <v>10625</v>
      </c>
    </row>
    <row r="10543" spans="1:4">
      <c r="A10543" s="213" t="s">
        <v>18415</v>
      </c>
      <c r="B10543" s="213" t="s">
        <v>640</v>
      </c>
      <c r="C10543" s="213" t="s">
        <v>56</v>
      </c>
      <c r="D10543" s="214" t="s">
        <v>18235</v>
      </c>
    </row>
    <row r="10544" spans="1:4">
      <c r="A10544" s="213" t="s">
        <v>18416</v>
      </c>
      <c r="B10544" s="213" t="s">
        <v>641</v>
      </c>
      <c r="C10544" s="213" t="s">
        <v>56</v>
      </c>
      <c r="D10544" s="214" t="s">
        <v>34622</v>
      </c>
    </row>
    <row r="10545" spans="1:4">
      <c r="A10545" s="213" t="s">
        <v>18417</v>
      </c>
      <c r="B10545" s="213" t="s">
        <v>642</v>
      </c>
      <c r="C10545" s="213" t="s">
        <v>56</v>
      </c>
      <c r="D10545" s="214" t="s">
        <v>13113</v>
      </c>
    </row>
    <row r="10546" spans="1:4">
      <c r="A10546" s="213" t="s">
        <v>18419</v>
      </c>
      <c r="B10546" s="213" t="s">
        <v>643</v>
      </c>
      <c r="C10546" s="213" t="s">
        <v>56</v>
      </c>
      <c r="D10546" s="214" t="s">
        <v>10231</v>
      </c>
    </row>
    <row r="10547" spans="1:4">
      <c r="A10547" s="213" t="s">
        <v>18420</v>
      </c>
      <c r="B10547" s="213" t="s">
        <v>644</v>
      </c>
      <c r="C10547" s="213" t="s">
        <v>56</v>
      </c>
      <c r="D10547" s="214" t="s">
        <v>23391</v>
      </c>
    </row>
    <row r="10548" spans="1:4">
      <c r="A10548" s="213" t="s">
        <v>18421</v>
      </c>
      <c r="B10548" s="213" t="s">
        <v>645</v>
      </c>
      <c r="C10548" s="213" t="s">
        <v>56</v>
      </c>
      <c r="D10548" s="214" t="s">
        <v>33724</v>
      </c>
    </row>
    <row r="10549" spans="1:4">
      <c r="A10549" s="213" t="s">
        <v>18422</v>
      </c>
      <c r="B10549" s="213" t="s">
        <v>646</v>
      </c>
      <c r="C10549" s="213" t="s">
        <v>56</v>
      </c>
      <c r="D10549" s="214" t="s">
        <v>34623</v>
      </c>
    </row>
    <row r="10550" spans="1:4">
      <c r="A10550" s="213" t="s">
        <v>18423</v>
      </c>
      <c r="B10550" s="213" t="s">
        <v>647</v>
      </c>
      <c r="C10550" s="213" t="s">
        <v>56</v>
      </c>
      <c r="D10550" s="214" t="s">
        <v>31039</v>
      </c>
    </row>
    <row r="10551" spans="1:4">
      <c r="A10551" s="213" t="s">
        <v>18424</v>
      </c>
      <c r="B10551" s="213" t="s">
        <v>648</v>
      </c>
      <c r="C10551" s="213" t="s">
        <v>56</v>
      </c>
      <c r="D10551" s="214" t="s">
        <v>16618</v>
      </c>
    </row>
    <row r="10552" spans="1:4">
      <c r="A10552" s="213" t="s">
        <v>18425</v>
      </c>
      <c r="B10552" s="213" t="s">
        <v>649</v>
      </c>
      <c r="C10552" s="213" t="s">
        <v>56</v>
      </c>
      <c r="D10552" s="214" t="s">
        <v>29851</v>
      </c>
    </row>
    <row r="10553" spans="1:4">
      <c r="A10553" s="213" t="s">
        <v>18426</v>
      </c>
      <c r="B10553" s="213" t="s">
        <v>650</v>
      </c>
      <c r="C10553" s="213" t="s">
        <v>56</v>
      </c>
      <c r="D10553" s="214" t="s">
        <v>11396</v>
      </c>
    </row>
    <row r="10554" spans="1:4">
      <c r="A10554" s="213" t="s">
        <v>18428</v>
      </c>
      <c r="B10554" s="213" t="s">
        <v>651</v>
      </c>
      <c r="C10554" s="213" t="s">
        <v>56</v>
      </c>
      <c r="D10554" s="214" t="s">
        <v>10164</v>
      </c>
    </row>
    <row r="10555" spans="1:4">
      <c r="A10555" s="213" t="s">
        <v>18429</v>
      </c>
      <c r="B10555" s="213" t="s">
        <v>652</v>
      </c>
      <c r="C10555" s="213" t="s">
        <v>56</v>
      </c>
      <c r="D10555" s="214" t="s">
        <v>24173</v>
      </c>
    </row>
    <row r="10556" spans="1:4">
      <c r="A10556" s="213" t="s">
        <v>18430</v>
      </c>
      <c r="B10556" s="213" t="s">
        <v>653</v>
      </c>
      <c r="C10556" s="213" t="s">
        <v>56</v>
      </c>
      <c r="D10556" s="214" t="s">
        <v>10666</v>
      </c>
    </row>
    <row r="10557" spans="1:4">
      <c r="A10557" s="213" t="s">
        <v>18432</v>
      </c>
      <c r="B10557" s="213" t="s">
        <v>654</v>
      </c>
      <c r="C10557" s="213" t="s">
        <v>56</v>
      </c>
      <c r="D10557" s="214" t="s">
        <v>33091</v>
      </c>
    </row>
    <row r="10558" spans="1:4">
      <c r="A10558" s="213" t="s">
        <v>18433</v>
      </c>
      <c r="B10558" s="213" t="s">
        <v>655</v>
      </c>
      <c r="C10558" s="213" t="s">
        <v>56</v>
      </c>
      <c r="D10558" s="214" t="s">
        <v>10591</v>
      </c>
    </row>
    <row r="10559" spans="1:4">
      <c r="A10559" s="213" t="s">
        <v>18434</v>
      </c>
      <c r="B10559" s="213" t="s">
        <v>656</v>
      </c>
      <c r="C10559" s="213" t="s">
        <v>56</v>
      </c>
      <c r="D10559" s="214" t="s">
        <v>10688</v>
      </c>
    </row>
    <row r="10560" spans="1:4">
      <c r="A10560" s="213" t="s">
        <v>18435</v>
      </c>
      <c r="B10560" s="213" t="s">
        <v>657</v>
      </c>
      <c r="C10560" s="213" t="s">
        <v>56</v>
      </c>
      <c r="D10560" s="214" t="s">
        <v>34624</v>
      </c>
    </row>
    <row r="10561" spans="1:4">
      <c r="A10561" s="213" t="s">
        <v>18436</v>
      </c>
      <c r="B10561" s="213" t="s">
        <v>658</v>
      </c>
      <c r="C10561" s="213" t="s">
        <v>56</v>
      </c>
      <c r="D10561" s="214" t="s">
        <v>10766</v>
      </c>
    </row>
    <row r="10562" spans="1:4">
      <c r="A10562" s="213" t="s">
        <v>18438</v>
      </c>
      <c r="B10562" s="213" t="s">
        <v>659</v>
      </c>
      <c r="C10562" s="213" t="s">
        <v>56</v>
      </c>
      <c r="D10562" s="214" t="s">
        <v>34625</v>
      </c>
    </row>
    <row r="10563" spans="1:4">
      <c r="A10563" s="213" t="s">
        <v>18439</v>
      </c>
      <c r="B10563" s="213" t="s">
        <v>660</v>
      </c>
      <c r="C10563" s="213" t="s">
        <v>56</v>
      </c>
      <c r="D10563" s="214" t="s">
        <v>34626</v>
      </c>
    </row>
    <row r="10564" spans="1:4">
      <c r="A10564" s="213" t="s">
        <v>18440</v>
      </c>
      <c r="B10564" s="213" t="s">
        <v>661</v>
      </c>
      <c r="C10564" s="213" t="s">
        <v>56</v>
      </c>
      <c r="D10564" s="214" t="s">
        <v>10514</v>
      </c>
    </row>
    <row r="10565" spans="1:4">
      <c r="A10565" s="213" t="s">
        <v>18441</v>
      </c>
      <c r="B10565" s="213" t="s">
        <v>662</v>
      </c>
      <c r="C10565" s="213" t="s">
        <v>56</v>
      </c>
      <c r="D10565" s="214" t="s">
        <v>11887</v>
      </c>
    </row>
    <row r="10566" spans="1:4">
      <c r="A10566" s="213" t="s">
        <v>18442</v>
      </c>
      <c r="B10566" s="213" t="s">
        <v>663</v>
      </c>
      <c r="C10566" s="213" t="s">
        <v>56</v>
      </c>
      <c r="D10566" s="214" t="s">
        <v>10693</v>
      </c>
    </row>
    <row r="10567" spans="1:4">
      <c r="A10567" s="213" t="s">
        <v>18443</v>
      </c>
      <c r="B10567" s="213" t="s">
        <v>664</v>
      </c>
      <c r="C10567" s="213" t="s">
        <v>56</v>
      </c>
      <c r="D10567" s="214" t="s">
        <v>12967</v>
      </c>
    </row>
    <row r="10568" spans="1:4">
      <c r="A10568" s="213" t="s">
        <v>18445</v>
      </c>
      <c r="B10568" s="213" t="s">
        <v>665</v>
      </c>
      <c r="C10568" s="213" t="s">
        <v>56</v>
      </c>
      <c r="D10568" s="214" t="s">
        <v>34627</v>
      </c>
    </row>
    <row r="10569" spans="1:4">
      <c r="A10569" s="213" t="s">
        <v>18446</v>
      </c>
      <c r="B10569" s="213" t="s">
        <v>666</v>
      </c>
      <c r="C10569" s="213" t="s">
        <v>56</v>
      </c>
      <c r="D10569" s="214" t="s">
        <v>10268</v>
      </c>
    </row>
    <row r="10570" spans="1:4">
      <c r="A10570" s="213" t="s">
        <v>18447</v>
      </c>
      <c r="B10570" s="213" t="s">
        <v>667</v>
      </c>
      <c r="C10570" s="213" t="s">
        <v>56</v>
      </c>
      <c r="D10570" s="214" t="s">
        <v>10438</v>
      </c>
    </row>
    <row r="10571" spans="1:4">
      <c r="A10571" s="213" t="s">
        <v>18448</v>
      </c>
      <c r="B10571" s="213" t="s">
        <v>668</v>
      </c>
      <c r="C10571" s="213" t="s">
        <v>56</v>
      </c>
      <c r="D10571" s="214" t="s">
        <v>10514</v>
      </c>
    </row>
    <row r="10572" spans="1:4">
      <c r="A10572" s="213" t="s">
        <v>18450</v>
      </c>
      <c r="B10572" s="213" t="s">
        <v>669</v>
      </c>
      <c r="C10572" s="213" t="s">
        <v>56</v>
      </c>
      <c r="D10572" s="214" t="s">
        <v>10789</v>
      </c>
    </row>
    <row r="10573" spans="1:4">
      <c r="A10573" s="213" t="s">
        <v>18451</v>
      </c>
      <c r="B10573" s="213" t="s">
        <v>670</v>
      </c>
      <c r="C10573" s="213" t="s">
        <v>56</v>
      </c>
      <c r="D10573" s="214" t="s">
        <v>30821</v>
      </c>
    </row>
    <row r="10574" spans="1:4">
      <c r="A10574" s="213" t="s">
        <v>18452</v>
      </c>
      <c r="B10574" s="213" t="s">
        <v>671</v>
      </c>
      <c r="C10574" s="213" t="s">
        <v>56</v>
      </c>
      <c r="D10574" s="214" t="s">
        <v>14913</v>
      </c>
    </row>
    <row r="10575" spans="1:4">
      <c r="A10575" s="213" t="s">
        <v>18453</v>
      </c>
      <c r="B10575" s="213" t="s">
        <v>672</v>
      </c>
      <c r="C10575" s="213" t="s">
        <v>56</v>
      </c>
      <c r="D10575" s="214" t="s">
        <v>14859</v>
      </c>
    </row>
    <row r="10576" spans="1:4">
      <c r="A10576" s="213" t="s">
        <v>18454</v>
      </c>
      <c r="B10576" s="213" t="s">
        <v>673</v>
      </c>
      <c r="C10576" s="213" t="s">
        <v>56</v>
      </c>
      <c r="D10576" s="214" t="s">
        <v>31668</v>
      </c>
    </row>
    <row r="10577" spans="1:4">
      <c r="A10577" s="213" t="s">
        <v>18455</v>
      </c>
      <c r="B10577" s="213" t="s">
        <v>674</v>
      </c>
      <c r="C10577" s="213" t="s">
        <v>56</v>
      </c>
      <c r="D10577" s="214" t="s">
        <v>11453</v>
      </c>
    </row>
    <row r="10578" spans="1:4">
      <c r="A10578" s="213" t="s">
        <v>18456</v>
      </c>
      <c r="B10578" s="213" t="s">
        <v>675</v>
      </c>
      <c r="C10578" s="213" t="s">
        <v>56</v>
      </c>
      <c r="D10578" s="214" t="s">
        <v>34064</v>
      </c>
    </row>
    <row r="10579" spans="1:4">
      <c r="A10579" s="213" t="s">
        <v>18457</v>
      </c>
      <c r="B10579" s="213" t="s">
        <v>676</v>
      </c>
      <c r="C10579" s="213" t="s">
        <v>56</v>
      </c>
      <c r="D10579" s="214" t="s">
        <v>34628</v>
      </c>
    </row>
    <row r="10580" spans="1:4">
      <c r="A10580" s="213" t="s">
        <v>18458</v>
      </c>
      <c r="B10580" s="213" t="s">
        <v>18459</v>
      </c>
      <c r="C10580" s="213" t="s">
        <v>56</v>
      </c>
      <c r="D10580" s="214" t="s">
        <v>11399</v>
      </c>
    </row>
    <row r="10581" spans="1:4">
      <c r="A10581" s="213" t="s">
        <v>18460</v>
      </c>
      <c r="B10581" s="213" t="s">
        <v>18461</v>
      </c>
      <c r="C10581" s="213" t="s">
        <v>56</v>
      </c>
      <c r="D10581" s="214" t="s">
        <v>34063</v>
      </c>
    </row>
    <row r="10582" spans="1:4">
      <c r="A10582" s="213" t="s">
        <v>18463</v>
      </c>
      <c r="B10582" s="213" t="s">
        <v>18464</v>
      </c>
      <c r="C10582" s="213" t="s">
        <v>56</v>
      </c>
      <c r="D10582" s="214" t="s">
        <v>11339</v>
      </c>
    </row>
    <row r="10583" spans="1:4">
      <c r="A10583" s="213" t="s">
        <v>18465</v>
      </c>
      <c r="B10583" s="213" t="s">
        <v>18466</v>
      </c>
      <c r="C10583" s="213" t="s">
        <v>56</v>
      </c>
      <c r="D10583" s="214" t="s">
        <v>14745</v>
      </c>
    </row>
    <row r="10584" spans="1:4">
      <c r="A10584" s="213" t="s">
        <v>18467</v>
      </c>
      <c r="B10584" s="213" t="s">
        <v>18468</v>
      </c>
      <c r="C10584" s="213" t="s">
        <v>56</v>
      </c>
      <c r="D10584" s="214" t="s">
        <v>16980</v>
      </c>
    </row>
    <row r="10585" spans="1:4">
      <c r="A10585" s="213" t="s">
        <v>18469</v>
      </c>
      <c r="B10585" s="213" t="s">
        <v>18470</v>
      </c>
      <c r="C10585" s="213" t="s">
        <v>56</v>
      </c>
      <c r="D10585" s="214" t="s">
        <v>34629</v>
      </c>
    </row>
    <row r="10586" spans="1:4">
      <c r="A10586" s="213" t="s">
        <v>18471</v>
      </c>
      <c r="B10586" s="213" t="s">
        <v>18472</v>
      </c>
      <c r="C10586" s="213" t="s">
        <v>56</v>
      </c>
      <c r="D10586" s="214" t="s">
        <v>30277</v>
      </c>
    </row>
    <row r="10587" spans="1:4">
      <c r="A10587" s="213" t="s">
        <v>18473</v>
      </c>
      <c r="B10587" s="213" t="s">
        <v>18474</v>
      </c>
      <c r="C10587" s="213" t="s">
        <v>56</v>
      </c>
      <c r="D10587" s="214" t="s">
        <v>33815</v>
      </c>
    </row>
    <row r="10588" spans="1:4">
      <c r="A10588" s="213" t="s">
        <v>18476</v>
      </c>
      <c r="B10588" s="213" t="s">
        <v>18477</v>
      </c>
      <c r="C10588" s="213" t="s">
        <v>56</v>
      </c>
      <c r="D10588" s="214" t="s">
        <v>34630</v>
      </c>
    </row>
    <row r="10589" spans="1:4">
      <c r="A10589" s="213" t="s">
        <v>18478</v>
      </c>
      <c r="B10589" s="213" t="s">
        <v>18479</v>
      </c>
      <c r="C10589" s="213" t="s">
        <v>56</v>
      </c>
      <c r="D10589" s="214" t="s">
        <v>30832</v>
      </c>
    </row>
    <row r="10590" spans="1:4">
      <c r="A10590" s="213" t="s">
        <v>18480</v>
      </c>
      <c r="B10590" s="213" t="s">
        <v>18481</v>
      </c>
      <c r="C10590" s="213" t="s">
        <v>56</v>
      </c>
      <c r="D10590" s="214" t="s">
        <v>34631</v>
      </c>
    </row>
    <row r="10591" spans="1:4">
      <c r="A10591" s="213" t="s">
        <v>18482</v>
      </c>
      <c r="B10591" s="213" t="s">
        <v>18483</v>
      </c>
      <c r="C10591" s="213" t="s">
        <v>56</v>
      </c>
      <c r="D10591" s="214" t="s">
        <v>24319</v>
      </c>
    </row>
    <row r="10592" spans="1:4">
      <c r="A10592" s="213" t="s">
        <v>18485</v>
      </c>
      <c r="B10592" s="213" t="s">
        <v>18486</v>
      </c>
      <c r="C10592" s="213" t="s">
        <v>56</v>
      </c>
      <c r="D10592" s="214" t="s">
        <v>29238</v>
      </c>
    </row>
    <row r="10593" spans="1:4">
      <c r="A10593" s="213" t="s">
        <v>18487</v>
      </c>
      <c r="B10593" s="213" t="s">
        <v>18488</v>
      </c>
      <c r="C10593" s="213" t="s">
        <v>56</v>
      </c>
      <c r="D10593" s="214" t="s">
        <v>31978</v>
      </c>
    </row>
    <row r="10594" spans="1:4">
      <c r="A10594" s="213" t="s">
        <v>18489</v>
      </c>
      <c r="B10594" s="213" t="s">
        <v>18490</v>
      </c>
      <c r="C10594" s="213" t="s">
        <v>56</v>
      </c>
      <c r="D10594" s="214" t="s">
        <v>24978</v>
      </c>
    </row>
    <row r="10595" spans="1:4">
      <c r="A10595" s="213" t="s">
        <v>18491</v>
      </c>
      <c r="B10595" s="213" t="s">
        <v>18492</v>
      </c>
      <c r="C10595" s="213" t="s">
        <v>56</v>
      </c>
      <c r="D10595" s="214" t="s">
        <v>34632</v>
      </c>
    </row>
    <row r="10596" spans="1:4">
      <c r="A10596" s="213" t="s">
        <v>18493</v>
      </c>
      <c r="B10596" s="213" t="s">
        <v>18494</v>
      </c>
      <c r="C10596" s="213" t="s">
        <v>56</v>
      </c>
      <c r="D10596" s="214" t="s">
        <v>34633</v>
      </c>
    </row>
    <row r="10597" spans="1:4">
      <c r="A10597" s="213" t="s">
        <v>18496</v>
      </c>
      <c r="B10597" s="213" t="s">
        <v>18497</v>
      </c>
      <c r="C10597" s="213" t="s">
        <v>56</v>
      </c>
      <c r="D10597" s="214" t="s">
        <v>34634</v>
      </c>
    </row>
    <row r="10598" spans="1:4">
      <c r="A10598" s="213" t="s">
        <v>18498</v>
      </c>
      <c r="B10598" s="213" t="s">
        <v>18499</v>
      </c>
      <c r="C10598" s="213" t="s">
        <v>56</v>
      </c>
      <c r="D10598" s="214" t="s">
        <v>11505</v>
      </c>
    </row>
    <row r="10599" spans="1:4">
      <c r="A10599" s="213" t="s">
        <v>18500</v>
      </c>
      <c r="B10599" s="213" t="s">
        <v>18501</v>
      </c>
      <c r="C10599" s="213" t="s">
        <v>56</v>
      </c>
      <c r="D10599" s="214" t="s">
        <v>34635</v>
      </c>
    </row>
    <row r="10600" spans="1:4">
      <c r="A10600" s="213" t="s">
        <v>18502</v>
      </c>
      <c r="B10600" s="213" t="s">
        <v>18503</v>
      </c>
      <c r="C10600" s="213" t="s">
        <v>56</v>
      </c>
      <c r="D10600" s="214" t="s">
        <v>33970</v>
      </c>
    </row>
    <row r="10601" spans="1:4">
      <c r="A10601" s="213" t="s">
        <v>18504</v>
      </c>
      <c r="B10601" s="213" t="s">
        <v>18505</v>
      </c>
      <c r="C10601" s="213" t="s">
        <v>56</v>
      </c>
      <c r="D10601" s="214" t="s">
        <v>11543</v>
      </c>
    </row>
    <row r="10602" spans="1:4">
      <c r="A10602" s="213" t="s">
        <v>18506</v>
      </c>
      <c r="B10602" s="213" t="s">
        <v>18507</v>
      </c>
      <c r="C10602" s="213" t="s">
        <v>56</v>
      </c>
      <c r="D10602" s="214" t="s">
        <v>10304</v>
      </c>
    </row>
    <row r="10603" spans="1:4">
      <c r="A10603" s="213" t="s">
        <v>18509</v>
      </c>
      <c r="B10603" s="213" t="s">
        <v>18510</v>
      </c>
      <c r="C10603" s="213" t="s">
        <v>56</v>
      </c>
      <c r="D10603" s="214" t="s">
        <v>16685</v>
      </c>
    </row>
    <row r="10604" spans="1:4">
      <c r="A10604" s="213" t="s">
        <v>18511</v>
      </c>
      <c r="B10604" s="213" t="s">
        <v>18512</v>
      </c>
      <c r="C10604" s="213" t="s">
        <v>56</v>
      </c>
      <c r="D10604" s="214" t="s">
        <v>11654</v>
      </c>
    </row>
    <row r="10605" spans="1:4">
      <c r="A10605" s="213" t="s">
        <v>18513</v>
      </c>
      <c r="B10605" s="213" t="s">
        <v>18514</v>
      </c>
      <c r="C10605" s="213" t="s">
        <v>56</v>
      </c>
      <c r="D10605" s="214" t="s">
        <v>10649</v>
      </c>
    </row>
    <row r="10606" spans="1:4">
      <c r="A10606" s="213" t="s">
        <v>18515</v>
      </c>
      <c r="B10606" s="213" t="s">
        <v>18516</v>
      </c>
      <c r="C10606" s="213" t="s">
        <v>56</v>
      </c>
      <c r="D10606" s="214" t="s">
        <v>29505</v>
      </c>
    </row>
    <row r="10607" spans="1:4">
      <c r="A10607" s="213" t="s">
        <v>18517</v>
      </c>
      <c r="B10607" s="213" t="s">
        <v>18518</v>
      </c>
      <c r="C10607" s="213" t="s">
        <v>56</v>
      </c>
      <c r="D10607" s="214" t="s">
        <v>10528</v>
      </c>
    </row>
    <row r="10608" spans="1:4">
      <c r="A10608" s="213" t="s">
        <v>18519</v>
      </c>
      <c r="B10608" s="213" t="s">
        <v>18520</v>
      </c>
      <c r="C10608" s="213" t="s">
        <v>56</v>
      </c>
      <c r="D10608" s="214" t="s">
        <v>18695</v>
      </c>
    </row>
    <row r="10609" spans="1:4">
      <c r="A10609" s="213" t="s">
        <v>18521</v>
      </c>
      <c r="B10609" s="213" t="s">
        <v>18522</v>
      </c>
      <c r="C10609" s="213" t="s">
        <v>56</v>
      </c>
      <c r="D10609" s="214" t="s">
        <v>16421</v>
      </c>
    </row>
    <row r="10610" spans="1:4">
      <c r="A10610" s="213" t="s">
        <v>18523</v>
      </c>
      <c r="B10610" s="213" t="s">
        <v>18524</v>
      </c>
      <c r="C10610" s="213" t="s">
        <v>56</v>
      </c>
      <c r="D10610" s="214" t="s">
        <v>11480</v>
      </c>
    </row>
    <row r="10611" spans="1:4">
      <c r="A10611" s="213" t="s">
        <v>18525</v>
      </c>
      <c r="B10611" s="213" t="s">
        <v>18526</v>
      </c>
      <c r="C10611" s="213" t="s">
        <v>56</v>
      </c>
      <c r="D10611" s="214" t="s">
        <v>10640</v>
      </c>
    </row>
    <row r="10612" spans="1:4">
      <c r="A10612" s="213" t="s">
        <v>18527</v>
      </c>
      <c r="B10612" s="213" t="s">
        <v>18528</v>
      </c>
      <c r="C10612" s="213" t="s">
        <v>56</v>
      </c>
      <c r="D10612" s="214" t="s">
        <v>12304</v>
      </c>
    </row>
    <row r="10613" spans="1:4">
      <c r="A10613" s="213" t="s">
        <v>18529</v>
      </c>
      <c r="B10613" s="213" t="s">
        <v>18530</v>
      </c>
      <c r="C10613" s="213" t="s">
        <v>56</v>
      </c>
      <c r="D10613" s="214" t="s">
        <v>17176</v>
      </c>
    </row>
    <row r="10614" spans="1:4">
      <c r="A10614" s="213" t="s">
        <v>18531</v>
      </c>
      <c r="B10614" s="213" t="s">
        <v>18532</v>
      </c>
      <c r="C10614" s="213" t="s">
        <v>56</v>
      </c>
      <c r="D10614" s="214" t="s">
        <v>14087</v>
      </c>
    </row>
    <row r="10615" spans="1:4">
      <c r="A10615" s="213" t="s">
        <v>18533</v>
      </c>
      <c r="B10615" s="213" t="s">
        <v>18534</v>
      </c>
      <c r="C10615" s="213" t="s">
        <v>56</v>
      </c>
      <c r="D10615" s="214" t="s">
        <v>20455</v>
      </c>
    </row>
    <row r="10616" spans="1:4">
      <c r="A10616" s="213" t="s">
        <v>18535</v>
      </c>
      <c r="B10616" s="213" t="s">
        <v>18536</v>
      </c>
      <c r="C10616" s="213" t="s">
        <v>56</v>
      </c>
      <c r="D10616" s="214" t="s">
        <v>10867</v>
      </c>
    </row>
    <row r="10617" spans="1:4">
      <c r="A10617" s="213" t="s">
        <v>18537</v>
      </c>
      <c r="B10617" s="213" t="s">
        <v>18538</v>
      </c>
      <c r="C10617" s="213" t="s">
        <v>56</v>
      </c>
      <c r="D10617" s="214" t="s">
        <v>34636</v>
      </c>
    </row>
    <row r="10618" spans="1:4">
      <c r="A10618" s="213" t="s">
        <v>18539</v>
      </c>
      <c r="B10618" s="213" t="s">
        <v>18540</v>
      </c>
      <c r="C10618" s="213" t="s">
        <v>56</v>
      </c>
      <c r="D10618" s="214" t="s">
        <v>11539</v>
      </c>
    </row>
    <row r="10619" spans="1:4">
      <c r="A10619" s="213" t="s">
        <v>18541</v>
      </c>
      <c r="B10619" s="213" t="s">
        <v>18542</v>
      </c>
      <c r="C10619" s="213" t="s">
        <v>56</v>
      </c>
      <c r="D10619" s="214" t="s">
        <v>16208</v>
      </c>
    </row>
    <row r="10620" spans="1:4">
      <c r="A10620" s="213" t="s">
        <v>18543</v>
      </c>
      <c r="B10620" s="213" t="s">
        <v>18544</v>
      </c>
      <c r="C10620" s="213" t="s">
        <v>56</v>
      </c>
      <c r="D10620" s="214" t="s">
        <v>15467</v>
      </c>
    </row>
    <row r="10621" spans="1:4">
      <c r="A10621" s="213" t="s">
        <v>18545</v>
      </c>
      <c r="B10621" s="213" t="s">
        <v>18546</v>
      </c>
      <c r="C10621" s="213" t="s">
        <v>56</v>
      </c>
      <c r="D10621" s="214" t="s">
        <v>20122</v>
      </c>
    </row>
    <row r="10622" spans="1:4">
      <c r="A10622" s="213" t="s">
        <v>18547</v>
      </c>
      <c r="B10622" s="213" t="s">
        <v>18548</v>
      </c>
      <c r="C10622" s="213" t="s">
        <v>56</v>
      </c>
      <c r="D10622" s="214" t="s">
        <v>33227</v>
      </c>
    </row>
    <row r="10623" spans="1:4">
      <c r="A10623" s="213" t="s">
        <v>18549</v>
      </c>
      <c r="B10623" s="213" t="s">
        <v>18550</v>
      </c>
      <c r="C10623" s="213" t="s">
        <v>56</v>
      </c>
      <c r="D10623" s="214" t="s">
        <v>10827</v>
      </c>
    </row>
    <row r="10624" spans="1:4">
      <c r="A10624" s="213" t="s">
        <v>18551</v>
      </c>
      <c r="B10624" s="213" t="s">
        <v>18552</v>
      </c>
      <c r="C10624" s="213" t="s">
        <v>56</v>
      </c>
      <c r="D10624" s="214" t="s">
        <v>10308</v>
      </c>
    </row>
    <row r="10625" spans="1:4">
      <c r="A10625" s="213" t="s">
        <v>18553</v>
      </c>
      <c r="B10625" s="213" t="s">
        <v>18554</v>
      </c>
      <c r="C10625" s="213" t="s">
        <v>56</v>
      </c>
      <c r="D10625" s="214" t="s">
        <v>11914</v>
      </c>
    </row>
    <row r="10626" spans="1:4">
      <c r="A10626" s="213" t="s">
        <v>18555</v>
      </c>
      <c r="B10626" s="213" t="s">
        <v>18556</v>
      </c>
      <c r="C10626" s="213" t="s">
        <v>56</v>
      </c>
      <c r="D10626" s="214" t="s">
        <v>29576</v>
      </c>
    </row>
    <row r="10627" spans="1:4">
      <c r="A10627" s="213" t="s">
        <v>18557</v>
      </c>
      <c r="B10627" s="213" t="s">
        <v>18558</v>
      </c>
      <c r="C10627" s="213" t="s">
        <v>56</v>
      </c>
      <c r="D10627" s="214" t="s">
        <v>34195</v>
      </c>
    </row>
    <row r="10628" spans="1:4">
      <c r="A10628" s="213" t="s">
        <v>18559</v>
      </c>
      <c r="B10628" s="213" t="s">
        <v>18560</v>
      </c>
      <c r="C10628" s="213" t="s">
        <v>56</v>
      </c>
      <c r="D10628" s="214" t="s">
        <v>11473</v>
      </c>
    </row>
    <row r="10629" spans="1:4">
      <c r="A10629" s="213" t="s">
        <v>18561</v>
      </c>
      <c r="B10629" s="213" t="s">
        <v>18562</v>
      </c>
      <c r="C10629" s="213" t="s">
        <v>56</v>
      </c>
      <c r="D10629" s="214" t="s">
        <v>33778</v>
      </c>
    </row>
    <row r="10630" spans="1:4">
      <c r="A10630" s="213" t="s">
        <v>18563</v>
      </c>
      <c r="B10630" s="213" t="s">
        <v>18564</v>
      </c>
      <c r="C10630" s="213" t="s">
        <v>56</v>
      </c>
      <c r="D10630" s="214" t="s">
        <v>34637</v>
      </c>
    </row>
    <row r="10631" spans="1:4">
      <c r="A10631" s="213" t="s">
        <v>18565</v>
      </c>
      <c r="B10631" s="213" t="s">
        <v>18566</v>
      </c>
      <c r="C10631" s="213" t="s">
        <v>56</v>
      </c>
      <c r="D10631" s="214" t="s">
        <v>10254</v>
      </c>
    </row>
    <row r="10632" spans="1:4">
      <c r="A10632" s="213" t="s">
        <v>18567</v>
      </c>
      <c r="B10632" s="213" t="s">
        <v>18568</v>
      </c>
      <c r="C10632" s="213" t="s">
        <v>56</v>
      </c>
      <c r="D10632" s="214" t="s">
        <v>30126</v>
      </c>
    </row>
    <row r="10633" spans="1:4">
      <c r="A10633" s="213" t="s">
        <v>18569</v>
      </c>
      <c r="B10633" s="213" t="s">
        <v>18570</v>
      </c>
      <c r="C10633" s="213" t="s">
        <v>56</v>
      </c>
      <c r="D10633" s="214" t="s">
        <v>34638</v>
      </c>
    </row>
    <row r="10634" spans="1:4">
      <c r="A10634" s="213" t="s">
        <v>18571</v>
      </c>
      <c r="B10634" s="213" t="s">
        <v>18572</v>
      </c>
      <c r="C10634" s="213" t="s">
        <v>56</v>
      </c>
      <c r="D10634" s="214" t="s">
        <v>34639</v>
      </c>
    </row>
    <row r="10635" spans="1:4">
      <c r="A10635" s="213" t="s">
        <v>18573</v>
      </c>
      <c r="B10635" s="213" t="s">
        <v>18574</v>
      </c>
      <c r="C10635" s="213" t="s">
        <v>56</v>
      </c>
      <c r="D10635" s="214" t="s">
        <v>27013</v>
      </c>
    </row>
    <row r="10636" spans="1:4">
      <c r="A10636" s="213" t="s">
        <v>18575</v>
      </c>
      <c r="B10636" s="213" t="s">
        <v>18576</v>
      </c>
      <c r="C10636" s="213" t="s">
        <v>56</v>
      </c>
      <c r="D10636" s="214" t="s">
        <v>34640</v>
      </c>
    </row>
    <row r="10637" spans="1:4">
      <c r="A10637" s="213" t="s">
        <v>18578</v>
      </c>
      <c r="B10637" s="213" t="s">
        <v>18579</v>
      </c>
      <c r="C10637" s="213" t="s">
        <v>56</v>
      </c>
      <c r="D10637" s="214" t="s">
        <v>20464</v>
      </c>
    </row>
    <row r="10638" spans="1:4">
      <c r="A10638" s="213" t="s">
        <v>18580</v>
      </c>
      <c r="B10638" s="213" t="s">
        <v>18581</v>
      </c>
      <c r="C10638" s="213" t="s">
        <v>56</v>
      </c>
      <c r="D10638" s="214" t="s">
        <v>23690</v>
      </c>
    </row>
    <row r="10639" spans="1:4">
      <c r="A10639" s="213" t="s">
        <v>18582</v>
      </c>
      <c r="B10639" s="213" t="s">
        <v>18583</v>
      </c>
      <c r="C10639" s="213" t="s">
        <v>56</v>
      </c>
      <c r="D10639" s="214" t="s">
        <v>30828</v>
      </c>
    </row>
    <row r="10640" spans="1:4">
      <c r="A10640" s="213" t="s">
        <v>18584</v>
      </c>
      <c r="B10640" s="213" t="s">
        <v>18585</v>
      </c>
      <c r="C10640" s="213" t="s">
        <v>56</v>
      </c>
      <c r="D10640" s="214" t="s">
        <v>23041</v>
      </c>
    </row>
    <row r="10641" spans="1:4">
      <c r="A10641" s="213" t="s">
        <v>18586</v>
      </c>
      <c r="B10641" s="213" t="s">
        <v>18587</v>
      </c>
      <c r="C10641" s="213" t="s">
        <v>56</v>
      </c>
      <c r="D10641" s="214" t="s">
        <v>13729</v>
      </c>
    </row>
    <row r="10642" spans="1:4">
      <c r="A10642" s="213" t="s">
        <v>18588</v>
      </c>
      <c r="B10642" s="213" t="s">
        <v>18589</v>
      </c>
      <c r="C10642" s="213" t="s">
        <v>56</v>
      </c>
      <c r="D10642" s="214" t="s">
        <v>34641</v>
      </c>
    </row>
    <row r="10643" spans="1:4">
      <c r="A10643" s="213" t="s">
        <v>18591</v>
      </c>
      <c r="B10643" s="213" t="s">
        <v>18592</v>
      </c>
      <c r="C10643" s="213" t="s">
        <v>56</v>
      </c>
      <c r="D10643" s="214" t="s">
        <v>34642</v>
      </c>
    </row>
    <row r="10644" spans="1:4">
      <c r="A10644" s="213" t="s">
        <v>18593</v>
      </c>
      <c r="B10644" s="213" t="s">
        <v>18594</v>
      </c>
      <c r="C10644" s="213" t="s">
        <v>56</v>
      </c>
      <c r="D10644" s="214" t="s">
        <v>19480</v>
      </c>
    </row>
    <row r="10645" spans="1:4">
      <c r="A10645" s="213" t="s">
        <v>18596</v>
      </c>
      <c r="B10645" s="213" t="s">
        <v>18597</v>
      </c>
      <c r="C10645" s="213" t="s">
        <v>56</v>
      </c>
      <c r="D10645" s="214" t="s">
        <v>10819</v>
      </c>
    </row>
    <row r="10646" spans="1:4">
      <c r="A10646" s="213" t="s">
        <v>18598</v>
      </c>
      <c r="B10646" s="213" t="s">
        <v>18599</v>
      </c>
      <c r="C10646" s="213" t="s">
        <v>56</v>
      </c>
      <c r="D10646" s="214" t="s">
        <v>34643</v>
      </c>
    </row>
    <row r="10647" spans="1:4">
      <c r="A10647" s="213" t="s">
        <v>18600</v>
      </c>
      <c r="B10647" s="213" t="s">
        <v>18601</v>
      </c>
      <c r="C10647" s="213" t="s">
        <v>56</v>
      </c>
      <c r="D10647" s="214" t="s">
        <v>30481</v>
      </c>
    </row>
    <row r="10648" spans="1:4">
      <c r="A10648" s="213" t="s">
        <v>18602</v>
      </c>
      <c r="B10648" s="213" t="s">
        <v>18603</v>
      </c>
      <c r="C10648" s="213" t="s">
        <v>56</v>
      </c>
      <c r="D10648" s="214" t="s">
        <v>10344</v>
      </c>
    </row>
    <row r="10649" spans="1:4">
      <c r="A10649" s="213" t="s">
        <v>18604</v>
      </c>
      <c r="B10649" s="213" t="s">
        <v>18605</v>
      </c>
      <c r="C10649" s="213" t="s">
        <v>56</v>
      </c>
      <c r="D10649" s="214" t="s">
        <v>11291</v>
      </c>
    </row>
    <row r="10650" spans="1:4">
      <c r="A10650" s="213" t="s">
        <v>18606</v>
      </c>
      <c r="B10650" s="213" t="s">
        <v>18607</v>
      </c>
      <c r="C10650" s="213" t="s">
        <v>56</v>
      </c>
      <c r="D10650" s="214" t="s">
        <v>34644</v>
      </c>
    </row>
    <row r="10651" spans="1:4">
      <c r="A10651" s="213" t="s">
        <v>18608</v>
      </c>
      <c r="B10651" s="213" t="s">
        <v>18609</v>
      </c>
      <c r="C10651" s="213" t="s">
        <v>56</v>
      </c>
      <c r="D10651" s="214" t="s">
        <v>11364</v>
      </c>
    </row>
    <row r="10652" spans="1:4">
      <c r="A10652" s="213" t="s">
        <v>18610</v>
      </c>
      <c r="B10652" s="213" t="s">
        <v>30829</v>
      </c>
      <c r="C10652" s="213" t="s">
        <v>56</v>
      </c>
      <c r="D10652" s="214" t="s">
        <v>34645</v>
      </c>
    </row>
    <row r="10653" spans="1:4">
      <c r="A10653" s="213" t="s">
        <v>18611</v>
      </c>
      <c r="B10653" s="213" t="s">
        <v>30830</v>
      </c>
      <c r="C10653" s="213" t="s">
        <v>56</v>
      </c>
      <c r="D10653" s="214" t="s">
        <v>34646</v>
      </c>
    </row>
    <row r="10654" spans="1:4">
      <c r="A10654" s="213" t="s">
        <v>18612</v>
      </c>
      <c r="B10654" s="213" t="s">
        <v>1281</v>
      </c>
      <c r="C10654" s="213" t="s">
        <v>56</v>
      </c>
      <c r="D10654" s="214" t="s">
        <v>33228</v>
      </c>
    </row>
    <row r="10655" spans="1:4">
      <c r="A10655" s="213" t="s">
        <v>18613</v>
      </c>
      <c r="B10655" s="213" t="s">
        <v>1282</v>
      </c>
      <c r="C10655" s="213" t="s">
        <v>56</v>
      </c>
      <c r="D10655" s="214" t="s">
        <v>34647</v>
      </c>
    </row>
    <row r="10656" spans="1:4">
      <c r="A10656" s="213" t="s">
        <v>18614</v>
      </c>
      <c r="B10656" s="213" t="s">
        <v>4531</v>
      </c>
      <c r="C10656" s="213" t="s">
        <v>56</v>
      </c>
      <c r="D10656" s="214" t="s">
        <v>11255</v>
      </c>
    </row>
    <row r="10657" spans="1:4">
      <c r="A10657" s="213" t="s">
        <v>18615</v>
      </c>
      <c r="B10657" s="213" t="s">
        <v>4532</v>
      </c>
      <c r="C10657" s="213" t="s">
        <v>56</v>
      </c>
      <c r="D10657" s="214" t="s">
        <v>13587</v>
      </c>
    </row>
    <row r="10658" spans="1:4">
      <c r="A10658" s="213" t="s">
        <v>18616</v>
      </c>
      <c r="B10658" s="213" t="s">
        <v>4533</v>
      </c>
      <c r="C10658" s="213" t="s">
        <v>56</v>
      </c>
      <c r="D10658" s="214" t="s">
        <v>10342</v>
      </c>
    </row>
    <row r="10659" spans="1:4">
      <c r="A10659" s="213" t="s">
        <v>18617</v>
      </c>
      <c r="B10659" s="213" t="s">
        <v>4534</v>
      </c>
      <c r="C10659" s="213" t="s">
        <v>56</v>
      </c>
      <c r="D10659" s="214" t="s">
        <v>17173</v>
      </c>
    </row>
    <row r="10660" spans="1:4">
      <c r="A10660" s="213" t="s">
        <v>18619</v>
      </c>
      <c r="B10660" s="213" t="s">
        <v>4535</v>
      </c>
      <c r="C10660" s="213" t="s">
        <v>56</v>
      </c>
      <c r="D10660" s="214" t="s">
        <v>10822</v>
      </c>
    </row>
    <row r="10661" spans="1:4">
      <c r="A10661" s="213" t="s">
        <v>18620</v>
      </c>
      <c r="B10661" s="213" t="s">
        <v>4536</v>
      </c>
      <c r="C10661" s="213" t="s">
        <v>56</v>
      </c>
      <c r="D10661" s="214" t="s">
        <v>10522</v>
      </c>
    </row>
    <row r="10662" spans="1:4">
      <c r="A10662" s="213" t="s">
        <v>18621</v>
      </c>
      <c r="B10662" s="213" t="s">
        <v>4537</v>
      </c>
      <c r="C10662" s="213" t="s">
        <v>56</v>
      </c>
      <c r="D10662" s="214" t="s">
        <v>10163</v>
      </c>
    </row>
    <row r="10663" spans="1:4">
      <c r="A10663" s="213" t="s">
        <v>18622</v>
      </c>
      <c r="B10663" s="213" t="s">
        <v>4538</v>
      </c>
      <c r="C10663" s="213" t="s">
        <v>56</v>
      </c>
      <c r="D10663" s="214" t="s">
        <v>18623</v>
      </c>
    </row>
    <row r="10664" spans="1:4">
      <c r="A10664" s="213" t="s">
        <v>18624</v>
      </c>
      <c r="B10664" s="213" t="s">
        <v>4539</v>
      </c>
      <c r="C10664" s="213" t="s">
        <v>56</v>
      </c>
      <c r="D10664" s="214" t="s">
        <v>11058</v>
      </c>
    </row>
    <row r="10665" spans="1:4">
      <c r="A10665" s="213" t="s">
        <v>18625</v>
      </c>
      <c r="B10665" s="213" t="s">
        <v>4540</v>
      </c>
      <c r="C10665" s="213" t="s">
        <v>56</v>
      </c>
      <c r="D10665" s="214" t="s">
        <v>22965</v>
      </c>
    </row>
    <row r="10666" spans="1:4">
      <c r="A10666" s="213" t="s">
        <v>18627</v>
      </c>
      <c r="B10666" s="213" t="s">
        <v>4541</v>
      </c>
      <c r="C10666" s="213" t="s">
        <v>56</v>
      </c>
      <c r="D10666" s="214" t="s">
        <v>10153</v>
      </c>
    </row>
    <row r="10667" spans="1:4">
      <c r="A10667" s="213" t="s">
        <v>18629</v>
      </c>
      <c r="B10667" s="213" t="s">
        <v>4542</v>
      </c>
      <c r="C10667" s="213" t="s">
        <v>56</v>
      </c>
      <c r="D10667" s="214" t="s">
        <v>32511</v>
      </c>
    </row>
    <row r="10668" spans="1:4">
      <c r="A10668" s="213" t="s">
        <v>18631</v>
      </c>
      <c r="B10668" s="213" t="s">
        <v>4543</v>
      </c>
      <c r="C10668" s="213" t="s">
        <v>56</v>
      </c>
      <c r="D10668" s="214" t="s">
        <v>15661</v>
      </c>
    </row>
    <row r="10669" spans="1:4">
      <c r="A10669" s="213" t="s">
        <v>18632</v>
      </c>
      <c r="B10669" s="213" t="s">
        <v>4544</v>
      </c>
      <c r="C10669" s="213" t="s">
        <v>56</v>
      </c>
      <c r="D10669" s="214" t="s">
        <v>11148</v>
      </c>
    </row>
    <row r="10670" spans="1:4">
      <c r="A10670" s="213" t="s">
        <v>18633</v>
      </c>
      <c r="B10670" s="213" t="s">
        <v>4545</v>
      </c>
      <c r="C10670" s="213" t="s">
        <v>56</v>
      </c>
      <c r="D10670" s="214" t="s">
        <v>11281</v>
      </c>
    </row>
    <row r="10671" spans="1:4">
      <c r="A10671" s="213" t="s">
        <v>18634</v>
      </c>
      <c r="B10671" s="213" t="s">
        <v>4546</v>
      </c>
      <c r="C10671" s="213" t="s">
        <v>56</v>
      </c>
      <c r="D10671" s="214" t="s">
        <v>10149</v>
      </c>
    </row>
    <row r="10672" spans="1:4">
      <c r="A10672" s="213" t="s">
        <v>18635</v>
      </c>
      <c r="B10672" s="213" t="s">
        <v>4547</v>
      </c>
      <c r="C10672" s="213" t="s">
        <v>56</v>
      </c>
      <c r="D10672" s="214" t="s">
        <v>22335</v>
      </c>
    </row>
    <row r="10673" spans="1:4">
      <c r="A10673" s="213" t="s">
        <v>18636</v>
      </c>
      <c r="B10673" s="213" t="s">
        <v>4548</v>
      </c>
      <c r="C10673" s="213" t="s">
        <v>56</v>
      </c>
      <c r="D10673" s="214" t="s">
        <v>11994</v>
      </c>
    </row>
    <row r="10674" spans="1:4">
      <c r="A10674" s="213" t="s">
        <v>18637</v>
      </c>
      <c r="B10674" s="213" t="s">
        <v>2549</v>
      </c>
      <c r="C10674" s="213" t="s">
        <v>56</v>
      </c>
      <c r="D10674" s="214" t="s">
        <v>34648</v>
      </c>
    </row>
    <row r="10675" spans="1:4">
      <c r="A10675" s="213" t="s">
        <v>18639</v>
      </c>
      <c r="B10675" s="213" t="s">
        <v>3392</v>
      </c>
      <c r="C10675" s="213" t="s">
        <v>56</v>
      </c>
      <c r="D10675" s="214" t="s">
        <v>34649</v>
      </c>
    </row>
    <row r="10676" spans="1:4">
      <c r="A10676" s="213" t="s">
        <v>18640</v>
      </c>
      <c r="B10676" s="213" t="s">
        <v>3393</v>
      </c>
      <c r="C10676" s="213" t="s">
        <v>56</v>
      </c>
      <c r="D10676" s="214" t="s">
        <v>18641</v>
      </c>
    </row>
    <row r="10677" spans="1:4">
      <c r="A10677" s="213" t="s">
        <v>18642</v>
      </c>
      <c r="B10677" s="213" t="s">
        <v>3394</v>
      </c>
      <c r="C10677" s="213" t="s">
        <v>56</v>
      </c>
      <c r="D10677" s="214" t="s">
        <v>14672</v>
      </c>
    </row>
    <row r="10678" spans="1:4">
      <c r="A10678" s="213" t="s">
        <v>18643</v>
      </c>
      <c r="B10678" s="213" t="s">
        <v>3395</v>
      </c>
      <c r="C10678" s="213" t="s">
        <v>56</v>
      </c>
      <c r="D10678" s="214" t="s">
        <v>10971</v>
      </c>
    </row>
    <row r="10679" spans="1:4">
      <c r="A10679" s="213" t="s">
        <v>18644</v>
      </c>
      <c r="B10679" s="213" t="s">
        <v>3396</v>
      </c>
      <c r="C10679" s="213" t="s">
        <v>56</v>
      </c>
      <c r="D10679" s="214" t="s">
        <v>34650</v>
      </c>
    </row>
    <row r="10680" spans="1:4">
      <c r="A10680" s="213" t="s">
        <v>18645</v>
      </c>
      <c r="B10680" s="213" t="s">
        <v>3397</v>
      </c>
      <c r="C10680" s="213" t="s">
        <v>56</v>
      </c>
      <c r="D10680" s="214" t="s">
        <v>10371</v>
      </c>
    </row>
    <row r="10681" spans="1:4">
      <c r="A10681" s="213" t="s">
        <v>18646</v>
      </c>
      <c r="B10681" s="213" t="s">
        <v>3398</v>
      </c>
      <c r="C10681" s="213" t="s">
        <v>56</v>
      </c>
      <c r="D10681" s="214" t="s">
        <v>11156</v>
      </c>
    </row>
    <row r="10682" spans="1:4">
      <c r="A10682" s="213" t="s">
        <v>18647</v>
      </c>
      <c r="B10682" s="213" t="s">
        <v>3399</v>
      </c>
      <c r="C10682" s="213" t="s">
        <v>56</v>
      </c>
      <c r="D10682" s="214" t="s">
        <v>10556</v>
      </c>
    </row>
    <row r="10683" spans="1:4">
      <c r="A10683" s="213" t="s">
        <v>18648</v>
      </c>
      <c r="B10683" s="213" t="s">
        <v>3400</v>
      </c>
      <c r="C10683" s="213" t="s">
        <v>56</v>
      </c>
      <c r="D10683" s="214" t="s">
        <v>32288</v>
      </c>
    </row>
    <row r="10684" spans="1:4">
      <c r="A10684" s="213" t="s">
        <v>18650</v>
      </c>
      <c r="B10684" s="213" t="s">
        <v>3401</v>
      </c>
      <c r="C10684" s="213" t="s">
        <v>56</v>
      </c>
      <c r="D10684" s="214" t="s">
        <v>11467</v>
      </c>
    </row>
    <row r="10685" spans="1:4">
      <c r="A10685" s="213" t="s">
        <v>18651</v>
      </c>
      <c r="B10685" s="213" t="s">
        <v>3402</v>
      </c>
      <c r="C10685" s="213" t="s">
        <v>56</v>
      </c>
      <c r="D10685" s="214" t="s">
        <v>22636</v>
      </c>
    </row>
    <row r="10686" spans="1:4">
      <c r="A10686" s="213" t="s">
        <v>18652</v>
      </c>
      <c r="B10686" s="213" t="s">
        <v>3403</v>
      </c>
      <c r="C10686" s="213" t="s">
        <v>56</v>
      </c>
      <c r="D10686" s="214" t="s">
        <v>25344</v>
      </c>
    </row>
    <row r="10687" spans="1:4">
      <c r="A10687" s="213" t="s">
        <v>18653</v>
      </c>
      <c r="B10687" s="213" t="s">
        <v>3404</v>
      </c>
      <c r="C10687" s="213" t="s">
        <v>56</v>
      </c>
      <c r="D10687" s="214" t="s">
        <v>22174</v>
      </c>
    </row>
    <row r="10688" spans="1:4">
      <c r="A10688" s="213" t="s">
        <v>18654</v>
      </c>
      <c r="B10688" s="213" t="s">
        <v>3405</v>
      </c>
      <c r="C10688" s="213" t="s">
        <v>56</v>
      </c>
      <c r="D10688" s="214" t="s">
        <v>11650</v>
      </c>
    </row>
    <row r="10689" spans="1:4">
      <c r="A10689" s="213" t="s">
        <v>18655</v>
      </c>
      <c r="B10689" s="213" t="s">
        <v>3406</v>
      </c>
      <c r="C10689" s="213" t="s">
        <v>56</v>
      </c>
      <c r="D10689" s="214" t="s">
        <v>14637</v>
      </c>
    </row>
    <row r="10690" spans="1:4">
      <c r="A10690" s="213" t="s">
        <v>18656</v>
      </c>
      <c r="B10690" s="213" t="s">
        <v>3407</v>
      </c>
      <c r="C10690" s="213" t="s">
        <v>56</v>
      </c>
      <c r="D10690" s="214" t="s">
        <v>18657</v>
      </c>
    </row>
    <row r="10691" spans="1:4">
      <c r="A10691" s="213" t="s">
        <v>18658</v>
      </c>
      <c r="B10691" s="213" t="s">
        <v>3408</v>
      </c>
      <c r="C10691" s="213" t="s">
        <v>56</v>
      </c>
      <c r="D10691" s="214" t="s">
        <v>34651</v>
      </c>
    </row>
    <row r="10692" spans="1:4">
      <c r="A10692" s="213" t="s">
        <v>18659</v>
      </c>
      <c r="B10692" s="213" t="s">
        <v>3409</v>
      </c>
      <c r="C10692" s="213" t="s">
        <v>56</v>
      </c>
      <c r="D10692" s="214" t="s">
        <v>10189</v>
      </c>
    </row>
    <row r="10693" spans="1:4">
      <c r="A10693" s="213" t="s">
        <v>18660</v>
      </c>
      <c r="B10693" s="213" t="s">
        <v>3410</v>
      </c>
      <c r="C10693" s="213" t="s">
        <v>56</v>
      </c>
      <c r="D10693" s="214" t="s">
        <v>18661</v>
      </c>
    </row>
    <row r="10694" spans="1:4">
      <c r="A10694" s="213" t="s">
        <v>18662</v>
      </c>
      <c r="B10694" s="213" t="s">
        <v>3411</v>
      </c>
      <c r="C10694" s="213" t="s">
        <v>56</v>
      </c>
      <c r="D10694" s="214" t="s">
        <v>34652</v>
      </c>
    </row>
    <row r="10695" spans="1:4">
      <c r="A10695" s="213" t="s">
        <v>18663</v>
      </c>
      <c r="B10695" s="213" t="s">
        <v>3412</v>
      </c>
      <c r="C10695" s="213" t="s">
        <v>56</v>
      </c>
      <c r="D10695" s="214" t="s">
        <v>10393</v>
      </c>
    </row>
    <row r="10696" spans="1:4">
      <c r="A10696" s="213" t="s">
        <v>18664</v>
      </c>
      <c r="B10696" s="213" t="s">
        <v>3413</v>
      </c>
      <c r="C10696" s="213" t="s">
        <v>56</v>
      </c>
      <c r="D10696" s="214" t="s">
        <v>11441</v>
      </c>
    </row>
    <row r="10697" spans="1:4">
      <c r="A10697" s="213" t="s">
        <v>18665</v>
      </c>
      <c r="B10697" s="213" t="s">
        <v>3414</v>
      </c>
      <c r="C10697" s="213" t="s">
        <v>56</v>
      </c>
      <c r="D10697" s="214" t="s">
        <v>34653</v>
      </c>
    </row>
    <row r="10698" spans="1:4">
      <c r="A10698" s="213" t="s">
        <v>18667</v>
      </c>
      <c r="B10698" s="213" t="s">
        <v>3415</v>
      </c>
      <c r="C10698" s="213" t="s">
        <v>56</v>
      </c>
      <c r="D10698" s="214" t="s">
        <v>26614</v>
      </c>
    </row>
    <row r="10699" spans="1:4">
      <c r="A10699" s="213" t="s">
        <v>18668</v>
      </c>
      <c r="B10699" s="213" t="s">
        <v>3416</v>
      </c>
      <c r="C10699" s="213" t="s">
        <v>56</v>
      </c>
      <c r="D10699" s="214" t="s">
        <v>34654</v>
      </c>
    </row>
    <row r="10700" spans="1:4">
      <c r="A10700" s="213" t="s">
        <v>18669</v>
      </c>
      <c r="B10700" s="213" t="s">
        <v>3417</v>
      </c>
      <c r="C10700" s="213" t="s">
        <v>56</v>
      </c>
      <c r="D10700" s="214" t="s">
        <v>12851</v>
      </c>
    </row>
    <row r="10701" spans="1:4">
      <c r="A10701" s="213" t="s">
        <v>18670</v>
      </c>
      <c r="B10701" s="213" t="s">
        <v>3418</v>
      </c>
      <c r="C10701" s="213" t="s">
        <v>56</v>
      </c>
      <c r="D10701" s="214" t="s">
        <v>14672</v>
      </c>
    </row>
    <row r="10702" spans="1:4">
      <c r="A10702" s="213" t="s">
        <v>18672</v>
      </c>
      <c r="B10702" s="213" t="s">
        <v>3419</v>
      </c>
      <c r="C10702" s="213" t="s">
        <v>56</v>
      </c>
      <c r="D10702" s="214" t="s">
        <v>10527</v>
      </c>
    </row>
    <row r="10703" spans="1:4">
      <c r="A10703" s="213" t="s">
        <v>18674</v>
      </c>
      <c r="B10703" s="213" t="s">
        <v>3420</v>
      </c>
      <c r="C10703" s="213" t="s">
        <v>56</v>
      </c>
      <c r="D10703" s="214" t="s">
        <v>34655</v>
      </c>
    </row>
    <row r="10704" spans="1:4">
      <c r="A10704" s="213" t="s">
        <v>18675</v>
      </c>
      <c r="B10704" s="213" t="s">
        <v>3421</v>
      </c>
      <c r="C10704" s="213" t="s">
        <v>56</v>
      </c>
      <c r="D10704" s="214" t="s">
        <v>15875</v>
      </c>
    </row>
    <row r="10705" spans="1:4">
      <c r="A10705" s="213" t="s">
        <v>18676</v>
      </c>
      <c r="B10705" s="213" t="s">
        <v>3422</v>
      </c>
      <c r="C10705" s="213" t="s">
        <v>56</v>
      </c>
      <c r="D10705" s="214" t="s">
        <v>11539</v>
      </c>
    </row>
    <row r="10706" spans="1:4">
      <c r="A10706" s="213" t="s">
        <v>18677</v>
      </c>
      <c r="B10706" s="213" t="s">
        <v>3423</v>
      </c>
      <c r="C10706" s="213" t="s">
        <v>56</v>
      </c>
      <c r="D10706" s="214" t="s">
        <v>11156</v>
      </c>
    </row>
    <row r="10707" spans="1:4">
      <c r="A10707" s="213" t="s">
        <v>18678</v>
      </c>
      <c r="B10707" s="213" t="s">
        <v>3424</v>
      </c>
      <c r="C10707" s="213" t="s">
        <v>56</v>
      </c>
      <c r="D10707" s="214" t="s">
        <v>16012</v>
      </c>
    </row>
    <row r="10708" spans="1:4">
      <c r="A10708" s="213" t="s">
        <v>18679</v>
      </c>
      <c r="B10708" s="213" t="s">
        <v>3425</v>
      </c>
      <c r="C10708" s="213" t="s">
        <v>56</v>
      </c>
      <c r="D10708" s="214" t="s">
        <v>11499</v>
      </c>
    </row>
    <row r="10709" spans="1:4">
      <c r="A10709" s="213" t="s">
        <v>18680</v>
      </c>
      <c r="B10709" s="213" t="s">
        <v>3426</v>
      </c>
      <c r="C10709" s="213" t="s">
        <v>56</v>
      </c>
      <c r="D10709" s="214" t="s">
        <v>34656</v>
      </c>
    </row>
    <row r="10710" spans="1:4">
      <c r="A10710" s="213" t="s">
        <v>18681</v>
      </c>
      <c r="B10710" s="213" t="s">
        <v>3427</v>
      </c>
      <c r="C10710" s="213" t="s">
        <v>56</v>
      </c>
      <c r="D10710" s="214" t="s">
        <v>11230</v>
      </c>
    </row>
    <row r="10711" spans="1:4">
      <c r="A10711" s="213" t="s">
        <v>18682</v>
      </c>
      <c r="B10711" s="213" t="s">
        <v>3428</v>
      </c>
      <c r="C10711" s="213" t="s">
        <v>56</v>
      </c>
      <c r="D10711" s="214" t="s">
        <v>25678</v>
      </c>
    </row>
    <row r="10712" spans="1:4">
      <c r="A10712" s="213" t="s">
        <v>18683</v>
      </c>
      <c r="B10712" s="213" t="s">
        <v>3429</v>
      </c>
      <c r="C10712" s="213" t="s">
        <v>56</v>
      </c>
      <c r="D10712" s="214" t="s">
        <v>14641</v>
      </c>
    </row>
    <row r="10713" spans="1:4">
      <c r="A10713" s="213" t="s">
        <v>18685</v>
      </c>
      <c r="B10713" s="213" t="s">
        <v>3430</v>
      </c>
      <c r="C10713" s="213" t="s">
        <v>56</v>
      </c>
      <c r="D10713" s="214" t="s">
        <v>15020</v>
      </c>
    </row>
    <row r="10714" spans="1:4">
      <c r="A10714" s="213" t="s">
        <v>18686</v>
      </c>
      <c r="B10714" s="213" t="s">
        <v>3431</v>
      </c>
      <c r="C10714" s="213" t="s">
        <v>56</v>
      </c>
      <c r="D10714" s="214" t="s">
        <v>14637</v>
      </c>
    </row>
    <row r="10715" spans="1:4">
      <c r="A10715" s="213" t="s">
        <v>18687</v>
      </c>
      <c r="B10715" s="213" t="s">
        <v>3432</v>
      </c>
      <c r="C10715" s="213" t="s">
        <v>56</v>
      </c>
      <c r="D10715" s="214" t="s">
        <v>11041</v>
      </c>
    </row>
    <row r="10716" spans="1:4">
      <c r="A10716" s="213" t="s">
        <v>18688</v>
      </c>
      <c r="B10716" s="213" t="s">
        <v>3433</v>
      </c>
      <c r="C10716" s="213" t="s">
        <v>56</v>
      </c>
      <c r="D10716" s="214" t="s">
        <v>11518</v>
      </c>
    </row>
    <row r="10717" spans="1:4">
      <c r="A10717" s="213" t="s">
        <v>18689</v>
      </c>
      <c r="B10717" s="213" t="s">
        <v>3434</v>
      </c>
      <c r="C10717" s="213" t="s">
        <v>56</v>
      </c>
      <c r="D10717" s="214" t="s">
        <v>33782</v>
      </c>
    </row>
    <row r="10718" spans="1:4">
      <c r="A10718" s="213" t="s">
        <v>18690</v>
      </c>
      <c r="B10718" s="213" t="s">
        <v>3435</v>
      </c>
      <c r="C10718" s="213" t="s">
        <v>56</v>
      </c>
      <c r="D10718" s="214" t="s">
        <v>25200</v>
      </c>
    </row>
    <row r="10719" spans="1:4">
      <c r="A10719" s="213" t="s">
        <v>18691</v>
      </c>
      <c r="B10719" s="213" t="s">
        <v>3436</v>
      </c>
      <c r="C10719" s="213" t="s">
        <v>56</v>
      </c>
      <c r="D10719" s="214" t="s">
        <v>22300</v>
      </c>
    </row>
    <row r="10720" spans="1:4">
      <c r="A10720" s="213" t="s">
        <v>18692</v>
      </c>
      <c r="B10720" s="213" t="s">
        <v>3437</v>
      </c>
      <c r="C10720" s="213" t="s">
        <v>56</v>
      </c>
      <c r="D10720" s="214" t="s">
        <v>10189</v>
      </c>
    </row>
    <row r="10721" spans="1:4">
      <c r="A10721" s="213" t="s">
        <v>18693</v>
      </c>
      <c r="B10721" s="213" t="s">
        <v>3438</v>
      </c>
      <c r="C10721" s="213" t="s">
        <v>56</v>
      </c>
      <c r="D10721" s="214" t="s">
        <v>32808</v>
      </c>
    </row>
    <row r="10722" spans="1:4">
      <c r="A10722" s="213" t="s">
        <v>18694</v>
      </c>
      <c r="B10722" s="213" t="s">
        <v>3439</v>
      </c>
      <c r="C10722" s="213" t="s">
        <v>56</v>
      </c>
      <c r="D10722" s="214" t="s">
        <v>22307</v>
      </c>
    </row>
    <row r="10723" spans="1:4">
      <c r="A10723" s="213" t="s">
        <v>18696</v>
      </c>
      <c r="B10723" s="213" t="s">
        <v>3440</v>
      </c>
      <c r="C10723" s="213" t="s">
        <v>56</v>
      </c>
      <c r="D10723" s="214" t="s">
        <v>31528</v>
      </c>
    </row>
    <row r="10724" spans="1:4">
      <c r="A10724" s="213" t="s">
        <v>18697</v>
      </c>
      <c r="B10724" s="213" t="s">
        <v>3441</v>
      </c>
      <c r="C10724" s="213" t="s">
        <v>56</v>
      </c>
      <c r="D10724" s="214" t="s">
        <v>18449</v>
      </c>
    </row>
    <row r="10725" spans="1:4">
      <c r="A10725" s="213" t="s">
        <v>18698</v>
      </c>
      <c r="B10725" s="213" t="s">
        <v>3442</v>
      </c>
      <c r="C10725" s="213" t="s">
        <v>56</v>
      </c>
      <c r="D10725" s="214" t="s">
        <v>32794</v>
      </c>
    </row>
    <row r="10726" spans="1:4">
      <c r="A10726" s="213" t="s">
        <v>18699</v>
      </c>
      <c r="B10726" s="213" t="s">
        <v>3443</v>
      </c>
      <c r="C10726" s="213" t="s">
        <v>56</v>
      </c>
      <c r="D10726" s="214" t="s">
        <v>12826</v>
      </c>
    </row>
    <row r="10727" spans="1:4">
      <c r="A10727" s="213" t="s">
        <v>18700</v>
      </c>
      <c r="B10727" s="213" t="s">
        <v>3444</v>
      </c>
      <c r="C10727" s="213" t="s">
        <v>56</v>
      </c>
      <c r="D10727" s="214" t="s">
        <v>13088</v>
      </c>
    </row>
    <row r="10728" spans="1:4">
      <c r="A10728" s="213" t="s">
        <v>18701</v>
      </c>
      <c r="B10728" s="213" t="s">
        <v>3445</v>
      </c>
      <c r="C10728" s="213" t="s">
        <v>56</v>
      </c>
      <c r="D10728" s="214" t="s">
        <v>14677</v>
      </c>
    </row>
    <row r="10729" spans="1:4">
      <c r="A10729" s="213" t="s">
        <v>18702</v>
      </c>
      <c r="B10729" s="213" t="s">
        <v>18703</v>
      </c>
      <c r="C10729" s="213" t="s">
        <v>56</v>
      </c>
      <c r="D10729" s="214" t="s">
        <v>34657</v>
      </c>
    </row>
    <row r="10730" spans="1:4">
      <c r="A10730" s="213" t="s">
        <v>18704</v>
      </c>
      <c r="B10730" s="213" t="s">
        <v>18705</v>
      </c>
      <c r="C10730" s="213" t="s">
        <v>56</v>
      </c>
      <c r="D10730" s="214" t="s">
        <v>13964</v>
      </c>
    </row>
    <row r="10731" spans="1:4">
      <c r="A10731" s="213" t="s">
        <v>18706</v>
      </c>
      <c r="B10731" s="213" t="s">
        <v>18707</v>
      </c>
      <c r="C10731" s="213" t="s">
        <v>56</v>
      </c>
      <c r="D10731" s="214" t="s">
        <v>34658</v>
      </c>
    </row>
    <row r="10732" spans="1:4">
      <c r="A10732" s="213" t="s">
        <v>18708</v>
      </c>
      <c r="B10732" s="213" t="s">
        <v>18709</v>
      </c>
      <c r="C10732" s="213" t="s">
        <v>56</v>
      </c>
      <c r="D10732" s="214" t="s">
        <v>34659</v>
      </c>
    </row>
    <row r="10733" spans="1:4">
      <c r="A10733" s="213" t="s">
        <v>18710</v>
      </c>
      <c r="B10733" s="213" t="s">
        <v>18711</v>
      </c>
      <c r="C10733" s="213" t="s">
        <v>56</v>
      </c>
      <c r="D10733" s="214" t="s">
        <v>34660</v>
      </c>
    </row>
    <row r="10734" spans="1:4">
      <c r="A10734" s="213" t="s">
        <v>18712</v>
      </c>
      <c r="B10734" s="213" t="s">
        <v>18713</v>
      </c>
      <c r="C10734" s="213" t="s">
        <v>56</v>
      </c>
      <c r="D10734" s="214" t="s">
        <v>34661</v>
      </c>
    </row>
    <row r="10735" spans="1:4">
      <c r="A10735" s="213" t="s">
        <v>18714</v>
      </c>
      <c r="B10735" s="213" t="s">
        <v>18715</v>
      </c>
      <c r="C10735" s="213" t="s">
        <v>56</v>
      </c>
      <c r="D10735" s="214" t="s">
        <v>29852</v>
      </c>
    </row>
    <row r="10736" spans="1:4">
      <c r="A10736" s="213" t="s">
        <v>18716</v>
      </c>
      <c r="B10736" s="213" t="s">
        <v>18717</v>
      </c>
      <c r="C10736" s="213" t="s">
        <v>56</v>
      </c>
      <c r="D10736" s="214" t="s">
        <v>28687</v>
      </c>
    </row>
    <row r="10737" spans="1:4">
      <c r="A10737" s="213" t="s">
        <v>18718</v>
      </c>
      <c r="B10737" s="213" t="s">
        <v>18719</v>
      </c>
      <c r="C10737" s="213" t="s">
        <v>56</v>
      </c>
      <c r="D10737" s="214" t="s">
        <v>34662</v>
      </c>
    </row>
    <row r="10738" spans="1:4">
      <c r="A10738" s="213" t="s">
        <v>18720</v>
      </c>
      <c r="B10738" s="213" t="s">
        <v>18721</v>
      </c>
      <c r="C10738" s="213" t="s">
        <v>56</v>
      </c>
      <c r="D10738" s="214" t="s">
        <v>34663</v>
      </c>
    </row>
    <row r="10739" spans="1:4">
      <c r="A10739" s="213" t="s">
        <v>18722</v>
      </c>
      <c r="B10739" s="213" t="s">
        <v>18723</v>
      </c>
      <c r="C10739" s="213" t="s">
        <v>56</v>
      </c>
      <c r="D10739" s="214" t="s">
        <v>34664</v>
      </c>
    </row>
    <row r="10740" spans="1:4">
      <c r="A10740" s="213" t="s">
        <v>18724</v>
      </c>
      <c r="B10740" s="213" t="s">
        <v>18725</v>
      </c>
      <c r="C10740" s="213" t="s">
        <v>56</v>
      </c>
      <c r="D10740" s="214" t="s">
        <v>34665</v>
      </c>
    </row>
    <row r="10741" spans="1:4">
      <c r="A10741" s="213" t="s">
        <v>18726</v>
      </c>
      <c r="B10741" s="213" t="s">
        <v>2966</v>
      </c>
      <c r="C10741" s="213" t="s">
        <v>56</v>
      </c>
      <c r="D10741" s="214" t="s">
        <v>14699</v>
      </c>
    </row>
    <row r="10742" spans="1:4">
      <c r="A10742" s="213" t="s">
        <v>18727</v>
      </c>
      <c r="B10742" s="213" t="s">
        <v>2967</v>
      </c>
      <c r="C10742" s="213" t="s">
        <v>56</v>
      </c>
      <c r="D10742" s="214" t="s">
        <v>14677</v>
      </c>
    </row>
    <row r="10743" spans="1:4">
      <c r="A10743" s="213" t="s">
        <v>18728</v>
      </c>
      <c r="B10743" s="213" t="s">
        <v>18729</v>
      </c>
      <c r="C10743" s="213" t="s">
        <v>56</v>
      </c>
      <c r="D10743" s="214" t="s">
        <v>33973</v>
      </c>
    </row>
    <row r="10744" spans="1:4">
      <c r="A10744" s="213" t="s">
        <v>18730</v>
      </c>
      <c r="B10744" s="213" t="s">
        <v>18731</v>
      </c>
      <c r="C10744" s="213" t="s">
        <v>56</v>
      </c>
      <c r="D10744" s="214" t="s">
        <v>10694</v>
      </c>
    </row>
    <row r="10745" spans="1:4">
      <c r="A10745" s="213" t="s">
        <v>18733</v>
      </c>
      <c r="B10745" s="213" t="s">
        <v>30836</v>
      </c>
      <c r="C10745" s="213" t="s">
        <v>56</v>
      </c>
      <c r="D10745" s="214" t="s">
        <v>30114</v>
      </c>
    </row>
    <row r="10746" spans="1:4">
      <c r="A10746" s="213" t="s">
        <v>18734</v>
      </c>
      <c r="B10746" s="213" t="s">
        <v>18735</v>
      </c>
      <c r="C10746" s="213" t="s">
        <v>56</v>
      </c>
      <c r="D10746" s="214" t="s">
        <v>32593</v>
      </c>
    </row>
    <row r="10747" spans="1:4">
      <c r="A10747" s="213" t="s">
        <v>18736</v>
      </c>
      <c r="B10747" s="213" t="s">
        <v>30837</v>
      </c>
      <c r="C10747" s="213" t="s">
        <v>56</v>
      </c>
      <c r="D10747" s="214" t="s">
        <v>29926</v>
      </c>
    </row>
    <row r="10748" spans="1:4">
      <c r="A10748" s="213" t="s">
        <v>18737</v>
      </c>
      <c r="B10748" s="213" t="s">
        <v>30838</v>
      </c>
      <c r="C10748" s="213" t="s">
        <v>56</v>
      </c>
      <c r="D10748" s="214" t="s">
        <v>34666</v>
      </c>
    </row>
    <row r="10749" spans="1:4">
      <c r="A10749" s="213" t="s">
        <v>18738</v>
      </c>
      <c r="B10749" s="213" t="s">
        <v>30839</v>
      </c>
      <c r="C10749" s="213" t="s">
        <v>56</v>
      </c>
      <c r="D10749" s="214" t="s">
        <v>10491</v>
      </c>
    </row>
    <row r="10750" spans="1:4">
      <c r="A10750" s="213" t="s">
        <v>18739</v>
      </c>
      <c r="B10750" s="213" t="s">
        <v>30840</v>
      </c>
      <c r="C10750" s="213" t="s">
        <v>56</v>
      </c>
      <c r="D10750" s="214" t="s">
        <v>15169</v>
      </c>
    </row>
    <row r="10751" spans="1:4">
      <c r="A10751" s="213" t="s">
        <v>18740</v>
      </c>
      <c r="B10751" s="213" t="s">
        <v>30841</v>
      </c>
      <c r="C10751" s="213" t="s">
        <v>56</v>
      </c>
      <c r="D10751" s="214" t="s">
        <v>32207</v>
      </c>
    </row>
    <row r="10752" spans="1:4">
      <c r="A10752" s="213" t="s">
        <v>18741</v>
      </c>
      <c r="B10752" s="213" t="s">
        <v>18742</v>
      </c>
      <c r="C10752" s="213" t="s">
        <v>56</v>
      </c>
      <c r="D10752" s="214" t="s">
        <v>34667</v>
      </c>
    </row>
    <row r="10753" spans="1:4">
      <c r="A10753" s="213" t="s">
        <v>18744</v>
      </c>
      <c r="B10753" s="213" t="s">
        <v>18745</v>
      </c>
      <c r="C10753" s="213" t="s">
        <v>56</v>
      </c>
      <c r="D10753" s="214" t="s">
        <v>34668</v>
      </c>
    </row>
    <row r="10754" spans="1:4">
      <c r="A10754" s="213" t="s">
        <v>18746</v>
      </c>
      <c r="B10754" s="213" t="s">
        <v>18747</v>
      </c>
      <c r="C10754" s="213" t="s">
        <v>56</v>
      </c>
      <c r="D10754" s="214" t="s">
        <v>34669</v>
      </c>
    </row>
    <row r="10755" spans="1:4">
      <c r="A10755" s="213" t="s">
        <v>18748</v>
      </c>
      <c r="B10755" s="213" t="s">
        <v>18749</v>
      </c>
      <c r="C10755" s="213" t="s">
        <v>56</v>
      </c>
      <c r="D10755" s="214" t="s">
        <v>18750</v>
      </c>
    </row>
    <row r="10756" spans="1:4">
      <c r="A10756" s="213" t="s">
        <v>18751</v>
      </c>
      <c r="B10756" s="213" t="s">
        <v>18752</v>
      </c>
      <c r="C10756" s="213" t="s">
        <v>56</v>
      </c>
      <c r="D10756" s="214" t="s">
        <v>10474</v>
      </c>
    </row>
    <row r="10757" spans="1:4">
      <c r="A10757" s="213" t="s">
        <v>18753</v>
      </c>
      <c r="B10757" s="213" t="s">
        <v>18754</v>
      </c>
      <c r="C10757" s="213" t="s">
        <v>56</v>
      </c>
      <c r="D10757" s="214" t="s">
        <v>11409</v>
      </c>
    </row>
    <row r="10758" spans="1:4">
      <c r="A10758" s="213" t="s">
        <v>18755</v>
      </c>
      <c r="B10758" s="213" t="s">
        <v>18756</v>
      </c>
      <c r="C10758" s="213" t="s">
        <v>56</v>
      </c>
      <c r="D10758" s="214" t="s">
        <v>34668</v>
      </c>
    </row>
    <row r="10759" spans="1:4">
      <c r="A10759" s="213" t="s">
        <v>18757</v>
      </c>
      <c r="B10759" s="213" t="s">
        <v>18758</v>
      </c>
      <c r="C10759" s="213" t="s">
        <v>56</v>
      </c>
      <c r="D10759" s="214" t="s">
        <v>31742</v>
      </c>
    </row>
    <row r="10760" spans="1:4">
      <c r="A10760" s="213" t="s">
        <v>18760</v>
      </c>
      <c r="B10760" s="213" t="s">
        <v>18761</v>
      </c>
      <c r="C10760" s="213" t="s">
        <v>56</v>
      </c>
      <c r="D10760" s="214" t="s">
        <v>11533</v>
      </c>
    </row>
    <row r="10761" spans="1:4">
      <c r="A10761" s="213" t="s">
        <v>18762</v>
      </c>
      <c r="B10761" s="213" t="s">
        <v>18763</v>
      </c>
      <c r="C10761" s="213" t="s">
        <v>56</v>
      </c>
      <c r="D10761" s="214" t="s">
        <v>11311</v>
      </c>
    </row>
    <row r="10762" spans="1:4">
      <c r="A10762" s="213" t="s">
        <v>18765</v>
      </c>
      <c r="B10762" s="213" t="s">
        <v>18766</v>
      </c>
      <c r="C10762" s="213" t="s">
        <v>56</v>
      </c>
      <c r="D10762" s="214" t="s">
        <v>34670</v>
      </c>
    </row>
    <row r="10763" spans="1:4">
      <c r="A10763" s="213" t="s">
        <v>18767</v>
      </c>
      <c r="B10763" s="213" t="s">
        <v>18768</v>
      </c>
      <c r="C10763" s="213" t="s">
        <v>56</v>
      </c>
      <c r="D10763" s="214" t="s">
        <v>34671</v>
      </c>
    </row>
    <row r="10764" spans="1:4">
      <c r="A10764" s="213" t="s">
        <v>18769</v>
      </c>
      <c r="B10764" s="213" t="s">
        <v>18770</v>
      </c>
      <c r="C10764" s="213" t="s">
        <v>56</v>
      </c>
      <c r="D10764" s="214" t="s">
        <v>34672</v>
      </c>
    </row>
    <row r="10765" spans="1:4">
      <c r="A10765" s="213" t="s">
        <v>18771</v>
      </c>
      <c r="B10765" s="213" t="s">
        <v>18772</v>
      </c>
      <c r="C10765" s="213" t="s">
        <v>56</v>
      </c>
      <c r="D10765" s="214" t="s">
        <v>11487</v>
      </c>
    </row>
    <row r="10766" spans="1:4">
      <c r="A10766" s="213" t="s">
        <v>18773</v>
      </c>
      <c r="B10766" s="213" t="s">
        <v>18774</v>
      </c>
      <c r="C10766" s="213" t="s">
        <v>56</v>
      </c>
      <c r="D10766" s="214" t="s">
        <v>10868</v>
      </c>
    </row>
    <row r="10767" spans="1:4">
      <c r="A10767" s="213" t="s">
        <v>18775</v>
      </c>
      <c r="B10767" s="213" t="s">
        <v>18776</v>
      </c>
      <c r="C10767" s="213" t="s">
        <v>55</v>
      </c>
      <c r="D10767" s="214" t="s">
        <v>33740</v>
      </c>
    </row>
    <row r="10768" spans="1:4">
      <c r="A10768" s="213" t="s">
        <v>18777</v>
      </c>
      <c r="B10768" s="213" t="s">
        <v>3136</v>
      </c>
      <c r="C10768" s="213" t="s">
        <v>106</v>
      </c>
      <c r="D10768" s="214" t="s">
        <v>34673</v>
      </c>
    </row>
    <row r="10769" spans="1:4">
      <c r="A10769" s="213" t="s">
        <v>18779</v>
      </c>
      <c r="B10769" s="213" t="s">
        <v>3137</v>
      </c>
      <c r="C10769" s="213" t="s">
        <v>106</v>
      </c>
      <c r="D10769" s="214" t="s">
        <v>11047</v>
      </c>
    </row>
    <row r="10770" spans="1:4">
      <c r="A10770" s="213" t="s">
        <v>18780</v>
      </c>
      <c r="B10770" s="213" t="s">
        <v>3138</v>
      </c>
      <c r="C10770" s="213" t="s">
        <v>106</v>
      </c>
      <c r="D10770" s="214" t="s">
        <v>10757</v>
      </c>
    </row>
    <row r="10771" spans="1:4">
      <c r="A10771" s="213" t="s">
        <v>18781</v>
      </c>
      <c r="B10771" s="213" t="s">
        <v>3139</v>
      </c>
      <c r="C10771" s="213" t="s">
        <v>106</v>
      </c>
      <c r="D10771" s="214" t="s">
        <v>34674</v>
      </c>
    </row>
    <row r="10772" spans="1:4">
      <c r="A10772" s="213" t="s">
        <v>18782</v>
      </c>
      <c r="B10772" s="213" t="s">
        <v>940</v>
      </c>
      <c r="C10772" s="213" t="s">
        <v>55</v>
      </c>
      <c r="D10772" s="214" t="s">
        <v>30459</v>
      </c>
    </row>
    <row r="10773" spans="1:4">
      <c r="A10773" s="213" t="s">
        <v>18783</v>
      </c>
      <c r="B10773" s="213" t="s">
        <v>941</v>
      </c>
      <c r="C10773" s="213" t="s">
        <v>55</v>
      </c>
      <c r="D10773" s="214" t="s">
        <v>12973</v>
      </c>
    </row>
    <row r="10774" spans="1:4">
      <c r="A10774" s="213" t="s">
        <v>18784</v>
      </c>
      <c r="B10774" s="213" t="s">
        <v>942</v>
      </c>
      <c r="C10774" s="213" t="s">
        <v>56</v>
      </c>
      <c r="D10774" s="214" t="s">
        <v>34675</v>
      </c>
    </row>
    <row r="10775" spans="1:4">
      <c r="A10775" s="213" t="s">
        <v>18785</v>
      </c>
      <c r="B10775" s="213" t="s">
        <v>943</v>
      </c>
      <c r="C10775" s="213" t="s">
        <v>56</v>
      </c>
      <c r="D10775" s="214" t="s">
        <v>34676</v>
      </c>
    </row>
    <row r="10776" spans="1:4">
      <c r="A10776" s="213" t="s">
        <v>18786</v>
      </c>
      <c r="B10776" s="213" t="s">
        <v>944</v>
      </c>
      <c r="C10776" s="213" t="s">
        <v>56</v>
      </c>
      <c r="D10776" s="214" t="s">
        <v>34677</v>
      </c>
    </row>
    <row r="10777" spans="1:4">
      <c r="A10777" s="213" t="s">
        <v>18788</v>
      </c>
      <c r="B10777" s="213" t="s">
        <v>945</v>
      </c>
      <c r="C10777" s="213" t="s">
        <v>56</v>
      </c>
      <c r="D10777" s="214" t="s">
        <v>34678</v>
      </c>
    </row>
    <row r="10778" spans="1:4">
      <c r="A10778" s="213" t="s">
        <v>18789</v>
      </c>
      <c r="B10778" s="213" t="s">
        <v>946</v>
      </c>
      <c r="C10778" s="213" t="s">
        <v>56</v>
      </c>
      <c r="D10778" s="214" t="s">
        <v>34679</v>
      </c>
    </row>
    <row r="10779" spans="1:4">
      <c r="A10779" s="213" t="s">
        <v>18790</v>
      </c>
      <c r="B10779" s="213" t="s">
        <v>947</v>
      </c>
      <c r="C10779" s="213" t="s">
        <v>56</v>
      </c>
      <c r="D10779" s="214" t="s">
        <v>34680</v>
      </c>
    </row>
    <row r="10780" spans="1:4">
      <c r="A10780" s="213" t="s">
        <v>18791</v>
      </c>
      <c r="B10780" s="213" t="s">
        <v>948</v>
      </c>
      <c r="C10780" s="213" t="s">
        <v>56</v>
      </c>
      <c r="D10780" s="214" t="s">
        <v>34681</v>
      </c>
    </row>
    <row r="10781" spans="1:4">
      <c r="A10781" s="213" t="s">
        <v>18792</v>
      </c>
      <c r="B10781" s="213" t="s">
        <v>949</v>
      </c>
      <c r="C10781" s="213" t="s">
        <v>56</v>
      </c>
      <c r="D10781" s="214" t="s">
        <v>34682</v>
      </c>
    </row>
    <row r="10782" spans="1:4">
      <c r="A10782" s="213" t="s">
        <v>18793</v>
      </c>
      <c r="B10782" s="213" t="s">
        <v>680</v>
      </c>
      <c r="C10782" s="213" t="s">
        <v>55</v>
      </c>
      <c r="D10782" s="214" t="s">
        <v>34683</v>
      </c>
    </row>
    <row r="10783" spans="1:4">
      <c r="A10783" s="213" t="s">
        <v>18794</v>
      </c>
      <c r="B10783" s="213" t="s">
        <v>3758</v>
      </c>
      <c r="C10783" s="213" t="s">
        <v>55</v>
      </c>
      <c r="D10783" s="214" t="s">
        <v>34684</v>
      </c>
    </row>
    <row r="10784" spans="1:4">
      <c r="A10784" s="213" t="s">
        <v>18795</v>
      </c>
      <c r="B10784" s="213" t="s">
        <v>3759</v>
      </c>
      <c r="C10784" s="213" t="s">
        <v>55</v>
      </c>
      <c r="D10784" s="214" t="s">
        <v>34685</v>
      </c>
    </row>
    <row r="10785" spans="1:4">
      <c r="A10785" s="213" t="s">
        <v>18796</v>
      </c>
      <c r="B10785" s="213" t="s">
        <v>3760</v>
      </c>
      <c r="C10785" s="213" t="s">
        <v>55</v>
      </c>
      <c r="D10785" s="214" t="s">
        <v>34686</v>
      </c>
    </row>
    <row r="10786" spans="1:4">
      <c r="A10786" s="213" t="s">
        <v>18797</v>
      </c>
      <c r="B10786" s="213" t="s">
        <v>3761</v>
      </c>
      <c r="C10786" s="213" t="s">
        <v>55</v>
      </c>
      <c r="D10786" s="214" t="s">
        <v>30265</v>
      </c>
    </row>
    <row r="10787" spans="1:4">
      <c r="A10787" s="213" t="s">
        <v>18798</v>
      </c>
      <c r="B10787" s="213" t="s">
        <v>3762</v>
      </c>
      <c r="C10787" s="213" t="s">
        <v>55</v>
      </c>
      <c r="D10787" s="214" t="s">
        <v>34687</v>
      </c>
    </row>
    <row r="10788" spans="1:4">
      <c r="A10788" s="213" t="s">
        <v>18799</v>
      </c>
      <c r="B10788" s="213" t="s">
        <v>3763</v>
      </c>
      <c r="C10788" s="213" t="s">
        <v>55</v>
      </c>
      <c r="D10788" s="214" t="s">
        <v>33840</v>
      </c>
    </row>
    <row r="10789" spans="1:4">
      <c r="A10789" s="213" t="s">
        <v>18800</v>
      </c>
      <c r="B10789" s="213" t="s">
        <v>3764</v>
      </c>
      <c r="C10789" s="213" t="s">
        <v>55</v>
      </c>
      <c r="D10789" s="214" t="s">
        <v>34688</v>
      </c>
    </row>
    <row r="10790" spans="1:4">
      <c r="A10790" s="213" t="s">
        <v>18801</v>
      </c>
      <c r="B10790" s="213" t="s">
        <v>3765</v>
      </c>
      <c r="C10790" s="213" t="s">
        <v>55</v>
      </c>
      <c r="D10790" s="214" t="s">
        <v>30195</v>
      </c>
    </row>
    <row r="10791" spans="1:4">
      <c r="A10791" s="213" t="s">
        <v>18802</v>
      </c>
      <c r="B10791" s="213" t="s">
        <v>3766</v>
      </c>
      <c r="C10791" s="213" t="s">
        <v>55</v>
      </c>
      <c r="D10791" s="214" t="s">
        <v>34689</v>
      </c>
    </row>
    <row r="10792" spans="1:4">
      <c r="A10792" s="213" t="s">
        <v>18803</v>
      </c>
      <c r="B10792" s="213" t="s">
        <v>3767</v>
      </c>
      <c r="C10792" s="213" t="s">
        <v>55</v>
      </c>
      <c r="D10792" s="214" t="s">
        <v>32891</v>
      </c>
    </row>
    <row r="10793" spans="1:4">
      <c r="A10793" s="213" t="s">
        <v>18805</v>
      </c>
      <c r="B10793" s="213" t="s">
        <v>3768</v>
      </c>
      <c r="C10793" s="213" t="s">
        <v>55</v>
      </c>
      <c r="D10793" s="214" t="s">
        <v>30847</v>
      </c>
    </row>
    <row r="10794" spans="1:4">
      <c r="A10794" s="213" t="s">
        <v>18807</v>
      </c>
      <c r="B10794" s="213" t="s">
        <v>3769</v>
      </c>
      <c r="C10794" s="213" t="s">
        <v>55</v>
      </c>
      <c r="D10794" s="214" t="s">
        <v>34690</v>
      </c>
    </row>
    <row r="10795" spans="1:4">
      <c r="A10795" s="213" t="s">
        <v>18808</v>
      </c>
      <c r="B10795" s="213" t="s">
        <v>3770</v>
      </c>
      <c r="C10795" s="213" t="s">
        <v>55</v>
      </c>
      <c r="D10795" s="214" t="s">
        <v>34691</v>
      </c>
    </row>
    <row r="10796" spans="1:4">
      <c r="A10796" s="213" t="s">
        <v>18809</v>
      </c>
      <c r="B10796" s="213" t="s">
        <v>3771</v>
      </c>
      <c r="C10796" s="213" t="s">
        <v>55</v>
      </c>
      <c r="D10796" s="214" t="s">
        <v>34692</v>
      </c>
    </row>
    <row r="10797" spans="1:4">
      <c r="A10797" s="213" t="s">
        <v>18810</v>
      </c>
      <c r="B10797" s="213" t="s">
        <v>3780</v>
      </c>
      <c r="C10797" s="213" t="s">
        <v>55</v>
      </c>
      <c r="D10797" s="214" t="s">
        <v>34693</v>
      </c>
    </row>
    <row r="10798" spans="1:4">
      <c r="A10798" s="213" t="s">
        <v>18811</v>
      </c>
      <c r="B10798" s="213" t="s">
        <v>3781</v>
      </c>
      <c r="C10798" s="213" t="s">
        <v>55</v>
      </c>
      <c r="D10798" s="214" t="s">
        <v>34694</v>
      </c>
    </row>
    <row r="10799" spans="1:4">
      <c r="A10799" s="213" t="s">
        <v>18812</v>
      </c>
      <c r="B10799" s="213" t="s">
        <v>3782</v>
      </c>
      <c r="C10799" s="213" t="s">
        <v>55</v>
      </c>
      <c r="D10799" s="214" t="s">
        <v>14355</v>
      </c>
    </row>
    <row r="10800" spans="1:4">
      <c r="A10800" s="213" t="s">
        <v>18813</v>
      </c>
      <c r="B10800" s="213" t="s">
        <v>3783</v>
      </c>
      <c r="C10800" s="213" t="s">
        <v>55</v>
      </c>
      <c r="D10800" s="214" t="s">
        <v>32502</v>
      </c>
    </row>
    <row r="10801" spans="1:4">
      <c r="A10801" s="213" t="s">
        <v>18814</v>
      </c>
      <c r="B10801" s="213" t="s">
        <v>18815</v>
      </c>
      <c r="C10801" s="213" t="s">
        <v>55</v>
      </c>
      <c r="D10801" s="214" t="s">
        <v>32848</v>
      </c>
    </row>
    <row r="10802" spans="1:4">
      <c r="A10802" s="213" t="s">
        <v>18816</v>
      </c>
      <c r="B10802" s="213" t="s">
        <v>18817</v>
      </c>
      <c r="C10802" s="213" t="s">
        <v>55</v>
      </c>
      <c r="D10802" s="214" t="s">
        <v>34695</v>
      </c>
    </row>
    <row r="10803" spans="1:4">
      <c r="A10803" s="213" t="s">
        <v>18819</v>
      </c>
      <c r="B10803" s="213" t="s">
        <v>18820</v>
      </c>
      <c r="C10803" s="213" t="s">
        <v>55</v>
      </c>
      <c r="D10803" s="214" t="s">
        <v>34696</v>
      </c>
    </row>
    <row r="10804" spans="1:4">
      <c r="A10804" s="213" t="s">
        <v>18821</v>
      </c>
      <c r="B10804" s="213" t="s">
        <v>18822</v>
      </c>
      <c r="C10804" s="213" t="s">
        <v>55</v>
      </c>
      <c r="D10804" s="214" t="s">
        <v>33744</v>
      </c>
    </row>
    <row r="10805" spans="1:4">
      <c r="A10805" s="213" t="s">
        <v>18823</v>
      </c>
      <c r="B10805" s="213" t="s">
        <v>18824</v>
      </c>
      <c r="C10805" s="213" t="s">
        <v>55</v>
      </c>
      <c r="D10805" s="214" t="s">
        <v>29036</v>
      </c>
    </row>
    <row r="10806" spans="1:4">
      <c r="A10806" s="213" t="s">
        <v>18825</v>
      </c>
      <c r="B10806" s="213" t="s">
        <v>18826</v>
      </c>
      <c r="C10806" s="213" t="s">
        <v>55</v>
      </c>
      <c r="D10806" s="214" t="s">
        <v>28809</v>
      </c>
    </row>
    <row r="10807" spans="1:4">
      <c r="A10807" s="213" t="s">
        <v>18827</v>
      </c>
      <c r="B10807" s="213" t="s">
        <v>18828</v>
      </c>
      <c r="C10807" s="213" t="s">
        <v>55</v>
      </c>
      <c r="D10807" s="214" t="s">
        <v>34697</v>
      </c>
    </row>
    <row r="10808" spans="1:4">
      <c r="A10808" s="213" t="s">
        <v>18830</v>
      </c>
      <c r="B10808" s="213" t="s">
        <v>18831</v>
      </c>
      <c r="C10808" s="213" t="s">
        <v>55</v>
      </c>
      <c r="D10808" s="214" t="s">
        <v>23324</v>
      </c>
    </row>
    <row r="10809" spans="1:4">
      <c r="A10809" s="213" t="s">
        <v>18832</v>
      </c>
      <c r="B10809" s="213" t="s">
        <v>3379</v>
      </c>
      <c r="C10809" s="213" t="s">
        <v>55</v>
      </c>
      <c r="D10809" s="214" t="s">
        <v>34698</v>
      </c>
    </row>
    <row r="10810" spans="1:4">
      <c r="A10810" s="213" t="s">
        <v>18833</v>
      </c>
      <c r="B10810" s="213" t="s">
        <v>3380</v>
      </c>
      <c r="C10810" s="213" t="s">
        <v>55</v>
      </c>
      <c r="D10810" s="214" t="s">
        <v>34699</v>
      </c>
    </row>
    <row r="10811" spans="1:4">
      <c r="A10811" s="213" t="s">
        <v>18834</v>
      </c>
      <c r="B10811" s="213" t="s">
        <v>682</v>
      </c>
      <c r="C10811" s="213" t="s">
        <v>55</v>
      </c>
      <c r="D10811" s="214" t="s">
        <v>34700</v>
      </c>
    </row>
    <row r="10812" spans="1:4">
      <c r="A10812" s="213" t="s">
        <v>18835</v>
      </c>
      <c r="B10812" s="213" t="s">
        <v>3752</v>
      </c>
      <c r="C10812" s="213" t="s">
        <v>55</v>
      </c>
      <c r="D10812" s="214" t="s">
        <v>17497</v>
      </c>
    </row>
    <row r="10813" spans="1:4">
      <c r="A10813" s="213" t="s">
        <v>18836</v>
      </c>
      <c r="B10813" s="213" t="s">
        <v>3753</v>
      </c>
      <c r="C10813" s="213" t="s">
        <v>55</v>
      </c>
      <c r="D10813" s="214" t="s">
        <v>30265</v>
      </c>
    </row>
    <row r="10814" spans="1:4">
      <c r="A10814" s="213" t="s">
        <v>18837</v>
      </c>
      <c r="B10814" s="213" t="s">
        <v>3754</v>
      </c>
      <c r="C10814" s="213" t="s">
        <v>55</v>
      </c>
      <c r="D10814" s="214" t="s">
        <v>34701</v>
      </c>
    </row>
    <row r="10815" spans="1:4">
      <c r="A10815" s="213" t="s">
        <v>18838</v>
      </c>
      <c r="B10815" s="213" t="s">
        <v>3755</v>
      </c>
      <c r="C10815" s="213" t="s">
        <v>55</v>
      </c>
      <c r="D10815" s="214" t="s">
        <v>34702</v>
      </c>
    </row>
    <row r="10816" spans="1:4">
      <c r="A10816" s="213" t="s">
        <v>18839</v>
      </c>
      <c r="B10816" s="213" t="s">
        <v>3756</v>
      </c>
      <c r="C10816" s="213" t="s">
        <v>55</v>
      </c>
      <c r="D10816" s="214" t="s">
        <v>34703</v>
      </c>
    </row>
    <row r="10817" spans="1:4">
      <c r="A10817" s="213" t="s">
        <v>18840</v>
      </c>
      <c r="B10817" s="213" t="s">
        <v>3757</v>
      </c>
      <c r="C10817" s="213" t="s">
        <v>55</v>
      </c>
      <c r="D10817" s="214" t="s">
        <v>34704</v>
      </c>
    </row>
    <row r="10818" spans="1:4">
      <c r="A10818" s="213" t="s">
        <v>18841</v>
      </c>
      <c r="B10818" s="213" t="s">
        <v>3772</v>
      </c>
      <c r="C10818" s="213" t="s">
        <v>55</v>
      </c>
      <c r="D10818" s="214" t="s">
        <v>34705</v>
      </c>
    </row>
    <row r="10819" spans="1:4">
      <c r="A10819" s="213" t="s">
        <v>18842</v>
      </c>
      <c r="B10819" s="213" t="s">
        <v>3773</v>
      </c>
      <c r="C10819" s="213" t="s">
        <v>55</v>
      </c>
      <c r="D10819" s="214" t="s">
        <v>10761</v>
      </c>
    </row>
    <row r="10820" spans="1:4">
      <c r="A10820" s="213" t="s">
        <v>18843</v>
      </c>
      <c r="B10820" s="213" t="s">
        <v>3774</v>
      </c>
      <c r="C10820" s="213" t="s">
        <v>55</v>
      </c>
      <c r="D10820" s="214" t="s">
        <v>30722</v>
      </c>
    </row>
    <row r="10821" spans="1:4">
      <c r="A10821" s="213" t="s">
        <v>18844</v>
      </c>
      <c r="B10821" s="213" t="s">
        <v>3775</v>
      </c>
      <c r="C10821" s="213" t="s">
        <v>55</v>
      </c>
      <c r="D10821" s="214" t="s">
        <v>32590</v>
      </c>
    </row>
    <row r="10822" spans="1:4">
      <c r="A10822" s="213" t="s">
        <v>18845</v>
      </c>
      <c r="B10822" s="213" t="s">
        <v>3776</v>
      </c>
      <c r="C10822" s="213" t="s">
        <v>55</v>
      </c>
      <c r="D10822" s="214" t="s">
        <v>34706</v>
      </c>
    </row>
    <row r="10823" spans="1:4">
      <c r="A10823" s="213" t="s">
        <v>18846</v>
      </c>
      <c r="B10823" s="213" t="s">
        <v>3777</v>
      </c>
      <c r="C10823" s="213" t="s">
        <v>55</v>
      </c>
      <c r="D10823" s="214" t="s">
        <v>34707</v>
      </c>
    </row>
    <row r="10824" spans="1:4">
      <c r="A10824" s="213" t="s">
        <v>18847</v>
      </c>
      <c r="B10824" s="213" t="s">
        <v>3778</v>
      </c>
      <c r="C10824" s="213" t="s">
        <v>55</v>
      </c>
      <c r="D10824" s="214" t="s">
        <v>34708</v>
      </c>
    </row>
    <row r="10825" spans="1:4">
      <c r="A10825" s="213" t="s">
        <v>18848</v>
      </c>
      <c r="B10825" s="213" t="s">
        <v>3779</v>
      </c>
      <c r="C10825" s="213" t="s">
        <v>55</v>
      </c>
      <c r="D10825" s="214" t="s">
        <v>19579</v>
      </c>
    </row>
    <row r="10826" spans="1:4">
      <c r="A10826" s="213" t="s">
        <v>18849</v>
      </c>
      <c r="B10826" s="213" t="s">
        <v>9706</v>
      </c>
      <c r="C10826" s="213" t="s">
        <v>55</v>
      </c>
      <c r="D10826" s="214" t="s">
        <v>34709</v>
      </c>
    </row>
    <row r="10827" spans="1:4">
      <c r="A10827" s="213" t="s">
        <v>18850</v>
      </c>
      <c r="B10827" s="213" t="s">
        <v>9707</v>
      </c>
      <c r="C10827" s="213" t="s">
        <v>55</v>
      </c>
      <c r="D10827" s="214" t="s">
        <v>34710</v>
      </c>
    </row>
    <row r="10828" spans="1:4">
      <c r="A10828" s="213" t="s">
        <v>18852</v>
      </c>
      <c r="B10828" s="213" t="s">
        <v>9708</v>
      </c>
      <c r="C10828" s="213" t="s">
        <v>55</v>
      </c>
      <c r="D10828" s="214" t="s">
        <v>22811</v>
      </c>
    </row>
    <row r="10829" spans="1:4">
      <c r="A10829" s="213" t="s">
        <v>18853</v>
      </c>
      <c r="B10829" s="213" t="s">
        <v>18854</v>
      </c>
      <c r="C10829" s="213" t="s">
        <v>55</v>
      </c>
      <c r="D10829" s="214" t="s">
        <v>34711</v>
      </c>
    </row>
    <row r="10830" spans="1:4">
      <c r="A10830" s="213" t="s">
        <v>18855</v>
      </c>
      <c r="B10830" s="213" t="s">
        <v>9709</v>
      </c>
      <c r="C10830" s="213" t="s">
        <v>55</v>
      </c>
      <c r="D10830" s="214" t="s">
        <v>34712</v>
      </c>
    </row>
    <row r="10831" spans="1:4">
      <c r="A10831" s="213" t="s">
        <v>18856</v>
      </c>
      <c r="B10831" s="213" t="s">
        <v>9710</v>
      </c>
      <c r="C10831" s="213" t="s">
        <v>55</v>
      </c>
      <c r="D10831" s="214" t="s">
        <v>34713</v>
      </c>
    </row>
    <row r="10832" spans="1:4">
      <c r="A10832" s="213" t="s">
        <v>18857</v>
      </c>
      <c r="B10832" s="213" t="s">
        <v>9711</v>
      </c>
      <c r="C10832" s="213" t="s">
        <v>55</v>
      </c>
      <c r="D10832" s="214" t="s">
        <v>34714</v>
      </c>
    </row>
    <row r="10833" spans="1:4">
      <c r="A10833" s="213" t="s">
        <v>18858</v>
      </c>
      <c r="B10833" s="213" t="s">
        <v>9712</v>
      </c>
      <c r="C10833" s="213" t="s">
        <v>55</v>
      </c>
      <c r="D10833" s="214" t="s">
        <v>32932</v>
      </c>
    </row>
    <row r="10834" spans="1:4">
      <c r="A10834" s="213" t="s">
        <v>18859</v>
      </c>
      <c r="B10834" s="213" t="s">
        <v>681</v>
      </c>
      <c r="C10834" s="213" t="s">
        <v>55</v>
      </c>
      <c r="D10834" s="214" t="s">
        <v>34715</v>
      </c>
    </row>
    <row r="10835" spans="1:4">
      <c r="A10835" s="213" t="s">
        <v>18860</v>
      </c>
      <c r="B10835" s="213" t="s">
        <v>683</v>
      </c>
      <c r="C10835" s="213" t="s">
        <v>55</v>
      </c>
      <c r="D10835" s="214" t="s">
        <v>34716</v>
      </c>
    </row>
    <row r="10836" spans="1:4">
      <c r="A10836" s="213" t="s">
        <v>18861</v>
      </c>
      <c r="B10836" s="213" t="s">
        <v>684</v>
      </c>
      <c r="C10836" s="213" t="s">
        <v>55</v>
      </c>
      <c r="D10836" s="214" t="s">
        <v>34717</v>
      </c>
    </row>
    <row r="10837" spans="1:4">
      <c r="A10837" s="213" t="s">
        <v>18862</v>
      </c>
      <c r="B10837" s="213" t="s">
        <v>18863</v>
      </c>
      <c r="C10837" s="213" t="s">
        <v>55</v>
      </c>
      <c r="D10837" s="214" t="s">
        <v>34718</v>
      </c>
    </row>
    <row r="10838" spans="1:4">
      <c r="A10838" s="213" t="s">
        <v>18864</v>
      </c>
      <c r="B10838" s="213" t="s">
        <v>18865</v>
      </c>
      <c r="C10838" s="213" t="s">
        <v>55</v>
      </c>
      <c r="D10838" s="214" t="s">
        <v>34719</v>
      </c>
    </row>
    <row r="10839" spans="1:4">
      <c r="A10839" s="213" t="s">
        <v>18866</v>
      </c>
      <c r="B10839" s="213" t="s">
        <v>18867</v>
      </c>
      <c r="C10839" s="213" t="s">
        <v>55</v>
      </c>
      <c r="D10839" s="214" t="s">
        <v>34720</v>
      </c>
    </row>
    <row r="10840" spans="1:4">
      <c r="A10840" s="213" t="s">
        <v>18868</v>
      </c>
      <c r="B10840" s="213" t="s">
        <v>18869</v>
      </c>
      <c r="C10840" s="213" t="s">
        <v>55</v>
      </c>
      <c r="D10840" s="214" t="s">
        <v>34721</v>
      </c>
    </row>
    <row r="10841" spans="1:4">
      <c r="A10841" s="213" t="s">
        <v>18870</v>
      </c>
      <c r="B10841" s="213" t="s">
        <v>18871</v>
      </c>
      <c r="C10841" s="213" t="s">
        <v>55</v>
      </c>
      <c r="D10841" s="214" t="s">
        <v>34722</v>
      </c>
    </row>
    <row r="10842" spans="1:4">
      <c r="A10842" s="213" t="s">
        <v>18872</v>
      </c>
      <c r="B10842" s="213" t="s">
        <v>18873</v>
      </c>
      <c r="C10842" s="213" t="s">
        <v>55</v>
      </c>
      <c r="D10842" s="214" t="s">
        <v>27523</v>
      </c>
    </row>
    <row r="10843" spans="1:4">
      <c r="A10843" s="213" t="s">
        <v>18874</v>
      </c>
      <c r="B10843" s="213" t="s">
        <v>18875</v>
      </c>
      <c r="C10843" s="213" t="s">
        <v>55</v>
      </c>
      <c r="D10843" s="214" t="s">
        <v>34723</v>
      </c>
    </row>
    <row r="10844" spans="1:4">
      <c r="A10844" s="213" t="s">
        <v>18877</v>
      </c>
      <c r="B10844" s="213" t="s">
        <v>18878</v>
      </c>
      <c r="C10844" s="213" t="s">
        <v>55</v>
      </c>
      <c r="D10844" s="214" t="s">
        <v>34724</v>
      </c>
    </row>
    <row r="10845" spans="1:4">
      <c r="A10845" s="213" t="s">
        <v>18879</v>
      </c>
      <c r="B10845" s="213" t="s">
        <v>18880</v>
      </c>
      <c r="C10845" s="213" t="s">
        <v>55</v>
      </c>
      <c r="D10845" s="214" t="s">
        <v>34725</v>
      </c>
    </row>
    <row r="10846" spans="1:4">
      <c r="A10846" s="213" t="s">
        <v>18881</v>
      </c>
      <c r="B10846" s="213" t="s">
        <v>18882</v>
      </c>
      <c r="C10846" s="213" t="s">
        <v>55</v>
      </c>
      <c r="D10846" s="214" t="s">
        <v>29593</v>
      </c>
    </row>
    <row r="10847" spans="1:4">
      <c r="A10847" s="213" t="s">
        <v>18883</v>
      </c>
      <c r="B10847" s="213" t="s">
        <v>18884</v>
      </c>
      <c r="C10847" s="213" t="s">
        <v>55</v>
      </c>
      <c r="D10847" s="214" t="s">
        <v>34726</v>
      </c>
    </row>
    <row r="10848" spans="1:4">
      <c r="A10848" s="213" t="s">
        <v>18885</v>
      </c>
      <c r="B10848" s="213" t="s">
        <v>18886</v>
      </c>
      <c r="C10848" s="213" t="s">
        <v>55</v>
      </c>
      <c r="D10848" s="214" t="s">
        <v>34727</v>
      </c>
    </row>
    <row r="10849" spans="1:4">
      <c r="A10849" s="213" t="s">
        <v>18888</v>
      </c>
      <c r="B10849" s="213" t="s">
        <v>18889</v>
      </c>
      <c r="C10849" s="213" t="s">
        <v>55</v>
      </c>
      <c r="D10849" s="214" t="s">
        <v>34728</v>
      </c>
    </row>
    <row r="10850" spans="1:4">
      <c r="A10850" s="213" t="s">
        <v>18890</v>
      </c>
      <c r="B10850" s="213" t="s">
        <v>18891</v>
      </c>
      <c r="C10850" s="213" t="s">
        <v>55</v>
      </c>
      <c r="D10850" s="214" t="s">
        <v>31054</v>
      </c>
    </row>
    <row r="10851" spans="1:4">
      <c r="A10851" s="213" t="s">
        <v>18893</v>
      </c>
      <c r="B10851" s="213" t="s">
        <v>18894</v>
      </c>
      <c r="C10851" s="213" t="s">
        <v>44</v>
      </c>
      <c r="D10851" s="214" t="s">
        <v>10458</v>
      </c>
    </row>
    <row r="10852" spans="1:4">
      <c r="A10852" s="213" t="s">
        <v>18895</v>
      </c>
      <c r="B10852" s="213" t="s">
        <v>18896</v>
      </c>
      <c r="C10852" s="213" t="s">
        <v>44</v>
      </c>
      <c r="D10852" s="214" t="s">
        <v>32582</v>
      </c>
    </row>
    <row r="10853" spans="1:4">
      <c r="A10853" s="213" t="s">
        <v>18897</v>
      </c>
      <c r="B10853" s="213" t="s">
        <v>18898</v>
      </c>
      <c r="C10853" s="213" t="s">
        <v>55</v>
      </c>
      <c r="D10853" s="214" t="s">
        <v>34729</v>
      </c>
    </row>
    <row r="10854" spans="1:4">
      <c r="A10854" s="213" t="s">
        <v>18899</v>
      </c>
      <c r="B10854" s="213" t="s">
        <v>1259</v>
      </c>
      <c r="C10854" s="213" t="s">
        <v>55</v>
      </c>
      <c r="D10854" s="214" t="s">
        <v>34730</v>
      </c>
    </row>
    <row r="10855" spans="1:4">
      <c r="A10855" s="213" t="s">
        <v>18900</v>
      </c>
      <c r="B10855" s="213" t="s">
        <v>1260</v>
      </c>
      <c r="C10855" s="213" t="s">
        <v>55</v>
      </c>
      <c r="D10855" s="214" t="s">
        <v>34731</v>
      </c>
    </row>
    <row r="10856" spans="1:4">
      <c r="A10856" s="213" t="s">
        <v>18901</v>
      </c>
      <c r="B10856" s="213" t="s">
        <v>1261</v>
      </c>
      <c r="C10856" s="213" t="s">
        <v>55</v>
      </c>
      <c r="D10856" s="214" t="s">
        <v>34732</v>
      </c>
    </row>
    <row r="10857" spans="1:4">
      <c r="A10857" s="213" t="s">
        <v>18902</v>
      </c>
      <c r="B10857" s="213" t="s">
        <v>1262</v>
      </c>
      <c r="C10857" s="213" t="s">
        <v>55</v>
      </c>
      <c r="D10857" s="214" t="s">
        <v>34733</v>
      </c>
    </row>
    <row r="10858" spans="1:4">
      <c r="A10858" s="213" t="s">
        <v>18903</v>
      </c>
      <c r="B10858" s="213" t="s">
        <v>1263</v>
      </c>
      <c r="C10858" s="213" t="s">
        <v>55</v>
      </c>
      <c r="D10858" s="214" t="s">
        <v>34734</v>
      </c>
    </row>
    <row r="10859" spans="1:4">
      <c r="A10859" s="213" t="s">
        <v>18904</v>
      </c>
      <c r="B10859" s="213" t="s">
        <v>1264</v>
      </c>
      <c r="C10859" s="213" t="s">
        <v>55</v>
      </c>
      <c r="D10859" s="214" t="s">
        <v>34735</v>
      </c>
    </row>
    <row r="10860" spans="1:4">
      <c r="A10860" s="213" t="s">
        <v>18905</v>
      </c>
      <c r="B10860" s="213" t="s">
        <v>18906</v>
      </c>
      <c r="C10860" s="213" t="s">
        <v>55</v>
      </c>
      <c r="D10860" s="214" t="s">
        <v>34736</v>
      </c>
    </row>
    <row r="10861" spans="1:4">
      <c r="A10861" s="213" t="s">
        <v>18907</v>
      </c>
      <c r="B10861" s="213" t="s">
        <v>18908</v>
      </c>
      <c r="C10861" s="213" t="s">
        <v>55</v>
      </c>
      <c r="D10861" s="214" t="s">
        <v>34737</v>
      </c>
    </row>
    <row r="10862" spans="1:4">
      <c r="A10862" s="213" t="s">
        <v>18909</v>
      </c>
      <c r="B10862" s="213" t="s">
        <v>18910</v>
      </c>
      <c r="C10862" s="213" t="s">
        <v>55</v>
      </c>
      <c r="D10862" s="214" t="s">
        <v>34738</v>
      </c>
    </row>
    <row r="10863" spans="1:4">
      <c r="A10863" s="213" t="s">
        <v>18911</v>
      </c>
      <c r="B10863" s="213" t="s">
        <v>18912</v>
      </c>
      <c r="C10863" s="213" t="s">
        <v>55</v>
      </c>
      <c r="D10863" s="214" t="s">
        <v>34739</v>
      </c>
    </row>
    <row r="10864" spans="1:4">
      <c r="A10864" s="213" t="s">
        <v>18913</v>
      </c>
      <c r="B10864" s="213" t="s">
        <v>18914</v>
      </c>
      <c r="C10864" s="213" t="s">
        <v>55</v>
      </c>
      <c r="D10864" s="214" t="s">
        <v>32928</v>
      </c>
    </row>
    <row r="10865" spans="1:4">
      <c r="A10865" s="213" t="s">
        <v>18915</v>
      </c>
      <c r="B10865" s="213" t="s">
        <v>18916</v>
      </c>
      <c r="C10865" s="213" t="s">
        <v>55</v>
      </c>
      <c r="D10865" s="214" t="s">
        <v>34740</v>
      </c>
    </row>
    <row r="10866" spans="1:4">
      <c r="A10866" s="213" t="s">
        <v>18917</v>
      </c>
      <c r="B10866" s="213" t="s">
        <v>18918</v>
      </c>
      <c r="C10866" s="213" t="s">
        <v>55</v>
      </c>
      <c r="D10866" s="214" t="s">
        <v>34741</v>
      </c>
    </row>
    <row r="10867" spans="1:4">
      <c r="A10867" s="213" t="s">
        <v>18920</v>
      </c>
      <c r="B10867" s="213" t="s">
        <v>677</v>
      </c>
      <c r="C10867" s="213" t="s">
        <v>55</v>
      </c>
      <c r="D10867" s="214" t="s">
        <v>34742</v>
      </c>
    </row>
    <row r="10868" spans="1:4">
      <c r="A10868" s="213" t="s">
        <v>18921</v>
      </c>
      <c r="B10868" s="213" t="s">
        <v>678</v>
      </c>
      <c r="C10868" s="213" t="s">
        <v>55</v>
      </c>
      <c r="D10868" s="214" t="s">
        <v>34743</v>
      </c>
    </row>
    <row r="10869" spans="1:4">
      <c r="A10869" s="213" t="s">
        <v>18922</v>
      </c>
      <c r="B10869" s="213" t="s">
        <v>679</v>
      </c>
      <c r="C10869" s="213" t="s">
        <v>55</v>
      </c>
      <c r="D10869" s="214" t="s">
        <v>34744</v>
      </c>
    </row>
    <row r="10870" spans="1:4">
      <c r="A10870" s="213" t="s">
        <v>18923</v>
      </c>
      <c r="B10870" s="213" t="s">
        <v>1003</v>
      </c>
      <c r="C10870" s="213" t="s">
        <v>55</v>
      </c>
      <c r="D10870" s="214" t="s">
        <v>34745</v>
      </c>
    </row>
    <row r="10871" spans="1:4">
      <c r="A10871" s="213" t="s">
        <v>18924</v>
      </c>
      <c r="B10871" s="213" t="s">
        <v>1004</v>
      </c>
      <c r="C10871" s="213" t="s">
        <v>55</v>
      </c>
      <c r="D10871" s="214" t="s">
        <v>34746</v>
      </c>
    </row>
    <row r="10872" spans="1:4">
      <c r="A10872" s="213" t="s">
        <v>18925</v>
      </c>
      <c r="B10872" s="213" t="s">
        <v>1005</v>
      </c>
      <c r="C10872" s="213" t="s">
        <v>55</v>
      </c>
      <c r="D10872" s="214" t="s">
        <v>25386</v>
      </c>
    </row>
    <row r="10873" spans="1:4">
      <c r="A10873" s="213" t="s">
        <v>18926</v>
      </c>
      <c r="B10873" s="213" t="s">
        <v>1006</v>
      </c>
      <c r="C10873" s="213" t="s">
        <v>55</v>
      </c>
      <c r="D10873" s="214" t="s">
        <v>34747</v>
      </c>
    </row>
    <row r="10874" spans="1:4">
      <c r="A10874" s="213" t="s">
        <v>18927</v>
      </c>
      <c r="B10874" s="213" t="s">
        <v>1007</v>
      </c>
      <c r="C10874" s="213" t="s">
        <v>55</v>
      </c>
      <c r="D10874" s="214" t="s">
        <v>16956</v>
      </c>
    </row>
    <row r="10875" spans="1:4">
      <c r="A10875" s="213" t="s">
        <v>18928</v>
      </c>
      <c r="B10875" s="213" t="s">
        <v>1008</v>
      </c>
      <c r="C10875" s="213" t="s">
        <v>56</v>
      </c>
      <c r="D10875" s="214" t="s">
        <v>34748</v>
      </c>
    </row>
    <row r="10876" spans="1:4">
      <c r="A10876" s="213" t="s">
        <v>18929</v>
      </c>
      <c r="B10876" s="213" t="s">
        <v>1009</v>
      </c>
      <c r="C10876" s="213" t="s">
        <v>56</v>
      </c>
      <c r="D10876" s="214" t="s">
        <v>34749</v>
      </c>
    </row>
    <row r="10877" spans="1:4">
      <c r="A10877" s="213" t="s">
        <v>18930</v>
      </c>
      <c r="B10877" s="213" t="s">
        <v>1010</v>
      </c>
      <c r="C10877" s="213" t="s">
        <v>56</v>
      </c>
      <c r="D10877" s="214" t="s">
        <v>34750</v>
      </c>
    </row>
    <row r="10878" spans="1:4">
      <c r="A10878" s="213" t="s">
        <v>18931</v>
      </c>
      <c r="B10878" s="213" t="s">
        <v>1011</v>
      </c>
      <c r="C10878" s="213" t="s">
        <v>56</v>
      </c>
      <c r="D10878" s="214" t="s">
        <v>34751</v>
      </c>
    </row>
    <row r="10879" spans="1:4">
      <c r="A10879" s="213" t="s">
        <v>18932</v>
      </c>
      <c r="B10879" s="213" t="s">
        <v>1012</v>
      </c>
      <c r="C10879" s="213" t="s">
        <v>56</v>
      </c>
      <c r="D10879" s="214" t="s">
        <v>34752</v>
      </c>
    </row>
    <row r="10880" spans="1:4">
      <c r="A10880" s="213" t="s">
        <v>18933</v>
      </c>
      <c r="B10880" s="213" t="s">
        <v>1013</v>
      </c>
      <c r="C10880" s="213" t="s">
        <v>56</v>
      </c>
      <c r="D10880" s="214" t="s">
        <v>31661</v>
      </c>
    </row>
    <row r="10881" spans="1:4">
      <c r="A10881" s="213" t="s">
        <v>18934</v>
      </c>
      <c r="B10881" s="213" t="s">
        <v>1014</v>
      </c>
      <c r="C10881" s="213" t="s">
        <v>56</v>
      </c>
      <c r="D10881" s="214" t="s">
        <v>34753</v>
      </c>
    </row>
    <row r="10882" spans="1:4">
      <c r="A10882" s="213" t="s">
        <v>18935</v>
      </c>
      <c r="B10882" s="213" t="s">
        <v>3385</v>
      </c>
      <c r="C10882" s="213" t="s">
        <v>56</v>
      </c>
      <c r="D10882" s="214" t="s">
        <v>34754</v>
      </c>
    </row>
    <row r="10883" spans="1:4">
      <c r="A10883" s="213" t="s">
        <v>18936</v>
      </c>
      <c r="B10883" s="213" t="s">
        <v>3386</v>
      </c>
      <c r="C10883" s="213" t="s">
        <v>56</v>
      </c>
      <c r="D10883" s="214" t="s">
        <v>34755</v>
      </c>
    </row>
    <row r="10884" spans="1:4">
      <c r="A10884" s="213" t="s">
        <v>18937</v>
      </c>
      <c r="B10884" s="213" t="s">
        <v>3387</v>
      </c>
      <c r="C10884" s="213" t="s">
        <v>56</v>
      </c>
      <c r="D10884" s="214" t="s">
        <v>34756</v>
      </c>
    </row>
    <row r="10885" spans="1:4">
      <c r="A10885" s="213" t="s">
        <v>18938</v>
      </c>
      <c r="B10885" s="213" t="s">
        <v>1015</v>
      </c>
      <c r="C10885" s="213" t="s">
        <v>56</v>
      </c>
      <c r="D10885" s="214" t="s">
        <v>34757</v>
      </c>
    </row>
    <row r="10886" spans="1:4">
      <c r="A10886" s="213" t="s">
        <v>18939</v>
      </c>
      <c r="B10886" s="213" t="s">
        <v>1016</v>
      </c>
      <c r="C10886" s="213" t="s">
        <v>56</v>
      </c>
      <c r="D10886" s="214" t="s">
        <v>34758</v>
      </c>
    </row>
    <row r="10887" spans="1:4">
      <c r="A10887" s="213" t="s">
        <v>18940</v>
      </c>
      <c r="B10887" s="213" t="s">
        <v>1017</v>
      </c>
      <c r="C10887" s="213" t="s">
        <v>56</v>
      </c>
      <c r="D10887" s="214" t="s">
        <v>30334</v>
      </c>
    </row>
    <row r="10888" spans="1:4">
      <c r="A10888" s="213" t="s">
        <v>18941</v>
      </c>
      <c r="B10888" s="213" t="s">
        <v>1018</v>
      </c>
      <c r="C10888" s="213" t="s">
        <v>56</v>
      </c>
      <c r="D10888" s="214" t="s">
        <v>34759</v>
      </c>
    </row>
    <row r="10889" spans="1:4">
      <c r="A10889" s="213" t="s">
        <v>18942</v>
      </c>
      <c r="B10889" s="213" t="s">
        <v>1019</v>
      </c>
      <c r="C10889" s="213" t="s">
        <v>56</v>
      </c>
      <c r="D10889" s="214" t="s">
        <v>29615</v>
      </c>
    </row>
    <row r="10890" spans="1:4">
      <c r="A10890" s="213" t="s">
        <v>18943</v>
      </c>
      <c r="B10890" s="213" t="s">
        <v>1020</v>
      </c>
      <c r="C10890" s="213" t="s">
        <v>56</v>
      </c>
      <c r="D10890" s="214" t="s">
        <v>34760</v>
      </c>
    </row>
    <row r="10891" spans="1:4">
      <c r="A10891" s="213" t="s">
        <v>18944</v>
      </c>
      <c r="B10891" s="213" t="s">
        <v>1021</v>
      </c>
      <c r="C10891" s="213" t="s">
        <v>56</v>
      </c>
      <c r="D10891" s="214" t="s">
        <v>34761</v>
      </c>
    </row>
    <row r="10892" spans="1:4">
      <c r="A10892" s="213" t="s">
        <v>18945</v>
      </c>
      <c r="B10892" s="213" t="s">
        <v>1022</v>
      </c>
      <c r="C10892" s="213" t="s">
        <v>56</v>
      </c>
      <c r="D10892" s="214" t="s">
        <v>34762</v>
      </c>
    </row>
    <row r="10893" spans="1:4">
      <c r="A10893" s="213" t="s">
        <v>18946</v>
      </c>
      <c r="B10893" s="213" t="s">
        <v>1023</v>
      </c>
      <c r="C10893" s="213" t="s">
        <v>56</v>
      </c>
      <c r="D10893" s="214" t="s">
        <v>34763</v>
      </c>
    </row>
    <row r="10894" spans="1:4">
      <c r="A10894" s="213" t="s">
        <v>18947</v>
      </c>
      <c r="B10894" s="213" t="s">
        <v>1024</v>
      </c>
      <c r="C10894" s="213" t="s">
        <v>56</v>
      </c>
      <c r="D10894" s="214" t="s">
        <v>34764</v>
      </c>
    </row>
    <row r="10895" spans="1:4">
      <c r="A10895" s="213" t="s">
        <v>18948</v>
      </c>
      <c r="B10895" s="213" t="s">
        <v>1025</v>
      </c>
      <c r="C10895" s="213" t="s">
        <v>56</v>
      </c>
      <c r="D10895" s="214" t="s">
        <v>10657</v>
      </c>
    </row>
    <row r="10896" spans="1:4">
      <c r="A10896" s="213" t="s">
        <v>18949</v>
      </c>
      <c r="B10896" s="213" t="s">
        <v>3388</v>
      </c>
      <c r="C10896" s="213" t="s">
        <v>56</v>
      </c>
      <c r="D10896" s="214" t="s">
        <v>34765</v>
      </c>
    </row>
    <row r="10897" spans="1:4">
      <c r="A10897" s="213" t="s">
        <v>18950</v>
      </c>
      <c r="B10897" s="213" t="s">
        <v>3389</v>
      </c>
      <c r="C10897" s="213" t="s">
        <v>56</v>
      </c>
      <c r="D10897" s="214" t="s">
        <v>34766</v>
      </c>
    </row>
    <row r="10898" spans="1:4">
      <c r="A10898" s="213" t="s">
        <v>18951</v>
      </c>
      <c r="B10898" s="213" t="s">
        <v>3390</v>
      </c>
      <c r="C10898" s="213" t="s">
        <v>56</v>
      </c>
      <c r="D10898" s="214" t="s">
        <v>34767</v>
      </c>
    </row>
    <row r="10899" spans="1:4">
      <c r="A10899" s="213" t="s">
        <v>18952</v>
      </c>
      <c r="B10899" s="213" t="s">
        <v>1026</v>
      </c>
      <c r="C10899" s="213" t="s">
        <v>56</v>
      </c>
      <c r="D10899" s="214" t="s">
        <v>34768</v>
      </c>
    </row>
    <row r="10900" spans="1:4">
      <c r="A10900" s="213" t="s">
        <v>18953</v>
      </c>
      <c r="B10900" s="213" t="s">
        <v>1027</v>
      </c>
      <c r="C10900" s="213" t="s">
        <v>56</v>
      </c>
      <c r="D10900" s="214" t="s">
        <v>34769</v>
      </c>
    </row>
    <row r="10901" spans="1:4">
      <c r="A10901" s="213" t="s">
        <v>18954</v>
      </c>
      <c r="B10901" s="213" t="s">
        <v>1028</v>
      </c>
      <c r="C10901" s="213" t="s">
        <v>56</v>
      </c>
      <c r="D10901" s="214" t="s">
        <v>34770</v>
      </c>
    </row>
    <row r="10902" spans="1:4">
      <c r="A10902" s="213" t="s">
        <v>18955</v>
      </c>
      <c r="B10902" s="213" t="s">
        <v>1029</v>
      </c>
      <c r="C10902" s="213" t="s">
        <v>56</v>
      </c>
      <c r="D10902" s="214" t="s">
        <v>34771</v>
      </c>
    </row>
    <row r="10903" spans="1:4">
      <c r="A10903" s="213" t="s">
        <v>18956</v>
      </c>
      <c r="B10903" s="213" t="s">
        <v>1030</v>
      </c>
      <c r="C10903" s="213" t="s">
        <v>55</v>
      </c>
      <c r="D10903" s="214" t="s">
        <v>30300</v>
      </c>
    </row>
    <row r="10904" spans="1:4">
      <c r="A10904" s="213" t="s">
        <v>18957</v>
      </c>
      <c r="B10904" s="213" t="s">
        <v>1031</v>
      </c>
      <c r="C10904" s="213" t="s">
        <v>55</v>
      </c>
      <c r="D10904" s="214" t="s">
        <v>34772</v>
      </c>
    </row>
    <row r="10905" spans="1:4">
      <c r="A10905" s="213" t="s">
        <v>18958</v>
      </c>
      <c r="B10905" s="213" t="s">
        <v>1032</v>
      </c>
      <c r="C10905" s="213" t="s">
        <v>55</v>
      </c>
      <c r="D10905" s="214" t="s">
        <v>33192</v>
      </c>
    </row>
    <row r="10906" spans="1:4">
      <c r="A10906" s="213" t="s">
        <v>18960</v>
      </c>
      <c r="B10906" s="213" t="s">
        <v>1033</v>
      </c>
      <c r="C10906" s="213" t="s">
        <v>55</v>
      </c>
      <c r="D10906" s="214" t="s">
        <v>34773</v>
      </c>
    </row>
    <row r="10907" spans="1:4">
      <c r="A10907" s="213" t="s">
        <v>18961</v>
      </c>
      <c r="B10907" s="213" t="s">
        <v>1034</v>
      </c>
      <c r="C10907" s="213" t="s">
        <v>55</v>
      </c>
      <c r="D10907" s="214" t="s">
        <v>17329</v>
      </c>
    </row>
    <row r="10908" spans="1:4">
      <c r="A10908" s="213" t="s">
        <v>18962</v>
      </c>
      <c r="B10908" s="213" t="s">
        <v>1035</v>
      </c>
      <c r="C10908" s="213" t="s">
        <v>55</v>
      </c>
      <c r="D10908" s="214" t="s">
        <v>10977</v>
      </c>
    </row>
    <row r="10909" spans="1:4">
      <c r="A10909" s="213" t="s">
        <v>18964</v>
      </c>
      <c r="B10909" s="213" t="s">
        <v>1036</v>
      </c>
      <c r="C10909" s="213" t="s">
        <v>55</v>
      </c>
      <c r="D10909" s="214" t="s">
        <v>30931</v>
      </c>
    </row>
    <row r="10910" spans="1:4">
      <c r="A10910" s="213" t="s">
        <v>18965</v>
      </c>
      <c r="B10910" s="213" t="s">
        <v>1037</v>
      </c>
      <c r="C10910" s="213" t="s">
        <v>55</v>
      </c>
      <c r="D10910" s="214" t="s">
        <v>34774</v>
      </c>
    </row>
    <row r="10911" spans="1:4">
      <c r="A10911" s="213" t="s">
        <v>18967</v>
      </c>
      <c r="B10911" s="213" t="s">
        <v>1038</v>
      </c>
      <c r="C10911" s="213" t="s">
        <v>55</v>
      </c>
      <c r="D10911" s="214" t="s">
        <v>34775</v>
      </c>
    </row>
    <row r="10912" spans="1:4">
      <c r="A10912" s="213" t="s">
        <v>18968</v>
      </c>
      <c r="B10912" s="213" t="s">
        <v>1039</v>
      </c>
      <c r="C10912" s="213" t="s">
        <v>55</v>
      </c>
      <c r="D10912" s="214" t="s">
        <v>15292</v>
      </c>
    </row>
    <row r="10913" spans="1:4">
      <c r="A10913" s="213" t="s">
        <v>18970</v>
      </c>
      <c r="B10913" s="213" t="s">
        <v>1040</v>
      </c>
      <c r="C10913" s="213" t="s">
        <v>55</v>
      </c>
      <c r="D10913" s="214" t="s">
        <v>34776</v>
      </c>
    </row>
    <row r="10914" spans="1:4">
      <c r="A10914" s="213" t="s">
        <v>18971</v>
      </c>
      <c r="B10914" s="213" t="s">
        <v>1041</v>
      </c>
      <c r="C10914" s="213" t="s">
        <v>55</v>
      </c>
      <c r="D10914" s="214" t="s">
        <v>32053</v>
      </c>
    </row>
    <row r="10915" spans="1:4">
      <c r="A10915" s="213" t="s">
        <v>18972</v>
      </c>
      <c r="B10915" s="213" t="s">
        <v>1042</v>
      </c>
      <c r="C10915" s="213" t="s">
        <v>55</v>
      </c>
      <c r="D10915" s="214" t="s">
        <v>11553</v>
      </c>
    </row>
    <row r="10916" spans="1:4">
      <c r="A10916" s="213" t="s">
        <v>18974</v>
      </c>
      <c r="B10916" s="213" t="s">
        <v>1043</v>
      </c>
      <c r="C10916" s="213" t="s">
        <v>55</v>
      </c>
      <c r="D10916" s="214" t="s">
        <v>28477</v>
      </c>
    </row>
    <row r="10917" spans="1:4">
      <c r="A10917" s="213" t="s">
        <v>18975</v>
      </c>
      <c r="B10917" s="213" t="s">
        <v>1044</v>
      </c>
      <c r="C10917" s="213" t="s">
        <v>55</v>
      </c>
      <c r="D10917" s="214" t="s">
        <v>34777</v>
      </c>
    </row>
    <row r="10918" spans="1:4">
      <c r="A10918" s="213" t="s">
        <v>18976</v>
      </c>
      <c r="B10918" s="213" t="s">
        <v>1045</v>
      </c>
      <c r="C10918" s="213" t="s">
        <v>55</v>
      </c>
      <c r="D10918" s="214" t="s">
        <v>34778</v>
      </c>
    </row>
    <row r="10919" spans="1:4">
      <c r="A10919" s="213" t="s">
        <v>18977</v>
      </c>
      <c r="B10919" s="213" t="s">
        <v>1046</v>
      </c>
      <c r="C10919" s="213" t="s">
        <v>55</v>
      </c>
      <c r="D10919" s="214" t="s">
        <v>33957</v>
      </c>
    </row>
    <row r="10920" spans="1:4">
      <c r="A10920" s="213" t="s">
        <v>18978</v>
      </c>
      <c r="B10920" s="213" t="s">
        <v>1047</v>
      </c>
      <c r="C10920" s="213" t="s">
        <v>55</v>
      </c>
      <c r="D10920" s="214" t="s">
        <v>30182</v>
      </c>
    </row>
    <row r="10921" spans="1:4">
      <c r="A10921" s="213" t="s">
        <v>18979</v>
      </c>
      <c r="B10921" s="213" t="s">
        <v>1048</v>
      </c>
      <c r="C10921" s="213" t="s">
        <v>55</v>
      </c>
      <c r="D10921" s="214" t="s">
        <v>33862</v>
      </c>
    </row>
    <row r="10922" spans="1:4">
      <c r="A10922" s="213" t="s">
        <v>18980</v>
      </c>
      <c r="B10922" s="213" t="s">
        <v>1187</v>
      </c>
      <c r="C10922" s="213" t="s">
        <v>56</v>
      </c>
      <c r="D10922" s="214" t="s">
        <v>34779</v>
      </c>
    </row>
    <row r="10923" spans="1:4">
      <c r="A10923" s="213" t="s">
        <v>18981</v>
      </c>
      <c r="B10923" s="213" t="s">
        <v>3604</v>
      </c>
      <c r="C10923" s="213" t="s">
        <v>55</v>
      </c>
      <c r="D10923" s="214" t="s">
        <v>34780</v>
      </c>
    </row>
    <row r="10924" spans="1:4">
      <c r="A10924" s="213" t="s">
        <v>18982</v>
      </c>
      <c r="B10924" s="213" t="s">
        <v>378</v>
      </c>
      <c r="C10924" s="213" t="s">
        <v>55</v>
      </c>
      <c r="D10924" s="214" t="s">
        <v>10525</v>
      </c>
    </row>
    <row r="10925" spans="1:4">
      <c r="A10925" s="213" t="s">
        <v>18983</v>
      </c>
      <c r="B10925" s="213" t="s">
        <v>379</v>
      </c>
      <c r="C10925" s="213" t="s">
        <v>55</v>
      </c>
      <c r="D10925" s="214" t="s">
        <v>13357</v>
      </c>
    </row>
    <row r="10926" spans="1:4">
      <c r="A10926" s="213" t="s">
        <v>18984</v>
      </c>
      <c r="B10926" s="213" t="s">
        <v>2968</v>
      </c>
      <c r="C10926" s="213" t="s">
        <v>56</v>
      </c>
      <c r="D10926" s="214" t="s">
        <v>16739</v>
      </c>
    </row>
    <row r="10927" spans="1:4">
      <c r="A10927" s="213" t="s">
        <v>18985</v>
      </c>
      <c r="B10927" s="213" t="s">
        <v>2969</v>
      </c>
      <c r="C10927" s="213" t="s">
        <v>56</v>
      </c>
      <c r="D10927" s="214" t="s">
        <v>30269</v>
      </c>
    </row>
    <row r="10928" spans="1:4">
      <c r="A10928" s="213" t="s">
        <v>18986</v>
      </c>
      <c r="B10928" s="213" t="s">
        <v>2970</v>
      </c>
      <c r="C10928" s="213" t="s">
        <v>56</v>
      </c>
      <c r="D10928" s="214" t="s">
        <v>33930</v>
      </c>
    </row>
    <row r="10929" spans="1:4">
      <c r="A10929" s="213" t="s">
        <v>18988</v>
      </c>
      <c r="B10929" s="213" t="s">
        <v>2971</v>
      </c>
      <c r="C10929" s="213" t="s">
        <v>56</v>
      </c>
      <c r="D10929" s="214" t="s">
        <v>34781</v>
      </c>
    </row>
    <row r="10930" spans="1:4">
      <c r="A10930" s="213" t="s">
        <v>18989</v>
      </c>
      <c r="B10930" s="213" t="s">
        <v>2972</v>
      </c>
      <c r="C10930" s="213" t="s">
        <v>56</v>
      </c>
      <c r="D10930" s="214" t="s">
        <v>34782</v>
      </c>
    </row>
    <row r="10931" spans="1:4">
      <c r="A10931" s="213" t="s">
        <v>18990</v>
      </c>
      <c r="B10931" s="213" t="s">
        <v>2976</v>
      </c>
      <c r="C10931" s="213" t="s">
        <v>56</v>
      </c>
      <c r="D10931" s="214" t="s">
        <v>34783</v>
      </c>
    </row>
    <row r="10932" spans="1:4">
      <c r="A10932" s="213" t="s">
        <v>18991</v>
      </c>
      <c r="B10932" s="213" t="s">
        <v>2977</v>
      </c>
      <c r="C10932" s="213" t="s">
        <v>56</v>
      </c>
      <c r="D10932" s="214" t="s">
        <v>34784</v>
      </c>
    </row>
    <row r="10933" spans="1:4">
      <c r="A10933" s="213" t="s">
        <v>18992</v>
      </c>
      <c r="B10933" s="213" t="s">
        <v>2978</v>
      </c>
      <c r="C10933" s="213" t="s">
        <v>56</v>
      </c>
      <c r="D10933" s="214" t="s">
        <v>34785</v>
      </c>
    </row>
    <row r="10934" spans="1:4">
      <c r="A10934" s="213" t="s">
        <v>18993</v>
      </c>
      <c r="B10934" s="213" t="s">
        <v>2979</v>
      </c>
      <c r="C10934" s="213" t="s">
        <v>56</v>
      </c>
      <c r="D10934" s="214" t="s">
        <v>34786</v>
      </c>
    </row>
    <row r="10935" spans="1:4">
      <c r="A10935" s="213" t="s">
        <v>18994</v>
      </c>
      <c r="B10935" s="213" t="s">
        <v>2980</v>
      </c>
      <c r="C10935" s="213" t="s">
        <v>56</v>
      </c>
      <c r="D10935" s="214" t="s">
        <v>34787</v>
      </c>
    </row>
    <row r="10936" spans="1:4">
      <c r="A10936" s="213" t="s">
        <v>18995</v>
      </c>
      <c r="B10936" s="213" t="s">
        <v>366</v>
      </c>
      <c r="C10936" s="213" t="s">
        <v>56</v>
      </c>
      <c r="D10936" s="214" t="s">
        <v>34788</v>
      </c>
    </row>
    <row r="10937" spans="1:4">
      <c r="A10937" s="213" t="s">
        <v>18996</v>
      </c>
      <c r="B10937" s="213" t="s">
        <v>367</v>
      </c>
      <c r="C10937" s="213" t="s">
        <v>56</v>
      </c>
      <c r="D10937" s="214" t="s">
        <v>34789</v>
      </c>
    </row>
    <row r="10938" spans="1:4">
      <c r="A10938" s="213" t="s">
        <v>18997</v>
      </c>
      <c r="B10938" s="213" t="s">
        <v>368</v>
      </c>
      <c r="C10938" s="213" t="s">
        <v>56</v>
      </c>
      <c r="D10938" s="214" t="s">
        <v>34790</v>
      </c>
    </row>
    <row r="10939" spans="1:4">
      <c r="A10939" s="213" t="s">
        <v>18998</v>
      </c>
      <c r="B10939" s="213" t="s">
        <v>369</v>
      </c>
      <c r="C10939" s="213" t="s">
        <v>56</v>
      </c>
      <c r="D10939" s="214" t="s">
        <v>29692</v>
      </c>
    </row>
    <row r="10940" spans="1:4">
      <c r="A10940" s="213" t="s">
        <v>18999</v>
      </c>
      <c r="B10940" s="213" t="s">
        <v>370</v>
      </c>
      <c r="C10940" s="213" t="s">
        <v>56</v>
      </c>
      <c r="D10940" s="214" t="s">
        <v>12601</v>
      </c>
    </row>
    <row r="10941" spans="1:4">
      <c r="A10941" s="213" t="s">
        <v>19000</v>
      </c>
      <c r="B10941" s="213" t="s">
        <v>371</v>
      </c>
      <c r="C10941" s="213" t="s">
        <v>56</v>
      </c>
      <c r="D10941" s="214" t="s">
        <v>34791</v>
      </c>
    </row>
    <row r="10942" spans="1:4">
      <c r="A10942" s="213" t="s">
        <v>19001</v>
      </c>
      <c r="B10942" s="213" t="s">
        <v>372</v>
      </c>
      <c r="C10942" s="213" t="s">
        <v>56</v>
      </c>
      <c r="D10942" s="214" t="s">
        <v>34792</v>
      </c>
    </row>
    <row r="10943" spans="1:4">
      <c r="A10943" s="213" t="s">
        <v>19002</v>
      </c>
      <c r="B10943" s="213" t="s">
        <v>373</v>
      </c>
      <c r="C10943" s="213" t="s">
        <v>56</v>
      </c>
      <c r="D10943" s="214" t="s">
        <v>34793</v>
      </c>
    </row>
    <row r="10944" spans="1:4">
      <c r="A10944" s="213" t="s">
        <v>19003</v>
      </c>
      <c r="B10944" s="213" t="s">
        <v>374</v>
      </c>
      <c r="C10944" s="213" t="s">
        <v>56</v>
      </c>
      <c r="D10944" s="214" t="s">
        <v>34794</v>
      </c>
    </row>
    <row r="10945" spans="1:4">
      <c r="A10945" s="213" t="s">
        <v>19004</v>
      </c>
      <c r="B10945" s="213" t="s">
        <v>375</v>
      </c>
      <c r="C10945" s="213" t="s">
        <v>56</v>
      </c>
      <c r="D10945" s="214" t="s">
        <v>34795</v>
      </c>
    </row>
    <row r="10946" spans="1:4">
      <c r="A10946" s="213" t="s">
        <v>19005</v>
      </c>
      <c r="B10946" s="213" t="s">
        <v>376</v>
      </c>
      <c r="C10946" s="213" t="s">
        <v>56</v>
      </c>
      <c r="D10946" s="214" t="s">
        <v>10190</v>
      </c>
    </row>
    <row r="10947" spans="1:4">
      <c r="A10947" s="213" t="s">
        <v>19006</v>
      </c>
      <c r="B10947" s="213" t="s">
        <v>377</v>
      </c>
      <c r="C10947" s="213" t="s">
        <v>55</v>
      </c>
      <c r="D10947" s="214" t="s">
        <v>19007</v>
      </c>
    </row>
    <row r="10948" spans="1:4">
      <c r="A10948" s="213" t="s">
        <v>19008</v>
      </c>
      <c r="B10948" s="213" t="s">
        <v>990</v>
      </c>
      <c r="C10948" s="213" t="s">
        <v>56</v>
      </c>
      <c r="D10948" s="214" t="s">
        <v>13106</v>
      </c>
    </row>
    <row r="10949" spans="1:4">
      <c r="A10949" s="213" t="s">
        <v>19009</v>
      </c>
      <c r="B10949" s="213" t="s">
        <v>30857</v>
      </c>
      <c r="C10949" s="213" t="s">
        <v>56</v>
      </c>
      <c r="D10949" s="214" t="s">
        <v>34796</v>
      </c>
    </row>
    <row r="10950" spans="1:4">
      <c r="A10950" s="213" t="s">
        <v>19010</v>
      </c>
      <c r="B10950" s="213" t="s">
        <v>9719</v>
      </c>
      <c r="C10950" s="213" t="s">
        <v>55</v>
      </c>
      <c r="D10950" s="214" t="s">
        <v>34797</v>
      </c>
    </row>
    <row r="10951" spans="1:4">
      <c r="A10951" s="213" t="s">
        <v>19011</v>
      </c>
      <c r="B10951" s="213" t="s">
        <v>9720</v>
      </c>
      <c r="C10951" s="213" t="s">
        <v>55</v>
      </c>
      <c r="D10951" s="214" t="s">
        <v>29743</v>
      </c>
    </row>
    <row r="10952" spans="1:4">
      <c r="A10952" s="213" t="s">
        <v>19012</v>
      </c>
      <c r="B10952" s="213" t="s">
        <v>9721</v>
      </c>
      <c r="C10952" s="213" t="s">
        <v>55</v>
      </c>
      <c r="D10952" s="214" t="s">
        <v>31883</v>
      </c>
    </row>
    <row r="10953" spans="1:4">
      <c r="A10953" s="213" t="s">
        <v>19013</v>
      </c>
      <c r="B10953" s="213" t="s">
        <v>9722</v>
      </c>
      <c r="C10953" s="213" t="s">
        <v>55</v>
      </c>
      <c r="D10953" s="214" t="s">
        <v>34798</v>
      </c>
    </row>
    <row r="10954" spans="1:4">
      <c r="A10954" s="213" t="s">
        <v>19015</v>
      </c>
      <c r="B10954" s="213" t="s">
        <v>9723</v>
      </c>
      <c r="C10954" s="213" t="s">
        <v>55</v>
      </c>
      <c r="D10954" s="214" t="s">
        <v>30913</v>
      </c>
    </row>
    <row r="10955" spans="1:4">
      <c r="A10955" s="213" t="s">
        <v>19016</v>
      </c>
      <c r="B10955" s="213" t="s">
        <v>9724</v>
      </c>
      <c r="C10955" s="213" t="s">
        <v>55</v>
      </c>
      <c r="D10955" s="214" t="s">
        <v>30915</v>
      </c>
    </row>
    <row r="10956" spans="1:4">
      <c r="A10956" s="213" t="s">
        <v>19017</v>
      </c>
      <c r="B10956" s="213" t="s">
        <v>9725</v>
      </c>
      <c r="C10956" s="213" t="s">
        <v>55</v>
      </c>
      <c r="D10956" s="214" t="s">
        <v>34799</v>
      </c>
    </row>
    <row r="10957" spans="1:4">
      <c r="A10957" s="213" t="s">
        <v>19018</v>
      </c>
      <c r="B10957" s="213" t="s">
        <v>9726</v>
      </c>
      <c r="C10957" s="213" t="s">
        <v>55</v>
      </c>
      <c r="D10957" s="214" t="s">
        <v>34800</v>
      </c>
    </row>
    <row r="10958" spans="1:4">
      <c r="A10958" s="213" t="s">
        <v>19019</v>
      </c>
      <c r="B10958" s="213" t="s">
        <v>9727</v>
      </c>
      <c r="C10958" s="213" t="s">
        <v>55</v>
      </c>
      <c r="D10958" s="214" t="s">
        <v>34801</v>
      </c>
    </row>
    <row r="10959" spans="1:4">
      <c r="A10959" s="213" t="s">
        <v>19020</v>
      </c>
      <c r="B10959" s="213" t="s">
        <v>9728</v>
      </c>
      <c r="C10959" s="213" t="s">
        <v>55</v>
      </c>
      <c r="D10959" s="214" t="s">
        <v>34802</v>
      </c>
    </row>
    <row r="10960" spans="1:4">
      <c r="A10960" s="213" t="s">
        <v>19021</v>
      </c>
      <c r="B10960" s="213" t="s">
        <v>9729</v>
      </c>
      <c r="C10960" s="213" t="s">
        <v>55</v>
      </c>
      <c r="D10960" s="214" t="s">
        <v>22393</v>
      </c>
    </row>
    <row r="10961" spans="1:4">
      <c r="A10961" s="213" t="s">
        <v>19022</v>
      </c>
      <c r="B10961" s="213" t="s">
        <v>9730</v>
      </c>
      <c r="C10961" s="213" t="s">
        <v>55</v>
      </c>
      <c r="D10961" s="214" t="s">
        <v>12106</v>
      </c>
    </row>
    <row r="10962" spans="1:4">
      <c r="A10962" s="213" t="s">
        <v>19023</v>
      </c>
      <c r="B10962" s="213" t="s">
        <v>9731</v>
      </c>
      <c r="C10962" s="213" t="s">
        <v>55</v>
      </c>
      <c r="D10962" s="214" t="s">
        <v>34803</v>
      </c>
    </row>
    <row r="10963" spans="1:4">
      <c r="A10963" s="213" t="s">
        <v>19024</v>
      </c>
      <c r="B10963" s="213" t="s">
        <v>9732</v>
      </c>
      <c r="C10963" s="213" t="s">
        <v>55</v>
      </c>
      <c r="D10963" s="214" t="s">
        <v>34804</v>
      </c>
    </row>
    <row r="10964" spans="1:4">
      <c r="A10964" s="213" t="s">
        <v>19025</v>
      </c>
      <c r="B10964" s="213" t="s">
        <v>9733</v>
      </c>
      <c r="C10964" s="213" t="s">
        <v>55</v>
      </c>
      <c r="D10964" s="214" t="s">
        <v>24736</v>
      </c>
    </row>
    <row r="10965" spans="1:4">
      <c r="A10965" s="213" t="s">
        <v>19026</v>
      </c>
      <c r="B10965" s="213" t="s">
        <v>9734</v>
      </c>
      <c r="C10965" s="213" t="s">
        <v>55</v>
      </c>
      <c r="D10965" s="214" t="s">
        <v>34805</v>
      </c>
    </row>
    <row r="10966" spans="1:4">
      <c r="A10966" s="213" t="s">
        <v>19027</v>
      </c>
      <c r="B10966" s="213" t="s">
        <v>4832</v>
      </c>
      <c r="C10966" s="213" t="s">
        <v>55</v>
      </c>
      <c r="D10966" s="214" t="s">
        <v>34806</v>
      </c>
    </row>
    <row r="10967" spans="1:4">
      <c r="A10967" s="213" t="s">
        <v>19028</v>
      </c>
      <c r="B10967" s="213" t="s">
        <v>4833</v>
      </c>
      <c r="C10967" s="213" t="s">
        <v>55</v>
      </c>
      <c r="D10967" s="214" t="s">
        <v>34807</v>
      </c>
    </row>
    <row r="10968" spans="1:4">
      <c r="A10968" s="213" t="s">
        <v>19029</v>
      </c>
      <c r="B10968" s="213" t="s">
        <v>4834</v>
      </c>
      <c r="C10968" s="213" t="s">
        <v>55</v>
      </c>
      <c r="D10968" s="214" t="s">
        <v>34808</v>
      </c>
    </row>
    <row r="10969" spans="1:4">
      <c r="A10969" s="213" t="s">
        <v>19030</v>
      </c>
      <c r="B10969" s="213" t="s">
        <v>4835</v>
      </c>
      <c r="C10969" s="213" t="s">
        <v>55</v>
      </c>
      <c r="D10969" s="214" t="s">
        <v>34809</v>
      </c>
    </row>
    <row r="10970" spans="1:4">
      <c r="A10970" s="213" t="s">
        <v>19031</v>
      </c>
      <c r="B10970" s="213" t="s">
        <v>4836</v>
      </c>
      <c r="C10970" s="213" t="s">
        <v>55</v>
      </c>
      <c r="D10970" s="214" t="s">
        <v>34810</v>
      </c>
    </row>
    <row r="10971" spans="1:4">
      <c r="A10971" s="213" t="s">
        <v>19032</v>
      </c>
      <c r="B10971" s="213" t="s">
        <v>4837</v>
      </c>
      <c r="C10971" s="213" t="s">
        <v>55</v>
      </c>
      <c r="D10971" s="214" t="s">
        <v>34811</v>
      </c>
    </row>
    <row r="10972" spans="1:4">
      <c r="A10972" s="213" t="s">
        <v>19033</v>
      </c>
      <c r="B10972" s="213" t="s">
        <v>4838</v>
      </c>
      <c r="C10972" s="213" t="s">
        <v>55</v>
      </c>
      <c r="D10972" s="214" t="s">
        <v>34812</v>
      </c>
    </row>
    <row r="10973" spans="1:4">
      <c r="A10973" s="213" t="s">
        <v>19034</v>
      </c>
      <c r="B10973" s="213" t="s">
        <v>4839</v>
      </c>
      <c r="C10973" s="213" t="s">
        <v>55</v>
      </c>
      <c r="D10973" s="214" t="s">
        <v>34813</v>
      </c>
    </row>
    <row r="10974" spans="1:4">
      <c r="A10974" s="213" t="s">
        <v>19035</v>
      </c>
      <c r="B10974" s="213" t="s">
        <v>4840</v>
      </c>
      <c r="C10974" s="213" t="s">
        <v>55</v>
      </c>
      <c r="D10974" s="214" t="s">
        <v>10535</v>
      </c>
    </row>
    <row r="10975" spans="1:4">
      <c r="A10975" s="213" t="s">
        <v>19036</v>
      </c>
      <c r="B10975" s="213" t="s">
        <v>4841</v>
      </c>
      <c r="C10975" s="213" t="s">
        <v>44</v>
      </c>
      <c r="D10975" s="214" t="s">
        <v>12488</v>
      </c>
    </row>
    <row r="10976" spans="1:4">
      <c r="A10976" s="213" t="s">
        <v>19037</v>
      </c>
      <c r="B10976" s="213" t="s">
        <v>4842</v>
      </c>
      <c r="C10976" s="213" t="s">
        <v>130</v>
      </c>
      <c r="D10976" s="214" t="s">
        <v>34814</v>
      </c>
    </row>
    <row r="10977" spans="1:4">
      <c r="A10977" s="213" t="s">
        <v>19038</v>
      </c>
      <c r="B10977" s="213" t="s">
        <v>30863</v>
      </c>
      <c r="C10977" s="213" t="s">
        <v>130</v>
      </c>
      <c r="D10977" s="214" t="s">
        <v>34815</v>
      </c>
    </row>
    <row r="10978" spans="1:4">
      <c r="A10978" s="213" t="s">
        <v>19040</v>
      </c>
      <c r="B10978" s="213" t="s">
        <v>30864</v>
      </c>
      <c r="C10978" s="213" t="s">
        <v>130</v>
      </c>
      <c r="D10978" s="214" t="s">
        <v>34816</v>
      </c>
    </row>
    <row r="10979" spans="1:4">
      <c r="A10979" s="213" t="s">
        <v>19041</v>
      </c>
      <c r="B10979" s="213" t="s">
        <v>30865</v>
      </c>
      <c r="C10979" s="213" t="s">
        <v>130</v>
      </c>
      <c r="D10979" s="214" t="s">
        <v>14385</v>
      </c>
    </row>
    <row r="10980" spans="1:4">
      <c r="A10980" s="213" t="s">
        <v>19042</v>
      </c>
      <c r="B10980" s="213" t="s">
        <v>30866</v>
      </c>
      <c r="C10980" s="213" t="s">
        <v>130</v>
      </c>
      <c r="D10980" s="214" t="s">
        <v>10952</v>
      </c>
    </row>
    <row r="10981" spans="1:4">
      <c r="A10981" s="213" t="s">
        <v>19043</v>
      </c>
      <c r="B10981" s="213" t="s">
        <v>30867</v>
      </c>
      <c r="C10981" s="213" t="s">
        <v>130</v>
      </c>
      <c r="D10981" s="214" t="s">
        <v>19178</v>
      </c>
    </row>
    <row r="10982" spans="1:4">
      <c r="A10982" s="213" t="s">
        <v>19044</v>
      </c>
      <c r="B10982" s="213" t="s">
        <v>687</v>
      </c>
      <c r="C10982" s="213" t="s">
        <v>55</v>
      </c>
      <c r="D10982" s="214" t="s">
        <v>34817</v>
      </c>
    </row>
    <row r="10983" spans="1:4">
      <c r="A10983" s="213" t="s">
        <v>19045</v>
      </c>
      <c r="B10983" s="213" t="s">
        <v>688</v>
      </c>
      <c r="C10983" s="213" t="s">
        <v>55</v>
      </c>
      <c r="D10983" s="214" t="s">
        <v>34818</v>
      </c>
    </row>
    <row r="10984" spans="1:4">
      <c r="A10984" s="213" t="s">
        <v>19046</v>
      </c>
      <c r="B10984" s="213" t="s">
        <v>689</v>
      </c>
      <c r="C10984" s="213" t="s">
        <v>55</v>
      </c>
      <c r="D10984" s="214" t="s">
        <v>34819</v>
      </c>
    </row>
    <row r="10985" spans="1:4">
      <c r="A10985" s="213" t="s">
        <v>19047</v>
      </c>
      <c r="B10985" s="213" t="s">
        <v>690</v>
      </c>
      <c r="C10985" s="213" t="s">
        <v>55</v>
      </c>
      <c r="D10985" s="214" t="s">
        <v>12404</v>
      </c>
    </row>
    <row r="10986" spans="1:4">
      <c r="A10986" s="213" t="s">
        <v>19048</v>
      </c>
      <c r="B10986" s="213" t="s">
        <v>3969</v>
      </c>
      <c r="C10986" s="213" t="s">
        <v>55</v>
      </c>
      <c r="D10986" s="214" t="s">
        <v>34143</v>
      </c>
    </row>
    <row r="10987" spans="1:4">
      <c r="A10987" s="213" t="s">
        <v>19049</v>
      </c>
      <c r="B10987" s="213" t="s">
        <v>3970</v>
      </c>
      <c r="C10987" s="213" t="s">
        <v>55</v>
      </c>
      <c r="D10987" s="214" t="s">
        <v>29884</v>
      </c>
    </row>
    <row r="10988" spans="1:4">
      <c r="A10988" s="213" t="s">
        <v>19050</v>
      </c>
      <c r="B10988" s="213" t="s">
        <v>3971</v>
      </c>
      <c r="C10988" s="213" t="s">
        <v>55</v>
      </c>
      <c r="D10988" s="214" t="s">
        <v>34820</v>
      </c>
    </row>
    <row r="10989" spans="1:4">
      <c r="A10989" s="213" t="s">
        <v>19051</v>
      </c>
      <c r="B10989" s="213" t="s">
        <v>3972</v>
      </c>
      <c r="C10989" s="213" t="s">
        <v>55</v>
      </c>
      <c r="D10989" s="214" t="s">
        <v>34821</v>
      </c>
    </row>
    <row r="10990" spans="1:4">
      <c r="A10990" s="213" t="s">
        <v>19052</v>
      </c>
      <c r="B10990" s="213" t="s">
        <v>3973</v>
      </c>
      <c r="C10990" s="213" t="s">
        <v>55</v>
      </c>
      <c r="D10990" s="214" t="s">
        <v>34822</v>
      </c>
    </row>
    <row r="10991" spans="1:4">
      <c r="A10991" s="213" t="s">
        <v>19053</v>
      </c>
      <c r="B10991" s="213" t="s">
        <v>3974</v>
      </c>
      <c r="C10991" s="213" t="s">
        <v>55</v>
      </c>
      <c r="D10991" s="214" t="s">
        <v>34823</v>
      </c>
    </row>
    <row r="10992" spans="1:4">
      <c r="A10992" s="213" t="s">
        <v>19054</v>
      </c>
      <c r="B10992" s="213" t="s">
        <v>3975</v>
      </c>
      <c r="C10992" s="213" t="s">
        <v>55</v>
      </c>
      <c r="D10992" s="214" t="s">
        <v>34824</v>
      </c>
    </row>
    <row r="10993" spans="1:4">
      <c r="A10993" s="213" t="s">
        <v>19055</v>
      </c>
      <c r="B10993" s="213" t="s">
        <v>3976</v>
      </c>
      <c r="C10993" s="213" t="s">
        <v>55</v>
      </c>
      <c r="D10993" s="214" t="s">
        <v>34825</v>
      </c>
    </row>
    <row r="10994" spans="1:4">
      <c r="A10994" s="213" t="s">
        <v>19056</v>
      </c>
      <c r="B10994" s="213" t="s">
        <v>3977</v>
      </c>
      <c r="C10994" s="213" t="s">
        <v>55</v>
      </c>
      <c r="D10994" s="214" t="s">
        <v>34826</v>
      </c>
    </row>
    <row r="10995" spans="1:4">
      <c r="A10995" s="213" t="s">
        <v>19057</v>
      </c>
      <c r="B10995" s="213" t="s">
        <v>3978</v>
      </c>
      <c r="C10995" s="213" t="s">
        <v>55</v>
      </c>
      <c r="D10995" s="214" t="s">
        <v>34827</v>
      </c>
    </row>
    <row r="10996" spans="1:4">
      <c r="A10996" s="213" t="s">
        <v>19058</v>
      </c>
      <c r="B10996" s="213" t="s">
        <v>3979</v>
      </c>
      <c r="C10996" s="213" t="s">
        <v>55</v>
      </c>
      <c r="D10996" s="214" t="s">
        <v>34828</v>
      </c>
    </row>
    <row r="10997" spans="1:4">
      <c r="A10997" s="213" t="s">
        <v>19059</v>
      </c>
      <c r="B10997" s="213" t="s">
        <v>3980</v>
      </c>
      <c r="C10997" s="213" t="s">
        <v>55</v>
      </c>
      <c r="D10997" s="214" t="s">
        <v>32191</v>
      </c>
    </row>
    <row r="10998" spans="1:4">
      <c r="A10998" s="213" t="s">
        <v>19060</v>
      </c>
      <c r="B10998" s="213" t="s">
        <v>3981</v>
      </c>
      <c r="C10998" s="213" t="s">
        <v>55</v>
      </c>
      <c r="D10998" s="214" t="s">
        <v>34829</v>
      </c>
    </row>
    <row r="10999" spans="1:4">
      <c r="A10999" s="213" t="s">
        <v>19061</v>
      </c>
      <c r="B10999" s="213" t="s">
        <v>3982</v>
      </c>
      <c r="C10999" s="213" t="s">
        <v>55</v>
      </c>
      <c r="D10999" s="214" t="s">
        <v>34830</v>
      </c>
    </row>
    <row r="11000" spans="1:4">
      <c r="A11000" s="213" t="s">
        <v>19062</v>
      </c>
      <c r="B11000" s="213" t="s">
        <v>9678</v>
      </c>
      <c r="C11000" s="213" t="s">
        <v>55</v>
      </c>
      <c r="D11000" s="214" t="s">
        <v>34831</v>
      </c>
    </row>
    <row r="11001" spans="1:4">
      <c r="A11001" s="213" t="s">
        <v>19063</v>
      </c>
      <c r="B11001" s="213" t="s">
        <v>9679</v>
      </c>
      <c r="C11001" s="213" t="s">
        <v>55</v>
      </c>
      <c r="D11001" s="214" t="s">
        <v>34832</v>
      </c>
    </row>
    <row r="11002" spans="1:4">
      <c r="A11002" s="213" t="s">
        <v>19064</v>
      </c>
      <c r="B11002" s="213" t="s">
        <v>19065</v>
      </c>
      <c r="C11002" s="213" t="s">
        <v>55</v>
      </c>
      <c r="D11002" s="214" t="s">
        <v>34833</v>
      </c>
    </row>
    <row r="11003" spans="1:4">
      <c r="A11003" s="213" t="s">
        <v>19066</v>
      </c>
      <c r="B11003" s="213" t="s">
        <v>3868</v>
      </c>
      <c r="C11003" s="213" t="s">
        <v>126</v>
      </c>
      <c r="D11003" s="214" t="s">
        <v>18410</v>
      </c>
    </row>
    <row r="11004" spans="1:4">
      <c r="A11004" s="213" t="s">
        <v>19067</v>
      </c>
      <c r="B11004" s="213" t="s">
        <v>3869</v>
      </c>
      <c r="C11004" s="213" t="s">
        <v>126</v>
      </c>
      <c r="D11004" s="214" t="s">
        <v>34834</v>
      </c>
    </row>
    <row r="11005" spans="1:4">
      <c r="A11005" s="213" t="s">
        <v>19068</v>
      </c>
      <c r="B11005" s="213" t="s">
        <v>3870</v>
      </c>
      <c r="C11005" s="213" t="s">
        <v>126</v>
      </c>
      <c r="D11005" s="214" t="s">
        <v>33885</v>
      </c>
    </row>
    <row r="11006" spans="1:4">
      <c r="A11006" s="213" t="s">
        <v>19069</v>
      </c>
      <c r="B11006" s="213" t="s">
        <v>3871</v>
      </c>
      <c r="C11006" s="213" t="s">
        <v>126</v>
      </c>
      <c r="D11006" s="214" t="s">
        <v>34835</v>
      </c>
    </row>
    <row r="11007" spans="1:4">
      <c r="A11007" s="213" t="s">
        <v>19070</v>
      </c>
      <c r="B11007" s="213" t="s">
        <v>2918</v>
      </c>
      <c r="C11007" s="213" t="s">
        <v>56</v>
      </c>
      <c r="D11007" s="214" t="s">
        <v>34836</v>
      </c>
    </row>
    <row r="11008" spans="1:4">
      <c r="A11008" s="213" t="s">
        <v>19071</v>
      </c>
      <c r="B11008" s="213" t="s">
        <v>2919</v>
      </c>
      <c r="C11008" s="213" t="s">
        <v>56</v>
      </c>
      <c r="D11008" s="214" t="s">
        <v>34837</v>
      </c>
    </row>
    <row r="11009" spans="1:4">
      <c r="A11009" s="213" t="s">
        <v>19072</v>
      </c>
      <c r="B11009" s="213" t="s">
        <v>2920</v>
      </c>
      <c r="C11009" s="213" t="s">
        <v>55</v>
      </c>
      <c r="D11009" s="214" t="s">
        <v>11442</v>
      </c>
    </row>
    <row r="11010" spans="1:4">
      <c r="A11010" s="213" t="s">
        <v>19073</v>
      </c>
      <c r="B11010" s="213" t="s">
        <v>2973</v>
      </c>
      <c r="C11010" s="213" t="s">
        <v>56</v>
      </c>
      <c r="D11010" s="214" t="s">
        <v>34838</v>
      </c>
    </row>
    <row r="11011" spans="1:4">
      <c r="A11011" s="213" t="s">
        <v>19074</v>
      </c>
      <c r="B11011" s="213" t="s">
        <v>2974</v>
      </c>
      <c r="C11011" s="213" t="s">
        <v>56</v>
      </c>
      <c r="D11011" s="214" t="s">
        <v>34839</v>
      </c>
    </row>
    <row r="11012" spans="1:4">
      <c r="A11012" s="213" t="s">
        <v>19075</v>
      </c>
      <c r="B11012" s="213" t="s">
        <v>2975</v>
      </c>
      <c r="C11012" s="213" t="s">
        <v>56</v>
      </c>
      <c r="D11012" s="214" t="s">
        <v>34840</v>
      </c>
    </row>
    <row r="11013" spans="1:4">
      <c r="A11013" s="213" t="s">
        <v>19076</v>
      </c>
      <c r="B11013" s="213" t="s">
        <v>30868</v>
      </c>
      <c r="C11013" s="213" t="s">
        <v>55</v>
      </c>
      <c r="D11013" s="214" t="s">
        <v>30164</v>
      </c>
    </row>
    <row r="11014" spans="1:4">
      <c r="A11014" s="213" t="s">
        <v>19078</v>
      </c>
      <c r="B11014" s="213" t="s">
        <v>30869</v>
      </c>
      <c r="C11014" s="213" t="s">
        <v>55</v>
      </c>
      <c r="D11014" s="214" t="s">
        <v>31699</v>
      </c>
    </row>
    <row r="11015" spans="1:4">
      <c r="A11015" s="213" t="s">
        <v>19079</v>
      </c>
      <c r="B11015" s="213" t="s">
        <v>30870</v>
      </c>
      <c r="C11015" s="213" t="s">
        <v>55</v>
      </c>
      <c r="D11015" s="214" t="s">
        <v>11693</v>
      </c>
    </row>
    <row r="11016" spans="1:4">
      <c r="A11016" s="213" t="s">
        <v>19081</v>
      </c>
      <c r="B11016" s="213" t="s">
        <v>30871</v>
      </c>
      <c r="C11016" s="213" t="s">
        <v>55</v>
      </c>
      <c r="D11016" s="214" t="s">
        <v>10209</v>
      </c>
    </row>
    <row r="11017" spans="1:4">
      <c r="A11017" s="213" t="s">
        <v>19082</v>
      </c>
      <c r="B11017" s="213" t="s">
        <v>30872</v>
      </c>
      <c r="C11017" s="213" t="s">
        <v>55</v>
      </c>
      <c r="D11017" s="214" t="s">
        <v>23395</v>
      </c>
    </row>
    <row r="11018" spans="1:4">
      <c r="A11018" s="213" t="s">
        <v>19083</v>
      </c>
      <c r="B11018" s="213" t="s">
        <v>30873</v>
      </c>
      <c r="C11018" s="213" t="s">
        <v>55</v>
      </c>
      <c r="D11018" s="214" t="s">
        <v>10867</v>
      </c>
    </row>
    <row r="11019" spans="1:4">
      <c r="A11019" s="213" t="s">
        <v>19084</v>
      </c>
      <c r="B11019" s="213" t="s">
        <v>30874</v>
      </c>
      <c r="C11019" s="213" t="s">
        <v>55</v>
      </c>
      <c r="D11019" s="214" t="s">
        <v>30427</v>
      </c>
    </row>
    <row r="11020" spans="1:4">
      <c r="A11020" s="213" t="s">
        <v>19086</v>
      </c>
      <c r="B11020" s="213" t="s">
        <v>30875</v>
      </c>
      <c r="C11020" s="213" t="s">
        <v>55</v>
      </c>
      <c r="D11020" s="214" t="s">
        <v>34841</v>
      </c>
    </row>
    <row r="11021" spans="1:4">
      <c r="A11021" s="213" t="s">
        <v>19087</v>
      </c>
      <c r="B11021" s="213" t="s">
        <v>30876</v>
      </c>
      <c r="C11021" s="213" t="s">
        <v>55</v>
      </c>
      <c r="D11021" s="214" t="s">
        <v>17336</v>
      </c>
    </row>
    <row r="11022" spans="1:4">
      <c r="A11022" s="213" t="s">
        <v>19088</v>
      </c>
      <c r="B11022" s="213" t="s">
        <v>30878</v>
      </c>
      <c r="C11022" s="213" t="s">
        <v>55</v>
      </c>
      <c r="D11022" s="214" t="s">
        <v>25249</v>
      </c>
    </row>
    <row r="11023" spans="1:4">
      <c r="A11023" s="213" t="s">
        <v>19090</v>
      </c>
      <c r="B11023" s="213" t="s">
        <v>30879</v>
      </c>
      <c r="C11023" s="213" t="s">
        <v>55</v>
      </c>
      <c r="D11023" s="214" t="s">
        <v>34842</v>
      </c>
    </row>
    <row r="11024" spans="1:4">
      <c r="A11024" s="213" t="s">
        <v>19091</v>
      </c>
      <c r="B11024" s="213" t="s">
        <v>30881</v>
      </c>
      <c r="C11024" s="213" t="s">
        <v>55</v>
      </c>
      <c r="D11024" s="214" t="s">
        <v>34843</v>
      </c>
    </row>
    <row r="11025" spans="1:4">
      <c r="A11025" s="213" t="s">
        <v>19092</v>
      </c>
      <c r="B11025" s="213" t="s">
        <v>30882</v>
      </c>
      <c r="C11025" s="213" t="s">
        <v>55</v>
      </c>
      <c r="D11025" s="214" t="s">
        <v>29521</v>
      </c>
    </row>
    <row r="11026" spans="1:4">
      <c r="A11026" s="213" t="s">
        <v>19093</v>
      </c>
      <c r="B11026" s="213" t="s">
        <v>30883</v>
      </c>
      <c r="C11026" s="213" t="s">
        <v>55</v>
      </c>
      <c r="D11026" s="214" t="s">
        <v>34844</v>
      </c>
    </row>
    <row r="11027" spans="1:4">
      <c r="A11027" s="213" t="s">
        <v>19094</v>
      </c>
      <c r="B11027" s="213" t="s">
        <v>30884</v>
      </c>
      <c r="C11027" s="213" t="s">
        <v>55</v>
      </c>
      <c r="D11027" s="214" t="s">
        <v>11352</v>
      </c>
    </row>
    <row r="11028" spans="1:4">
      <c r="A11028" s="213" t="s">
        <v>19095</v>
      </c>
      <c r="B11028" s="213" t="s">
        <v>30885</v>
      </c>
      <c r="C11028" s="213" t="s">
        <v>55</v>
      </c>
      <c r="D11028" s="214" t="s">
        <v>30236</v>
      </c>
    </row>
    <row r="11029" spans="1:4">
      <c r="A11029" s="213" t="s">
        <v>19096</v>
      </c>
      <c r="B11029" s="213" t="s">
        <v>19097</v>
      </c>
      <c r="C11029" s="213" t="s">
        <v>55</v>
      </c>
      <c r="D11029" s="214" t="s">
        <v>29265</v>
      </c>
    </row>
    <row r="11030" spans="1:4">
      <c r="A11030" s="213" t="s">
        <v>19098</v>
      </c>
      <c r="B11030" s="213" t="s">
        <v>19099</v>
      </c>
      <c r="C11030" s="213" t="s">
        <v>55</v>
      </c>
      <c r="D11030" s="214" t="s">
        <v>12594</v>
      </c>
    </row>
    <row r="11031" spans="1:4">
      <c r="A11031" s="213" t="s">
        <v>19100</v>
      </c>
      <c r="B11031" s="213" t="s">
        <v>19101</v>
      </c>
      <c r="C11031" s="213" t="s">
        <v>55</v>
      </c>
      <c r="D11031" s="214" t="s">
        <v>12937</v>
      </c>
    </row>
    <row r="11032" spans="1:4">
      <c r="A11032" s="213" t="s">
        <v>19102</v>
      </c>
      <c r="B11032" s="213" t="s">
        <v>19103</v>
      </c>
      <c r="C11032" s="213" t="s">
        <v>55</v>
      </c>
      <c r="D11032" s="214" t="s">
        <v>11003</v>
      </c>
    </row>
    <row r="11033" spans="1:4">
      <c r="A11033" s="213" t="s">
        <v>19104</v>
      </c>
      <c r="B11033" s="213" t="s">
        <v>19105</v>
      </c>
      <c r="C11033" s="213" t="s">
        <v>55</v>
      </c>
      <c r="D11033" s="214" t="s">
        <v>34845</v>
      </c>
    </row>
    <row r="11034" spans="1:4">
      <c r="A11034" s="213" t="s">
        <v>19106</v>
      </c>
      <c r="B11034" s="213" t="s">
        <v>19107</v>
      </c>
      <c r="C11034" s="213" t="s">
        <v>55</v>
      </c>
      <c r="D11034" s="214" t="s">
        <v>14762</v>
      </c>
    </row>
    <row r="11035" spans="1:4">
      <c r="A11035" s="213" t="s">
        <v>19108</v>
      </c>
      <c r="B11035" s="213" t="s">
        <v>19109</v>
      </c>
      <c r="C11035" s="213" t="s">
        <v>55</v>
      </c>
      <c r="D11035" s="214" t="s">
        <v>33309</v>
      </c>
    </row>
    <row r="11036" spans="1:4">
      <c r="A11036" s="213" t="s">
        <v>19110</v>
      </c>
      <c r="B11036" s="213" t="s">
        <v>19111</v>
      </c>
      <c r="C11036" s="213" t="s">
        <v>55</v>
      </c>
      <c r="D11036" s="214" t="s">
        <v>30305</v>
      </c>
    </row>
    <row r="11037" spans="1:4">
      <c r="A11037" s="213" t="s">
        <v>19112</v>
      </c>
      <c r="B11037" s="213" t="s">
        <v>19113</v>
      </c>
      <c r="C11037" s="213" t="s">
        <v>55</v>
      </c>
      <c r="D11037" s="214" t="s">
        <v>10988</v>
      </c>
    </row>
    <row r="11038" spans="1:4">
      <c r="A11038" s="213" t="s">
        <v>19114</v>
      </c>
      <c r="B11038" s="213" t="s">
        <v>19115</v>
      </c>
      <c r="C11038" s="213" t="s">
        <v>55</v>
      </c>
      <c r="D11038" s="214" t="s">
        <v>14913</v>
      </c>
    </row>
    <row r="11039" spans="1:4">
      <c r="A11039" s="213" t="s">
        <v>19116</v>
      </c>
      <c r="B11039" s="213" t="s">
        <v>30886</v>
      </c>
      <c r="C11039" s="213" t="s">
        <v>55</v>
      </c>
      <c r="D11039" s="214" t="s">
        <v>15384</v>
      </c>
    </row>
    <row r="11040" spans="1:4">
      <c r="A11040" s="213" t="s">
        <v>19117</v>
      </c>
      <c r="B11040" s="213" t="s">
        <v>30887</v>
      </c>
      <c r="C11040" s="213" t="s">
        <v>55</v>
      </c>
      <c r="D11040" s="214" t="s">
        <v>11329</v>
      </c>
    </row>
    <row r="11041" spans="1:4">
      <c r="A11041" s="213" t="s">
        <v>19118</v>
      </c>
      <c r="B11041" s="213" t="s">
        <v>30888</v>
      </c>
      <c r="C11041" s="213" t="s">
        <v>55</v>
      </c>
      <c r="D11041" s="214" t="s">
        <v>30282</v>
      </c>
    </row>
    <row r="11042" spans="1:4">
      <c r="A11042" s="213" t="s">
        <v>19120</v>
      </c>
      <c r="B11042" s="213" t="s">
        <v>30889</v>
      </c>
      <c r="C11042" s="213" t="s">
        <v>55</v>
      </c>
      <c r="D11042" s="214" t="s">
        <v>34846</v>
      </c>
    </row>
    <row r="11043" spans="1:4">
      <c r="A11043" s="213" t="s">
        <v>19122</v>
      </c>
      <c r="B11043" s="213" t="s">
        <v>30890</v>
      </c>
      <c r="C11043" s="213" t="s">
        <v>55</v>
      </c>
      <c r="D11043" s="214" t="s">
        <v>10448</v>
      </c>
    </row>
    <row r="11044" spans="1:4">
      <c r="A11044" s="213" t="s">
        <v>19123</v>
      </c>
      <c r="B11044" s="213" t="s">
        <v>30891</v>
      </c>
      <c r="C11044" s="213" t="s">
        <v>55</v>
      </c>
      <c r="D11044" s="214" t="s">
        <v>19501</v>
      </c>
    </row>
    <row r="11045" spans="1:4">
      <c r="A11045" s="213" t="s">
        <v>19124</v>
      </c>
      <c r="B11045" s="213" t="s">
        <v>30892</v>
      </c>
      <c r="C11045" s="213" t="s">
        <v>55</v>
      </c>
      <c r="D11045" s="214" t="s">
        <v>10427</v>
      </c>
    </row>
    <row r="11046" spans="1:4">
      <c r="A11046" s="213" t="s">
        <v>19125</v>
      </c>
      <c r="B11046" s="213" t="s">
        <v>30893</v>
      </c>
      <c r="C11046" s="213" t="s">
        <v>55</v>
      </c>
      <c r="D11046" s="214" t="s">
        <v>15664</v>
      </c>
    </row>
    <row r="11047" spans="1:4">
      <c r="A11047" s="213" t="s">
        <v>19126</v>
      </c>
      <c r="B11047" s="213" t="s">
        <v>30894</v>
      </c>
      <c r="C11047" s="213" t="s">
        <v>55</v>
      </c>
      <c r="D11047" s="214" t="s">
        <v>10430</v>
      </c>
    </row>
    <row r="11048" spans="1:4">
      <c r="A11048" s="213" t="s">
        <v>19127</v>
      </c>
      <c r="B11048" s="213" t="s">
        <v>30895</v>
      </c>
      <c r="C11048" s="213" t="s">
        <v>55</v>
      </c>
      <c r="D11048" s="214" t="s">
        <v>34847</v>
      </c>
    </row>
    <row r="11049" spans="1:4">
      <c r="A11049" s="213" t="s">
        <v>19129</v>
      </c>
      <c r="B11049" s="213" t="s">
        <v>30896</v>
      </c>
      <c r="C11049" s="213" t="s">
        <v>55</v>
      </c>
      <c r="D11049" s="214" t="s">
        <v>27214</v>
      </c>
    </row>
    <row r="11050" spans="1:4">
      <c r="A11050" s="213" t="s">
        <v>19130</v>
      </c>
      <c r="B11050" s="213" t="s">
        <v>30897</v>
      </c>
      <c r="C11050" s="213" t="s">
        <v>55</v>
      </c>
      <c r="D11050" s="214" t="s">
        <v>10571</v>
      </c>
    </row>
    <row r="11051" spans="1:4">
      <c r="A11051" s="213" t="s">
        <v>19131</v>
      </c>
      <c r="B11051" s="213" t="s">
        <v>30898</v>
      </c>
      <c r="C11051" s="213" t="s">
        <v>55</v>
      </c>
      <c r="D11051" s="214" t="s">
        <v>14969</v>
      </c>
    </row>
    <row r="11052" spans="1:4">
      <c r="A11052" s="213" t="s">
        <v>19132</v>
      </c>
      <c r="B11052" s="213" t="s">
        <v>30899</v>
      </c>
      <c r="C11052" s="213" t="s">
        <v>55</v>
      </c>
      <c r="D11052" s="214" t="s">
        <v>34848</v>
      </c>
    </row>
    <row r="11053" spans="1:4">
      <c r="A11053" s="213" t="s">
        <v>19134</v>
      </c>
      <c r="B11053" s="213" t="s">
        <v>30900</v>
      </c>
      <c r="C11053" s="213" t="s">
        <v>55</v>
      </c>
      <c r="D11053" s="214" t="s">
        <v>30855</v>
      </c>
    </row>
    <row r="11054" spans="1:4">
      <c r="A11054" s="213" t="s">
        <v>19135</v>
      </c>
      <c r="B11054" s="213" t="s">
        <v>19136</v>
      </c>
      <c r="C11054" s="213" t="s">
        <v>55</v>
      </c>
      <c r="D11054" s="214" t="s">
        <v>10162</v>
      </c>
    </row>
    <row r="11055" spans="1:4">
      <c r="A11055" s="213" t="s">
        <v>19137</v>
      </c>
      <c r="B11055" s="213" t="s">
        <v>19138</v>
      </c>
      <c r="C11055" s="213" t="s">
        <v>55</v>
      </c>
      <c r="D11055" s="214" t="s">
        <v>14658</v>
      </c>
    </row>
    <row r="11056" spans="1:4">
      <c r="A11056" s="213" t="s">
        <v>19139</v>
      </c>
      <c r="B11056" s="213" t="s">
        <v>19140</v>
      </c>
      <c r="C11056" s="213" t="s">
        <v>55</v>
      </c>
      <c r="D11056" s="214" t="s">
        <v>10325</v>
      </c>
    </row>
    <row r="11057" spans="1:4">
      <c r="A11057" s="213" t="s">
        <v>19141</v>
      </c>
      <c r="B11057" s="213" t="s">
        <v>19142</v>
      </c>
      <c r="C11057" s="213" t="s">
        <v>55</v>
      </c>
      <c r="D11057" s="214" t="s">
        <v>10264</v>
      </c>
    </row>
    <row r="11058" spans="1:4">
      <c r="A11058" s="213" t="s">
        <v>19144</v>
      </c>
      <c r="B11058" s="213" t="s">
        <v>1231</v>
      </c>
      <c r="C11058" s="213" t="s">
        <v>55</v>
      </c>
      <c r="D11058" s="214" t="s">
        <v>10311</v>
      </c>
    </row>
    <row r="11059" spans="1:4">
      <c r="A11059" s="213" t="s">
        <v>19145</v>
      </c>
      <c r="B11059" s="213" t="s">
        <v>1232</v>
      </c>
      <c r="C11059" s="213" t="s">
        <v>55</v>
      </c>
      <c r="D11059" s="214" t="s">
        <v>10320</v>
      </c>
    </row>
    <row r="11060" spans="1:4">
      <c r="A11060" s="213" t="s">
        <v>19146</v>
      </c>
      <c r="B11060" s="213" t="s">
        <v>1233</v>
      </c>
      <c r="C11060" s="213" t="s">
        <v>55</v>
      </c>
      <c r="D11060" s="214" t="s">
        <v>33719</v>
      </c>
    </row>
    <row r="11061" spans="1:4">
      <c r="A11061" s="213" t="s">
        <v>19147</v>
      </c>
      <c r="B11061" s="213" t="s">
        <v>1234</v>
      </c>
      <c r="C11061" s="213" t="s">
        <v>55</v>
      </c>
      <c r="D11061" s="214" t="s">
        <v>11387</v>
      </c>
    </row>
    <row r="11062" spans="1:4">
      <c r="A11062" s="213" t="s">
        <v>19148</v>
      </c>
      <c r="B11062" s="213" t="s">
        <v>3391</v>
      </c>
      <c r="C11062" s="213" t="s">
        <v>55</v>
      </c>
      <c r="D11062" s="214" t="s">
        <v>11394</v>
      </c>
    </row>
    <row r="11063" spans="1:4">
      <c r="A11063" s="213" t="s">
        <v>19149</v>
      </c>
      <c r="B11063" s="213" t="s">
        <v>1235</v>
      </c>
      <c r="C11063" s="213" t="s">
        <v>55</v>
      </c>
      <c r="D11063" s="214" t="s">
        <v>11359</v>
      </c>
    </row>
    <row r="11064" spans="1:4">
      <c r="A11064" s="213" t="s">
        <v>19150</v>
      </c>
      <c r="B11064" s="213" t="s">
        <v>1236</v>
      </c>
      <c r="C11064" s="213" t="s">
        <v>55</v>
      </c>
      <c r="D11064" s="214" t="s">
        <v>10649</v>
      </c>
    </row>
    <row r="11065" spans="1:4">
      <c r="A11065" s="213" t="s">
        <v>19151</v>
      </c>
      <c r="B11065" s="213" t="s">
        <v>1237</v>
      </c>
      <c r="C11065" s="213" t="s">
        <v>55</v>
      </c>
      <c r="D11065" s="214" t="s">
        <v>34849</v>
      </c>
    </row>
    <row r="11066" spans="1:4">
      <c r="A11066" s="213" t="s">
        <v>19152</v>
      </c>
      <c r="B11066" s="213" t="s">
        <v>1238</v>
      </c>
      <c r="C11066" s="213" t="s">
        <v>55</v>
      </c>
      <c r="D11066" s="214" t="s">
        <v>27296</v>
      </c>
    </row>
    <row r="11067" spans="1:4">
      <c r="A11067" s="213" t="s">
        <v>19153</v>
      </c>
      <c r="B11067" s="213" t="s">
        <v>1239</v>
      </c>
      <c r="C11067" s="213" t="s">
        <v>55</v>
      </c>
      <c r="D11067" s="214" t="s">
        <v>10870</v>
      </c>
    </row>
    <row r="11068" spans="1:4">
      <c r="A11068" s="213" t="s">
        <v>19154</v>
      </c>
      <c r="B11068" s="213" t="s">
        <v>1240</v>
      </c>
      <c r="C11068" s="213" t="s">
        <v>55</v>
      </c>
      <c r="D11068" s="214" t="s">
        <v>10160</v>
      </c>
    </row>
    <row r="11069" spans="1:4">
      <c r="A11069" s="213" t="s">
        <v>19155</v>
      </c>
      <c r="B11069" s="213" t="s">
        <v>1241</v>
      </c>
      <c r="C11069" s="213" t="s">
        <v>55</v>
      </c>
      <c r="D11069" s="214" t="s">
        <v>17077</v>
      </c>
    </row>
    <row r="11070" spans="1:4">
      <c r="A11070" s="213" t="s">
        <v>19156</v>
      </c>
      <c r="B11070" s="213" t="s">
        <v>1242</v>
      </c>
      <c r="C11070" s="213" t="s">
        <v>55</v>
      </c>
      <c r="D11070" s="214" t="s">
        <v>16268</v>
      </c>
    </row>
    <row r="11071" spans="1:4">
      <c r="A11071" s="213" t="s">
        <v>19158</v>
      </c>
      <c r="B11071" s="213" t="s">
        <v>1243</v>
      </c>
      <c r="C11071" s="213" t="s">
        <v>55</v>
      </c>
      <c r="D11071" s="214" t="s">
        <v>16473</v>
      </c>
    </row>
    <row r="11072" spans="1:4">
      <c r="A11072" s="213" t="s">
        <v>19159</v>
      </c>
      <c r="B11072" s="213" t="s">
        <v>1244</v>
      </c>
      <c r="C11072" s="213" t="s">
        <v>55</v>
      </c>
      <c r="D11072" s="214" t="s">
        <v>12615</v>
      </c>
    </row>
    <row r="11073" spans="1:4">
      <c r="A11073" s="213" t="s">
        <v>19161</v>
      </c>
      <c r="B11073" s="213" t="s">
        <v>1245</v>
      </c>
      <c r="C11073" s="213" t="s">
        <v>55</v>
      </c>
      <c r="D11073" s="214" t="s">
        <v>16001</v>
      </c>
    </row>
    <row r="11074" spans="1:4">
      <c r="A11074" s="213" t="s">
        <v>19162</v>
      </c>
      <c r="B11074" s="213" t="s">
        <v>1246</v>
      </c>
      <c r="C11074" s="213" t="s">
        <v>55</v>
      </c>
      <c r="D11074" s="214" t="s">
        <v>17768</v>
      </c>
    </row>
    <row r="11075" spans="1:4">
      <c r="A11075" s="213" t="s">
        <v>19163</v>
      </c>
      <c r="B11075" s="213" t="s">
        <v>1247</v>
      </c>
      <c r="C11075" s="213" t="s">
        <v>55</v>
      </c>
      <c r="D11075" s="214" t="s">
        <v>12242</v>
      </c>
    </row>
    <row r="11076" spans="1:4">
      <c r="A11076" s="213" t="s">
        <v>19164</v>
      </c>
      <c r="B11076" s="213" t="s">
        <v>1248</v>
      </c>
      <c r="C11076" s="213" t="s">
        <v>55</v>
      </c>
      <c r="D11076" s="214" t="s">
        <v>34850</v>
      </c>
    </row>
    <row r="11077" spans="1:4">
      <c r="A11077" s="213" t="s">
        <v>19165</v>
      </c>
      <c r="B11077" s="213" t="s">
        <v>1249</v>
      </c>
      <c r="C11077" s="213" t="s">
        <v>55</v>
      </c>
      <c r="D11077" s="214" t="s">
        <v>24901</v>
      </c>
    </row>
    <row r="11078" spans="1:4">
      <c r="A11078" s="213" t="s">
        <v>19166</v>
      </c>
      <c r="B11078" s="213" t="s">
        <v>1250</v>
      </c>
      <c r="C11078" s="213" t="s">
        <v>55</v>
      </c>
      <c r="D11078" s="214" t="s">
        <v>16758</v>
      </c>
    </row>
    <row r="11079" spans="1:4">
      <c r="A11079" s="213" t="s">
        <v>19167</v>
      </c>
      <c r="B11079" s="213" t="s">
        <v>1251</v>
      </c>
      <c r="C11079" s="213" t="s">
        <v>55</v>
      </c>
      <c r="D11079" s="214" t="s">
        <v>34851</v>
      </c>
    </row>
    <row r="11080" spans="1:4">
      <c r="A11080" s="213" t="s">
        <v>19169</v>
      </c>
      <c r="B11080" s="213" t="s">
        <v>1252</v>
      </c>
      <c r="C11080" s="213" t="s">
        <v>55</v>
      </c>
      <c r="D11080" s="214" t="s">
        <v>30129</v>
      </c>
    </row>
    <row r="11081" spans="1:4">
      <c r="A11081" s="213" t="s">
        <v>19170</v>
      </c>
      <c r="B11081" s="213" t="s">
        <v>1253</v>
      </c>
      <c r="C11081" s="213" t="s">
        <v>55</v>
      </c>
      <c r="D11081" s="214" t="s">
        <v>10902</v>
      </c>
    </row>
    <row r="11082" spans="1:4">
      <c r="A11082" s="213" t="s">
        <v>19171</v>
      </c>
      <c r="B11082" s="213" t="s">
        <v>1254</v>
      </c>
      <c r="C11082" s="213" t="s">
        <v>55</v>
      </c>
      <c r="D11082" s="214" t="s">
        <v>13649</v>
      </c>
    </row>
    <row r="11083" spans="1:4">
      <c r="A11083" s="213" t="s">
        <v>19172</v>
      </c>
      <c r="B11083" s="213" t="s">
        <v>1255</v>
      </c>
      <c r="C11083" s="213" t="s">
        <v>55</v>
      </c>
      <c r="D11083" s="214" t="s">
        <v>34089</v>
      </c>
    </row>
    <row r="11084" spans="1:4">
      <c r="A11084" s="213" t="s">
        <v>19173</v>
      </c>
      <c r="B11084" s="213" t="s">
        <v>1256</v>
      </c>
      <c r="C11084" s="213" t="s">
        <v>55</v>
      </c>
      <c r="D11084" s="214" t="s">
        <v>34852</v>
      </c>
    </row>
    <row r="11085" spans="1:4">
      <c r="A11085" s="213" t="s">
        <v>19174</v>
      </c>
      <c r="B11085" s="213" t="s">
        <v>1257</v>
      </c>
      <c r="C11085" s="213" t="s">
        <v>55</v>
      </c>
      <c r="D11085" s="214" t="s">
        <v>10872</v>
      </c>
    </row>
    <row r="11086" spans="1:4">
      <c r="A11086" s="213" t="s">
        <v>19175</v>
      </c>
      <c r="B11086" s="213" t="s">
        <v>1258</v>
      </c>
      <c r="C11086" s="213" t="s">
        <v>55</v>
      </c>
      <c r="D11086" s="214" t="s">
        <v>34853</v>
      </c>
    </row>
    <row r="11087" spans="1:4">
      <c r="A11087" s="213" t="s">
        <v>19176</v>
      </c>
      <c r="B11087" s="213" t="s">
        <v>490</v>
      </c>
      <c r="C11087" s="213" t="s">
        <v>55</v>
      </c>
      <c r="D11087" s="214" t="s">
        <v>34854</v>
      </c>
    </row>
    <row r="11088" spans="1:4">
      <c r="A11088" s="213" t="s">
        <v>19177</v>
      </c>
      <c r="B11088" s="213" t="s">
        <v>491</v>
      </c>
      <c r="C11088" s="213" t="s">
        <v>55</v>
      </c>
      <c r="D11088" s="214" t="s">
        <v>10754</v>
      </c>
    </row>
    <row r="11089" spans="1:4">
      <c r="A11089" s="213" t="s">
        <v>19179</v>
      </c>
      <c r="B11089" s="213" t="s">
        <v>492</v>
      </c>
      <c r="C11089" s="213" t="s">
        <v>44</v>
      </c>
      <c r="D11089" s="214" t="s">
        <v>10170</v>
      </c>
    </row>
    <row r="11090" spans="1:4">
      <c r="A11090" s="213" t="s">
        <v>19180</v>
      </c>
      <c r="B11090" s="213" t="s">
        <v>9505</v>
      </c>
      <c r="C11090" s="213" t="s">
        <v>55</v>
      </c>
      <c r="D11090" s="214" t="s">
        <v>12884</v>
      </c>
    </row>
    <row r="11091" spans="1:4">
      <c r="A11091" s="213" t="s">
        <v>19181</v>
      </c>
      <c r="B11091" s="213" t="s">
        <v>493</v>
      </c>
      <c r="C11091" s="213" t="s">
        <v>55</v>
      </c>
      <c r="D11091" s="214" t="s">
        <v>29541</v>
      </c>
    </row>
    <row r="11092" spans="1:4">
      <c r="A11092" s="213" t="s">
        <v>19182</v>
      </c>
      <c r="B11092" s="213" t="s">
        <v>9506</v>
      </c>
      <c r="C11092" s="213" t="s">
        <v>55</v>
      </c>
      <c r="D11092" s="214" t="s">
        <v>24063</v>
      </c>
    </row>
    <row r="11093" spans="1:4">
      <c r="A11093" s="213" t="s">
        <v>19183</v>
      </c>
      <c r="B11093" s="213" t="s">
        <v>494</v>
      </c>
      <c r="C11093" s="213" t="s">
        <v>55</v>
      </c>
      <c r="D11093" s="214" t="s">
        <v>32018</v>
      </c>
    </row>
    <row r="11094" spans="1:4">
      <c r="A11094" s="213" t="s">
        <v>19184</v>
      </c>
      <c r="B11094" s="213" t="s">
        <v>9507</v>
      </c>
      <c r="C11094" s="213" t="s">
        <v>55</v>
      </c>
      <c r="D11094" s="214" t="s">
        <v>10910</v>
      </c>
    </row>
    <row r="11095" spans="1:4">
      <c r="A11095" s="213" t="s">
        <v>19185</v>
      </c>
      <c r="B11095" s="213" t="s">
        <v>495</v>
      </c>
      <c r="C11095" s="213" t="s">
        <v>55</v>
      </c>
      <c r="D11095" s="214" t="s">
        <v>23091</v>
      </c>
    </row>
    <row r="11096" spans="1:4">
      <c r="A11096" s="213" t="s">
        <v>19186</v>
      </c>
      <c r="B11096" s="213" t="s">
        <v>9508</v>
      </c>
      <c r="C11096" s="213" t="s">
        <v>55</v>
      </c>
      <c r="D11096" s="214" t="s">
        <v>30303</v>
      </c>
    </row>
    <row r="11097" spans="1:4">
      <c r="A11097" s="213" t="s">
        <v>19187</v>
      </c>
      <c r="B11097" s="213" t="s">
        <v>496</v>
      </c>
      <c r="C11097" s="213" t="s">
        <v>55</v>
      </c>
      <c r="D11097" s="214" t="s">
        <v>34855</v>
      </c>
    </row>
    <row r="11098" spans="1:4">
      <c r="A11098" s="213" t="s">
        <v>19188</v>
      </c>
      <c r="B11098" s="213" t="s">
        <v>9509</v>
      </c>
      <c r="C11098" s="213" t="s">
        <v>55</v>
      </c>
      <c r="D11098" s="214" t="s">
        <v>34856</v>
      </c>
    </row>
    <row r="11099" spans="1:4">
      <c r="A11099" s="213" t="s">
        <v>19189</v>
      </c>
      <c r="B11099" s="213" t="s">
        <v>497</v>
      </c>
      <c r="C11099" s="213" t="s">
        <v>55</v>
      </c>
      <c r="D11099" s="214" t="s">
        <v>34857</v>
      </c>
    </row>
    <row r="11100" spans="1:4">
      <c r="A11100" s="213" t="s">
        <v>19190</v>
      </c>
      <c r="B11100" s="213" t="s">
        <v>9510</v>
      </c>
      <c r="C11100" s="213" t="s">
        <v>55</v>
      </c>
      <c r="D11100" s="214" t="s">
        <v>33728</v>
      </c>
    </row>
    <row r="11101" spans="1:4">
      <c r="A11101" s="213" t="s">
        <v>19191</v>
      </c>
      <c r="B11101" s="213" t="s">
        <v>498</v>
      </c>
      <c r="C11101" s="213" t="s">
        <v>55</v>
      </c>
      <c r="D11101" s="214" t="s">
        <v>20644</v>
      </c>
    </row>
    <row r="11102" spans="1:4">
      <c r="A11102" s="213" t="s">
        <v>19192</v>
      </c>
      <c r="B11102" s="213" t="s">
        <v>9511</v>
      </c>
      <c r="C11102" s="213" t="s">
        <v>55</v>
      </c>
      <c r="D11102" s="214" t="s">
        <v>32207</v>
      </c>
    </row>
    <row r="11103" spans="1:4">
      <c r="A11103" s="213" t="s">
        <v>19193</v>
      </c>
      <c r="B11103" s="213" t="s">
        <v>499</v>
      </c>
      <c r="C11103" s="213" t="s">
        <v>55</v>
      </c>
      <c r="D11103" s="214" t="s">
        <v>11298</v>
      </c>
    </row>
    <row r="11104" spans="1:4">
      <c r="A11104" s="213" t="s">
        <v>19194</v>
      </c>
      <c r="B11104" s="213" t="s">
        <v>9512</v>
      </c>
      <c r="C11104" s="213" t="s">
        <v>55</v>
      </c>
      <c r="D11104" s="214" t="s">
        <v>10745</v>
      </c>
    </row>
    <row r="11105" spans="1:4">
      <c r="A11105" s="213" t="s">
        <v>19195</v>
      </c>
      <c r="B11105" s="213" t="s">
        <v>500</v>
      </c>
      <c r="C11105" s="213" t="s">
        <v>55</v>
      </c>
      <c r="D11105" s="214" t="s">
        <v>33800</v>
      </c>
    </row>
    <row r="11106" spans="1:4">
      <c r="A11106" s="213" t="s">
        <v>19196</v>
      </c>
      <c r="B11106" s="213" t="s">
        <v>9513</v>
      </c>
      <c r="C11106" s="213" t="s">
        <v>55</v>
      </c>
      <c r="D11106" s="214" t="s">
        <v>10857</v>
      </c>
    </row>
    <row r="11107" spans="1:4">
      <c r="A11107" s="213" t="s">
        <v>19198</v>
      </c>
      <c r="B11107" s="213" t="s">
        <v>501</v>
      </c>
      <c r="C11107" s="213" t="s">
        <v>55</v>
      </c>
      <c r="D11107" s="214" t="s">
        <v>19784</v>
      </c>
    </row>
    <row r="11108" spans="1:4">
      <c r="A11108" s="213" t="s">
        <v>19199</v>
      </c>
      <c r="B11108" s="213" t="s">
        <v>9514</v>
      </c>
      <c r="C11108" s="213" t="s">
        <v>55</v>
      </c>
      <c r="D11108" s="214" t="s">
        <v>22380</v>
      </c>
    </row>
    <row r="11109" spans="1:4">
      <c r="A11109" s="213" t="s">
        <v>19201</v>
      </c>
      <c r="B11109" s="213" t="s">
        <v>502</v>
      </c>
      <c r="C11109" s="213" t="s">
        <v>55</v>
      </c>
      <c r="D11109" s="214" t="s">
        <v>30482</v>
      </c>
    </row>
    <row r="11110" spans="1:4">
      <c r="A11110" s="213" t="s">
        <v>19202</v>
      </c>
      <c r="B11110" s="213" t="s">
        <v>9515</v>
      </c>
      <c r="C11110" s="213" t="s">
        <v>55</v>
      </c>
      <c r="D11110" s="214" t="s">
        <v>13727</v>
      </c>
    </row>
    <row r="11111" spans="1:4">
      <c r="A11111" s="213" t="s">
        <v>19204</v>
      </c>
      <c r="B11111" s="213" t="s">
        <v>503</v>
      </c>
      <c r="C11111" s="213" t="s">
        <v>55</v>
      </c>
      <c r="D11111" s="214" t="s">
        <v>34858</v>
      </c>
    </row>
    <row r="11112" spans="1:4">
      <c r="A11112" s="213" t="s">
        <v>19205</v>
      </c>
      <c r="B11112" s="213" t="s">
        <v>9516</v>
      </c>
      <c r="C11112" s="213" t="s">
        <v>55</v>
      </c>
      <c r="D11112" s="214" t="s">
        <v>29544</v>
      </c>
    </row>
    <row r="11113" spans="1:4">
      <c r="A11113" s="213" t="s">
        <v>19206</v>
      </c>
      <c r="B11113" s="213" t="s">
        <v>504</v>
      </c>
      <c r="C11113" s="213" t="s">
        <v>55</v>
      </c>
      <c r="D11113" s="214" t="s">
        <v>11607</v>
      </c>
    </row>
    <row r="11114" spans="1:4">
      <c r="A11114" s="213" t="s">
        <v>19207</v>
      </c>
      <c r="B11114" s="213" t="s">
        <v>9517</v>
      </c>
      <c r="C11114" s="213" t="s">
        <v>55</v>
      </c>
      <c r="D11114" s="214" t="s">
        <v>32288</v>
      </c>
    </row>
    <row r="11115" spans="1:4">
      <c r="A11115" s="213" t="s">
        <v>19208</v>
      </c>
      <c r="B11115" s="213" t="s">
        <v>505</v>
      </c>
      <c r="C11115" s="213" t="s">
        <v>55</v>
      </c>
      <c r="D11115" s="214" t="s">
        <v>33199</v>
      </c>
    </row>
    <row r="11116" spans="1:4">
      <c r="A11116" s="213" t="s">
        <v>19209</v>
      </c>
      <c r="B11116" s="213" t="s">
        <v>9518</v>
      </c>
      <c r="C11116" s="213" t="s">
        <v>55</v>
      </c>
      <c r="D11116" s="214" t="s">
        <v>10647</v>
      </c>
    </row>
    <row r="11117" spans="1:4">
      <c r="A11117" s="213" t="s">
        <v>19210</v>
      </c>
      <c r="B11117" s="213" t="s">
        <v>506</v>
      </c>
      <c r="C11117" s="213" t="s">
        <v>55</v>
      </c>
      <c r="D11117" s="214" t="s">
        <v>30520</v>
      </c>
    </row>
    <row r="11118" spans="1:4">
      <c r="A11118" s="213" t="s">
        <v>19211</v>
      </c>
      <c r="B11118" s="213" t="s">
        <v>9519</v>
      </c>
      <c r="C11118" s="213" t="s">
        <v>55</v>
      </c>
      <c r="D11118" s="214" t="s">
        <v>34859</v>
      </c>
    </row>
    <row r="11119" spans="1:4">
      <c r="A11119" s="213" t="s">
        <v>19212</v>
      </c>
      <c r="B11119" s="213" t="s">
        <v>507</v>
      </c>
      <c r="C11119" s="213" t="s">
        <v>55</v>
      </c>
      <c r="D11119" s="214" t="s">
        <v>34860</v>
      </c>
    </row>
    <row r="11120" spans="1:4">
      <c r="A11120" s="213" t="s">
        <v>19213</v>
      </c>
      <c r="B11120" s="213" t="s">
        <v>9520</v>
      </c>
      <c r="C11120" s="213" t="s">
        <v>55</v>
      </c>
      <c r="D11120" s="214" t="s">
        <v>32101</v>
      </c>
    </row>
    <row r="11121" spans="1:4">
      <c r="A11121" s="213" t="s">
        <v>19214</v>
      </c>
      <c r="B11121" s="213" t="s">
        <v>508</v>
      </c>
      <c r="C11121" s="213" t="s">
        <v>55</v>
      </c>
      <c r="D11121" s="214" t="s">
        <v>30855</v>
      </c>
    </row>
    <row r="11122" spans="1:4">
      <c r="A11122" s="213" t="s">
        <v>19215</v>
      </c>
      <c r="B11122" s="213" t="s">
        <v>9521</v>
      </c>
      <c r="C11122" s="213" t="s">
        <v>55</v>
      </c>
      <c r="D11122" s="214" t="s">
        <v>34861</v>
      </c>
    </row>
    <row r="11123" spans="1:4">
      <c r="A11123" s="213" t="s">
        <v>19216</v>
      </c>
      <c r="B11123" s="213" t="s">
        <v>509</v>
      </c>
      <c r="C11123" s="213" t="s">
        <v>55</v>
      </c>
      <c r="D11123" s="214" t="s">
        <v>17944</v>
      </c>
    </row>
    <row r="11124" spans="1:4">
      <c r="A11124" s="213" t="s">
        <v>19217</v>
      </c>
      <c r="B11124" s="213" t="s">
        <v>9522</v>
      </c>
      <c r="C11124" s="213" t="s">
        <v>55</v>
      </c>
      <c r="D11124" s="214" t="s">
        <v>33666</v>
      </c>
    </row>
    <row r="11125" spans="1:4">
      <c r="A11125" s="213" t="s">
        <v>19218</v>
      </c>
      <c r="B11125" s="213" t="s">
        <v>510</v>
      </c>
      <c r="C11125" s="213" t="s">
        <v>55</v>
      </c>
      <c r="D11125" s="214" t="s">
        <v>32297</v>
      </c>
    </row>
    <row r="11126" spans="1:4">
      <c r="A11126" s="213" t="s">
        <v>19219</v>
      </c>
      <c r="B11126" s="213" t="s">
        <v>9523</v>
      </c>
      <c r="C11126" s="213" t="s">
        <v>55</v>
      </c>
      <c r="D11126" s="214" t="s">
        <v>34862</v>
      </c>
    </row>
    <row r="11127" spans="1:4">
      <c r="A11127" s="213" t="s">
        <v>19220</v>
      </c>
      <c r="B11127" s="213" t="s">
        <v>511</v>
      </c>
      <c r="C11127" s="213" t="s">
        <v>55</v>
      </c>
      <c r="D11127" s="214" t="s">
        <v>34863</v>
      </c>
    </row>
    <row r="11128" spans="1:4">
      <c r="A11128" s="213" t="s">
        <v>19221</v>
      </c>
      <c r="B11128" s="213" t="s">
        <v>1298</v>
      </c>
      <c r="C11128" s="213" t="s">
        <v>55</v>
      </c>
      <c r="D11128" s="214" t="s">
        <v>10603</v>
      </c>
    </row>
    <row r="11129" spans="1:4">
      <c r="A11129" s="213" t="s">
        <v>19223</v>
      </c>
      <c r="B11129" s="213" t="s">
        <v>1299</v>
      </c>
      <c r="C11129" s="213" t="s">
        <v>55</v>
      </c>
      <c r="D11129" s="214" t="s">
        <v>34864</v>
      </c>
    </row>
    <row r="11130" spans="1:4">
      <c r="A11130" s="213" t="s">
        <v>19224</v>
      </c>
      <c r="B11130" s="213" t="s">
        <v>1300</v>
      </c>
      <c r="C11130" s="213" t="s">
        <v>55</v>
      </c>
      <c r="D11130" s="214" t="s">
        <v>34605</v>
      </c>
    </row>
    <row r="11131" spans="1:4">
      <c r="A11131" s="213" t="s">
        <v>19225</v>
      </c>
      <c r="B11131" s="213" t="s">
        <v>1301</v>
      </c>
      <c r="C11131" s="213" t="s">
        <v>55</v>
      </c>
      <c r="D11131" s="214" t="s">
        <v>16412</v>
      </c>
    </row>
    <row r="11132" spans="1:4">
      <c r="A11132" s="213" t="s">
        <v>19227</v>
      </c>
      <c r="B11132" s="213" t="s">
        <v>1302</v>
      </c>
      <c r="C11132" s="213" t="s">
        <v>55</v>
      </c>
      <c r="D11132" s="214" t="s">
        <v>34865</v>
      </c>
    </row>
    <row r="11133" spans="1:4">
      <c r="A11133" s="213" t="s">
        <v>19228</v>
      </c>
      <c r="B11133" s="213" t="s">
        <v>1303</v>
      </c>
      <c r="C11133" s="213" t="s">
        <v>44</v>
      </c>
      <c r="D11133" s="214" t="s">
        <v>11276</v>
      </c>
    </row>
    <row r="11134" spans="1:4">
      <c r="A11134" s="213" t="s">
        <v>19229</v>
      </c>
      <c r="B11134" s="213" t="s">
        <v>1304</v>
      </c>
      <c r="C11134" s="213" t="s">
        <v>44</v>
      </c>
      <c r="D11134" s="214" t="s">
        <v>10494</v>
      </c>
    </row>
    <row r="11135" spans="1:4">
      <c r="A11135" s="213" t="s">
        <v>19230</v>
      </c>
      <c r="B11135" s="213" t="s">
        <v>1305</v>
      </c>
      <c r="C11135" s="213" t="s">
        <v>44</v>
      </c>
      <c r="D11135" s="214" t="s">
        <v>34866</v>
      </c>
    </row>
    <row r="11136" spans="1:4">
      <c r="A11136" s="213" t="s">
        <v>19231</v>
      </c>
      <c r="B11136" s="213" t="s">
        <v>1306</v>
      </c>
      <c r="C11136" s="213" t="s">
        <v>55</v>
      </c>
      <c r="D11136" s="214" t="s">
        <v>11016</v>
      </c>
    </row>
    <row r="11137" spans="1:4">
      <c r="A11137" s="213" t="s">
        <v>19232</v>
      </c>
      <c r="B11137" s="213" t="s">
        <v>1307</v>
      </c>
      <c r="C11137" s="213" t="s">
        <v>44</v>
      </c>
      <c r="D11137" s="214" t="s">
        <v>11191</v>
      </c>
    </row>
    <row r="11138" spans="1:4">
      <c r="A11138" s="213" t="s">
        <v>19233</v>
      </c>
      <c r="B11138" s="213" t="s">
        <v>1308</v>
      </c>
      <c r="C11138" s="213" t="s">
        <v>55</v>
      </c>
      <c r="D11138" s="214" t="s">
        <v>23690</v>
      </c>
    </row>
    <row r="11139" spans="1:4">
      <c r="A11139" s="213" t="s">
        <v>19234</v>
      </c>
      <c r="B11139" s="213" t="s">
        <v>1309</v>
      </c>
      <c r="C11139" s="213" t="s">
        <v>44</v>
      </c>
      <c r="D11139" s="214" t="s">
        <v>14720</v>
      </c>
    </row>
    <row r="11140" spans="1:4">
      <c r="A11140" s="213" t="s">
        <v>19235</v>
      </c>
      <c r="B11140" s="213" t="s">
        <v>1310</v>
      </c>
      <c r="C11140" s="213" t="s">
        <v>44</v>
      </c>
      <c r="D11140" s="214" t="s">
        <v>34867</v>
      </c>
    </row>
    <row r="11141" spans="1:4">
      <c r="A11141" s="213" t="s">
        <v>19236</v>
      </c>
      <c r="B11141" s="213" t="s">
        <v>1311</v>
      </c>
      <c r="C11141" s="213" t="s">
        <v>44</v>
      </c>
      <c r="D11141" s="214" t="s">
        <v>11654</v>
      </c>
    </row>
    <row r="11142" spans="1:4">
      <c r="A11142" s="213" t="s">
        <v>19237</v>
      </c>
      <c r="B11142" s="213" t="s">
        <v>1312</v>
      </c>
      <c r="C11142" s="213" t="s">
        <v>44</v>
      </c>
      <c r="D11142" s="214" t="s">
        <v>10259</v>
      </c>
    </row>
    <row r="11143" spans="1:4">
      <c r="A11143" s="213" t="s">
        <v>19238</v>
      </c>
      <c r="B11143" s="213" t="s">
        <v>1313</v>
      </c>
      <c r="C11143" s="213" t="s">
        <v>55</v>
      </c>
      <c r="D11143" s="214" t="s">
        <v>30854</v>
      </c>
    </row>
    <row r="11144" spans="1:4">
      <c r="A11144" s="213" t="s">
        <v>19239</v>
      </c>
      <c r="B11144" s="213" t="s">
        <v>1314</v>
      </c>
      <c r="C11144" s="213" t="s">
        <v>55</v>
      </c>
      <c r="D11144" s="214" t="s">
        <v>28984</v>
      </c>
    </row>
    <row r="11145" spans="1:4">
      <c r="A11145" s="213" t="s">
        <v>19241</v>
      </c>
      <c r="B11145" s="213" t="s">
        <v>1315</v>
      </c>
      <c r="C11145" s="213" t="s">
        <v>44</v>
      </c>
      <c r="D11145" s="214" t="s">
        <v>10208</v>
      </c>
    </row>
    <row r="11146" spans="1:4">
      <c r="A11146" s="213" t="s">
        <v>19242</v>
      </c>
      <c r="B11146" s="213" t="s">
        <v>1316</v>
      </c>
      <c r="C11146" s="213" t="s">
        <v>55</v>
      </c>
      <c r="D11146" s="214" t="s">
        <v>31048</v>
      </c>
    </row>
    <row r="11147" spans="1:4">
      <c r="A11147" s="213" t="s">
        <v>19244</v>
      </c>
      <c r="B11147" s="213" t="s">
        <v>1317</v>
      </c>
      <c r="C11147" s="213" t="s">
        <v>55</v>
      </c>
      <c r="D11147" s="214" t="s">
        <v>34868</v>
      </c>
    </row>
    <row r="11148" spans="1:4">
      <c r="A11148" s="213" t="s">
        <v>19245</v>
      </c>
      <c r="B11148" s="213" t="s">
        <v>987</v>
      </c>
      <c r="C11148" s="213" t="s">
        <v>55</v>
      </c>
      <c r="D11148" s="214" t="s">
        <v>24920</v>
      </c>
    </row>
    <row r="11149" spans="1:4">
      <c r="A11149" s="213" t="s">
        <v>19246</v>
      </c>
      <c r="B11149" s="213" t="s">
        <v>988</v>
      </c>
      <c r="C11149" s="213" t="s">
        <v>55</v>
      </c>
      <c r="D11149" s="214" t="s">
        <v>34103</v>
      </c>
    </row>
    <row r="11150" spans="1:4">
      <c r="A11150" s="213" t="s">
        <v>19247</v>
      </c>
      <c r="B11150" s="213" t="s">
        <v>971</v>
      </c>
      <c r="C11150" s="213" t="s">
        <v>55</v>
      </c>
      <c r="D11150" s="214" t="s">
        <v>34869</v>
      </c>
    </row>
    <row r="11151" spans="1:4">
      <c r="A11151" s="213" t="s">
        <v>19248</v>
      </c>
      <c r="B11151" s="213" t="s">
        <v>984</v>
      </c>
      <c r="C11151" s="213" t="s">
        <v>55</v>
      </c>
      <c r="D11151" s="214" t="s">
        <v>29451</v>
      </c>
    </row>
    <row r="11152" spans="1:4">
      <c r="A11152" s="213" t="s">
        <v>19249</v>
      </c>
      <c r="B11152" s="213" t="s">
        <v>989</v>
      </c>
      <c r="C11152" s="213" t="s">
        <v>55</v>
      </c>
      <c r="D11152" s="214" t="s">
        <v>34870</v>
      </c>
    </row>
    <row r="11153" spans="1:4">
      <c r="A11153" s="213" t="s">
        <v>19250</v>
      </c>
      <c r="B11153" s="213" t="s">
        <v>19251</v>
      </c>
      <c r="C11153" s="213" t="s">
        <v>55</v>
      </c>
      <c r="D11153" s="214" t="s">
        <v>29527</v>
      </c>
    </row>
    <row r="11154" spans="1:4">
      <c r="A11154" s="213" t="s">
        <v>19252</v>
      </c>
      <c r="B11154" s="213" t="s">
        <v>19253</v>
      </c>
      <c r="C11154" s="213" t="s">
        <v>55</v>
      </c>
      <c r="D11154" s="214" t="s">
        <v>11742</v>
      </c>
    </row>
    <row r="11155" spans="1:4">
      <c r="A11155" s="213" t="s">
        <v>19254</v>
      </c>
      <c r="B11155" s="213" t="s">
        <v>19255</v>
      </c>
      <c r="C11155" s="213" t="s">
        <v>55</v>
      </c>
      <c r="D11155" s="214" t="s">
        <v>16814</v>
      </c>
    </row>
    <row r="11156" spans="1:4">
      <c r="A11156" s="213" t="s">
        <v>19256</v>
      </c>
      <c r="B11156" s="213" t="s">
        <v>19257</v>
      </c>
      <c r="C11156" s="213" t="s">
        <v>55</v>
      </c>
      <c r="D11156" s="214" t="s">
        <v>29510</v>
      </c>
    </row>
    <row r="11157" spans="1:4">
      <c r="A11157" s="213" t="s">
        <v>19258</v>
      </c>
      <c r="B11157" s="213" t="s">
        <v>19259</v>
      </c>
      <c r="C11157" s="213" t="s">
        <v>55</v>
      </c>
      <c r="D11157" s="214" t="s">
        <v>34871</v>
      </c>
    </row>
    <row r="11158" spans="1:4">
      <c r="A11158" s="213" t="s">
        <v>19260</v>
      </c>
      <c r="B11158" s="213" t="s">
        <v>19261</v>
      </c>
      <c r="C11158" s="213" t="s">
        <v>55</v>
      </c>
      <c r="D11158" s="214" t="s">
        <v>25386</v>
      </c>
    </row>
    <row r="11159" spans="1:4">
      <c r="A11159" s="213" t="s">
        <v>19262</v>
      </c>
      <c r="B11159" s="213" t="s">
        <v>19263</v>
      </c>
      <c r="C11159" s="213" t="s">
        <v>55</v>
      </c>
      <c r="D11159" s="214" t="s">
        <v>34872</v>
      </c>
    </row>
    <row r="11160" spans="1:4">
      <c r="A11160" s="213" t="s">
        <v>19264</v>
      </c>
      <c r="B11160" s="213" t="s">
        <v>19265</v>
      </c>
      <c r="C11160" s="213" t="s">
        <v>55</v>
      </c>
      <c r="D11160" s="214" t="s">
        <v>34873</v>
      </c>
    </row>
    <row r="11161" spans="1:4">
      <c r="A11161" s="213" t="s">
        <v>19266</v>
      </c>
      <c r="B11161" s="213" t="s">
        <v>19267</v>
      </c>
      <c r="C11161" s="213" t="s">
        <v>55</v>
      </c>
      <c r="D11161" s="214" t="s">
        <v>34874</v>
      </c>
    </row>
    <row r="11162" spans="1:4">
      <c r="A11162" s="213" t="s">
        <v>19268</v>
      </c>
      <c r="B11162" s="213" t="s">
        <v>19269</v>
      </c>
      <c r="C11162" s="213" t="s">
        <v>55</v>
      </c>
      <c r="D11162" s="214" t="s">
        <v>34875</v>
      </c>
    </row>
    <row r="11163" spans="1:4">
      <c r="A11163" s="213" t="s">
        <v>19270</v>
      </c>
      <c r="B11163" s="213" t="s">
        <v>19271</v>
      </c>
      <c r="C11163" s="213" t="s">
        <v>55</v>
      </c>
      <c r="D11163" s="214" t="s">
        <v>34876</v>
      </c>
    </row>
    <row r="11164" spans="1:4">
      <c r="A11164" s="213" t="s">
        <v>19273</v>
      </c>
      <c r="B11164" s="213" t="s">
        <v>19274</v>
      </c>
      <c r="C11164" s="213" t="s">
        <v>55</v>
      </c>
      <c r="D11164" s="214" t="s">
        <v>34877</v>
      </c>
    </row>
    <row r="11165" spans="1:4">
      <c r="A11165" s="213" t="s">
        <v>19275</v>
      </c>
      <c r="B11165" s="213" t="s">
        <v>19276</v>
      </c>
      <c r="C11165" s="213" t="s">
        <v>55</v>
      </c>
      <c r="D11165" s="214" t="s">
        <v>33222</v>
      </c>
    </row>
    <row r="11166" spans="1:4">
      <c r="A11166" s="213" t="s">
        <v>19277</v>
      </c>
      <c r="B11166" s="213" t="s">
        <v>19278</v>
      </c>
      <c r="C11166" s="213" t="s">
        <v>55</v>
      </c>
      <c r="D11166" s="214" t="s">
        <v>30635</v>
      </c>
    </row>
    <row r="11167" spans="1:4">
      <c r="A11167" s="213" t="s">
        <v>19279</v>
      </c>
      <c r="B11167" s="213" t="s">
        <v>19280</v>
      </c>
      <c r="C11167" s="213" t="s">
        <v>55</v>
      </c>
      <c r="D11167" s="214" t="s">
        <v>34878</v>
      </c>
    </row>
    <row r="11168" spans="1:4">
      <c r="A11168" s="213" t="s">
        <v>19281</v>
      </c>
      <c r="B11168" s="213" t="s">
        <v>19282</v>
      </c>
      <c r="C11168" s="213" t="s">
        <v>55</v>
      </c>
      <c r="D11168" s="214" t="s">
        <v>34879</v>
      </c>
    </row>
    <row r="11169" spans="1:4">
      <c r="A11169" s="213" t="s">
        <v>19283</v>
      </c>
      <c r="B11169" s="213" t="s">
        <v>19284</v>
      </c>
      <c r="C11169" s="213" t="s">
        <v>55</v>
      </c>
      <c r="D11169" s="214" t="s">
        <v>34880</v>
      </c>
    </row>
    <row r="11170" spans="1:4">
      <c r="A11170" s="213" t="s">
        <v>19285</v>
      </c>
      <c r="B11170" s="213" t="s">
        <v>19286</v>
      </c>
      <c r="C11170" s="213" t="s">
        <v>55</v>
      </c>
      <c r="D11170" s="214" t="s">
        <v>34881</v>
      </c>
    </row>
    <row r="11171" spans="1:4">
      <c r="A11171" s="213" t="s">
        <v>19287</v>
      </c>
      <c r="B11171" s="213" t="s">
        <v>19288</v>
      </c>
      <c r="C11171" s="213" t="s">
        <v>55</v>
      </c>
      <c r="D11171" s="214" t="s">
        <v>27521</v>
      </c>
    </row>
    <row r="11172" spans="1:4">
      <c r="A11172" s="213" t="s">
        <v>19289</v>
      </c>
      <c r="B11172" s="213" t="s">
        <v>19290</v>
      </c>
      <c r="C11172" s="213" t="s">
        <v>55</v>
      </c>
      <c r="D11172" s="214" t="s">
        <v>16394</v>
      </c>
    </row>
    <row r="11173" spans="1:4">
      <c r="A11173" s="213" t="s">
        <v>19291</v>
      </c>
      <c r="B11173" s="213" t="s">
        <v>19292</v>
      </c>
      <c r="C11173" s="213" t="s">
        <v>55</v>
      </c>
      <c r="D11173" s="214" t="s">
        <v>15434</v>
      </c>
    </row>
    <row r="11174" spans="1:4">
      <c r="A11174" s="213" t="s">
        <v>19293</v>
      </c>
      <c r="B11174" s="213" t="s">
        <v>19294</v>
      </c>
      <c r="C11174" s="213" t="s">
        <v>55</v>
      </c>
      <c r="D11174" s="214" t="s">
        <v>34882</v>
      </c>
    </row>
    <row r="11175" spans="1:4">
      <c r="A11175" s="213" t="s">
        <v>19295</v>
      </c>
      <c r="B11175" s="213" t="s">
        <v>19296</v>
      </c>
      <c r="C11175" s="213" t="s">
        <v>55</v>
      </c>
      <c r="D11175" s="214" t="s">
        <v>34883</v>
      </c>
    </row>
    <row r="11176" spans="1:4">
      <c r="A11176" s="213" t="s">
        <v>19297</v>
      </c>
      <c r="B11176" s="213" t="s">
        <v>19298</v>
      </c>
      <c r="C11176" s="213" t="s">
        <v>55</v>
      </c>
      <c r="D11176" s="214" t="s">
        <v>34884</v>
      </c>
    </row>
    <row r="11177" spans="1:4">
      <c r="A11177" s="213" t="s">
        <v>19299</v>
      </c>
      <c r="B11177" s="213" t="s">
        <v>19300</v>
      </c>
      <c r="C11177" s="213" t="s">
        <v>55</v>
      </c>
      <c r="D11177" s="214" t="s">
        <v>28352</v>
      </c>
    </row>
    <row r="11178" spans="1:4">
      <c r="A11178" s="213" t="s">
        <v>19301</v>
      </c>
      <c r="B11178" s="213" t="s">
        <v>19302</v>
      </c>
      <c r="C11178" s="213" t="s">
        <v>55</v>
      </c>
      <c r="D11178" s="214" t="s">
        <v>34885</v>
      </c>
    </row>
    <row r="11179" spans="1:4">
      <c r="A11179" s="213" t="s">
        <v>19303</v>
      </c>
      <c r="B11179" s="213" t="s">
        <v>19304</v>
      </c>
      <c r="C11179" s="213" t="s">
        <v>55</v>
      </c>
      <c r="D11179" s="214" t="s">
        <v>33654</v>
      </c>
    </row>
    <row r="11180" spans="1:4">
      <c r="A11180" s="213" t="s">
        <v>19305</v>
      </c>
      <c r="B11180" s="213" t="s">
        <v>19306</v>
      </c>
      <c r="C11180" s="213" t="s">
        <v>55</v>
      </c>
      <c r="D11180" s="214" t="s">
        <v>12352</v>
      </c>
    </row>
    <row r="11181" spans="1:4">
      <c r="A11181" s="213" t="s">
        <v>19307</v>
      </c>
      <c r="B11181" s="213" t="s">
        <v>19308</v>
      </c>
      <c r="C11181" s="213" t="s">
        <v>55</v>
      </c>
      <c r="D11181" s="214" t="s">
        <v>27028</v>
      </c>
    </row>
    <row r="11182" spans="1:4">
      <c r="A11182" s="213" t="s">
        <v>19309</v>
      </c>
      <c r="B11182" s="213" t="s">
        <v>19310</v>
      </c>
      <c r="C11182" s="213" t="s">
        <v>55</v>
      </c>
      <c r="D11182" s="214" t="s">
        <v>11555</v>
      </c>
    </row>
    <row r="11183" spans="1:4">
      <c r="A11183" s="213" t="s">
        <v>19311</v>
      </c>
      <c r="B11183" s="213" t="s">
        <v>19312</v>
      </c>
      <c r="C11183" s="213" t="s">
        <v>55</v>
      </c>
      <c r="D11183" s="214" t="s">
        <v>30369</v>
      </c>
    </row>
    <row r="11184" spans="1:4">
      <c r="A11184" s="213" t="s">
        <v>19313</v>
      </c>
      <c r="B11184" s="213" t="s">
        <v>19314</v>
      </c>
      <c r="C11184" s="213" t="s">
        <v>55</v>
      </c>
      <c r="D11184" s="214" t="s">
        <v>30135</v>
      </c>
    </row>
    <row r="11185" spans="1:4">
      <c r="A11185" s="213" t="s">
        <v>19315</v>
      </c>
      <c r="B11185" s="213" t="s">
        <v>19316</v>
      </c>
      <c r="C11185" s="213" t="s">
        <v>55</v>
      </c>
      <c r="D11185" s="214" t="s">
        <v>30488</v>
      </c>
    </row>
    <row r="11186" spans="1:4">
      <c r="A11186" s="213" t="s">
        <v>19317</v>
      </c>
      <c r="B11186" s="213" t="s">
        <v>19318</v>
      </c>
      <c r="C11186" s="213" t="s">
        <v>55</v>
      </c>
      <c r="D11186" s="214" t="s">
        <v>34886</v>
      </c>
    </row>
    <row r="11187" spans="1:4">
      <c r="A11187" s="213" t="s">
        <v>19319</v>
      </c>
      <c r="B11187" s="213" t="s">
        <v>19320</v>
      </c>
      <c r="C11187" s="213" t="s">
        <v>55</v>
      </c>
      <c r="D11187" s="214" t="s">
        <v>34887</v>
      </c>
    </row>
    <row r="11188" spans="1:4">
      <c r="A11188" s="213" t="s">
        <v>19321</v>
      </c>
      <c r="B11188" s="213" t="s">
        <v>19322</v>
      </c>
      <c r="C11188" s="213" t="s">
        <v>55</v>
      </c>
      <c r="D11188" s="214" t="s">
        <v>34888</v>
      </c>
    </row>
    <row r="11189" spans="1:4">
      <c r="A11189" s="213" t="s">
        <v>19323</v>
      </c>
      <c r="B11189" s="213" t="s">
        <v>3277</v>
      </c>
      <c r="C11189" s="213" t="s">
        <v>55</v>
      </c>
      <c r="D11189" s="214" t="s">
        <v>34889</v>
      </c>
    </row>
    <row r="11190" spans="1:4">
      <c r="A11190" s="213" t="s">
        <v>19324</v>
      </c>
      <c r="B11190" s="213" t="s">
        <v>3278</v>
      </c>
      <c r="C11190" s="213" t="s">
        <v>55</v>
      </c>
      <c r="D11190" s="214" t="s">
        <v>34890</v>
      </c>
    </row>
    <row r="11191" spans="1:4">
      <c r="A11191" s="213" t="s">
        <v>19325</v>
      </c>
      <c r="B11191" s="213" t="s">
        <v>3279</v>
      </c>
      <c r="C11191" s="213" t="s">
        <v>55</v>
      </c>
      <c r="D11191" s="214" t="s">
        <v>34891</v>
      </c>
    </row>
    <row r="11192" spans="1:4">
      <c r="A11192" s="213" t="s">
        <v>19326</v>
      </c>
      <c r="B11192" s="213" t="s">
        <v>3280</v>
      </c>
      <c r="C11192" s="213" t="s">
        <v>55</v>
      </c>
      <c r="D11192" s="214" t="s">
        <v>34892</v>
      </c>
    </row>
    <row r="11193" spans="1:4">
      <c r="A11193" s="213" t="s">
        <v>19327</v>
      </c>
      <c r="B11193" s="213" t="s">
        <v>3281</v>
      </c>
      <c r="C11193" s="213" t="s">
        <v>55</v>
      </c>
      <c r="D11193" s="214" t="s">
        <v>26805</v>
      </c>
    </row>
    <row r="11194" spans="1:4">
      <c r="A11194" s="213" t="s">
        <v>19328</v>
      </c>
      <c r="B11194" s="213" t="s">
        <v>3282</v>
      </c>
      <c r="C11194" s="213" t="s">
        <v>55</v>
      </c>
      <c r="D11194" s="214" t="s">
        <v>34893</v>
      </c>
    </row>
    <row r="11195" spans="1:4">
      <c r="A11195" s="213" t="s">
        <v>19330</v>
      </c>
      <c r="B11195" s="213" t="s">
        <v>3283</v>
      </c>
      <c r="C11195" s="213" t="s">
        <v>55</v>
      </c>
      <c r="D11195" s="214" t="s">
        <v>29418</v>
      </c>
    </row>
    <row r="11196" spans="1:4">
      <c r="A11196" s="213" t="s">
        <v>19331</v>
      </c>
      <c r="B11196" s="213" t="s">
        <v>3284</v>
      </c>
      <c r="C11196" s="213" t="s">
        <v>44</v>
      </c>
      <c r="D11196" s="214" t="s">
        <v>34894</v>
      </c>
    </row>
    <row r="11197" spans="1:4">
      <c r="A11197" s="213" t="s">
        <v>19332</v>
      </c>
      <c r="B11197" s="213" t="s">
        <v>3285</v>
      </c>
      <c r="C11197" s="213" t="s">
        <v>44</v>
      </c>
      <c r="D11197" s="214" t="s">
        <v>11744</v>
      </c>
    </row>
    <row r="11198" spans="1:4">
      <c r="A11198" s="213" t="s">
        <v>19333</v>
      </c>
      <c r="B11198" s="213" t="s">
        <v>3286</v>
      </c>
      <c r="C11198" s="213" t="s">
        <v>44</v>
      </c>
      <c r="D11198" s="214" t="s">
        <v>11685</v>
      </c>
    </row>
    <row r="11199" spans="1:4">
      <c r="A11199" s="213" t="s">
        <v>19334</v>
      </c>
      <c r="B11199" s="213" t="s">
        <v>3287</v>
      </c>
      <c r="C11199" s="213" t="s">
        <v>44</v>
      </c>
      <c r="D11199" s="214" t="s">
        <v>34895</v>
      </c>
    </row>
    <row r="11200" spans="1:4">
      <c r="A11200" s="213" t="s">
        <v>19335</v>
      </c>
      <c r="B11200" s="213" t="s">
        <v>632</v>
      </c>
      <c r="C11200" s="213" t="s">
        <v>55</v>
      </c>
      <c r="D11200" s="214" t="s">
        <v>34896</v>
      </c>
    </row>
    <row r="11201" spans="1:4">
      <c r="A11201" s="213" t="s">
        <v>19336</v>
      </c>
      <c r="B11201" s="213" t="s">
        <v>633</v>
      </c>
      <c r="C11201" s="213" t="s">
        <v>55</v>
      </c>
      <c r="D11201" s="214" t="s">
        <v>11014</v>
      </c>
    </row>
    <row r="11202" spans="1:4">
      <c r="A11202" s="213" t="s">
        <v>19337</v>
      </c>
      <c r="B11202" s="213" t="s">
        <v>968</v>
      </c>
      <c r="C11202" s="213" t="s">
        <v>55</v>
      </c>
      <c r="D11202" s="214" t="s">
        <v>34897</v>
      </c>
    </row>
    <row r="11203" spans="1:4">
      <c r="A11203" s="213" t="s">
        <v>19338</v>
      </c>
      <c r="B11203" s="213" t="s">
        <v>969</v>
      </c>
      <c r="C11203" s="213" t="s">
        <v>55</v>
      </c>
      <c r="D11203" s="214" t="s">
        <v>34898</v>
      </c>
    </row>
    <row r="11204" spans="1:4">
      <c r="A11204" s="213" t="s">
        <v>19339</v>
      </c>
      <c r="B11204" s="213" t="s">
        <v>972</v>
      </c>
      <c r="C11204" s="213" t="s">
        <v>55</v>
      </c>
      <c r="D11204" s="214" t="s">
        <v>34899</v>
      </c>
    </row>
    <row r="11205" spans="1:4">
      <c r="A11205" s="213" t="s">
        <v>19340</v>
      </c>
      <c r="B11205" s="213" t="s">
        <v>973</v>
      </c>
      <c r="C11205" s="213" t="s">
        <v>55</v>
      </c>
      <c r="D11205" s="214" t="s">
        <v>34900</v>
      </c>
    </row>
    <row r="11206" spans="1:4">
      <c r="A11206" s="213" t="s">
        <v>19342</v>
      </c>
      <c r="B11206" s="213" t="s">
        <v>9537</v>
      </c>
      <c r="C11206" s="213" t="s">
        <v>44</v>
      </c>
      <c r="D11206" s="214" t="s">
        <v>29396</v>
      </c>
    </row>
    <row r="11207" spans="1:4">
      <c r="A11207" s="213" t="s">
        <v>19343</v>
      </c>
      <c r="B11207" s="213" t="s">
        <v>970</v>
      </c>
      <c r="C11207" s="213" t="s">
        <v>55</v>
      </c>
      <c r="D11207" s="214" t="s">
        <v>30852</v>
      </c>
    </row>
    <row r="11208" spans="1:4">
      <c r="A11208" s="213" t="s">
        <v>19344</v>
      </c>
      <c r="B11208" s="213" t="s">
        <v>974</v>
      </c>
      <c r="C11208" s="213" t="s">
        <v>55</v>
      </c>
      <c r="D11208" s="214" t="s">
        <v>34901</v>
      </c>
    </row>
    <row r="11209" spans="1:4">
      <c r="A11209" s="213" t="s">
        <v>19345</v>
      </c>
      <c r="B11209" s="213" t="s">
        <v>975</v>
      </c>
      <c r="C11209" s="213" t="s">
        <v>55</v>
      </c>
      <c r="D11209" s="214" t="s">
        <v>34902</v>
      </c>
    </row>
    <row r="11210" spans="1:4">
      <c r="A11210" s="213" t="s">
        <v>19346</v>
      </c>
      <c r="B11210" s="213" t="s">
        <v>976</v>
      </c>
      <c r="C11210" s="213" t="s">
        <v>55</v>
      </c>
      <c r="D11210" s="214" t="s">
        <v>34903</v>
      </c>
    </row>
    <row r="11211" spans="1:4">
      <c r="A11211" s="213" t="s">
        <v>19347</v>
      </c>
      <c r="B11211" s="213" t="s">
        <v>977</v>
      </c>
      <c r="C11211" s="213" t="s">
        <v>55</v>
      </c>
      <c r="D11211" s="214" t="s">
        <v>34904</v>
      </c>
    </row>
    <row r="11212" spans="1:4">
      <c r="A11212" s="213" t="s">
        <v>19348</v>
      </c>
      <c r="B11212" s="213" t="s">
        <v>978</v>
      </c>
      <c r="C11212" s="213" t="s">
        <v>55</v>
      </c>
      <c r="D11212" s="214" t="s">
        <v>34905</v>
      </c>
    </row>
    <row r="11213" spans="1:4">
      <c r="A11213" s="213" t="s">
        <v>19349</v>
      </c>
      <c r="B11213" s="213" t="s">
        <v>986</v>
      </c>
      <c r="C11213" s="213" t="s">
        <v>55</v>
      </c>
      <c r="D11213" s="214" t="s">
        <v>10603</v>
      </c>
    </row>
    <row r="11214" spans="1:4">
      <c r="A11214" s="213" t="s">
        <v>19350</v>
      </c>
      <c r="B11214" s="213" t="s">
        <v>4102</v>
      </c>
      <c r="C11214" s="213" t="s">
        <v>55</v>
      </c>
      <c r="D11214" s="214" t="s">
        <v>30860</v>
      </c>
    </row>
    <row r="11215" spans="1:4">
      <c r="A11215" s="213" t="s">
        <v>19351</v>
      </c>
      <c r="B11215" s="213" t="s">
        <v>634</v>
      </c>
      <c r="C11215" s="213" t="s">
        <v>55</v>
      </c>
      <c r="D11215" s="214" t="s">
        <v>34906</v>
      </c>
    </row>
    <row r="11216" spans="1:4">
      <c r="A11216" s="213" t="s">
        <v>19352</v>
      </c>
      <c r="B11216" s="213" t="s">
        <v>635</v>
      </c>
      <c r="C11216" s="213" t="s">
        <v>55</v>
      </c>
      <c r="D11216" s="214" t="s">
        <v>34907</v>
      </c>
    </row>
    <row r="11217" spans="1:4">
      <c r="A11217" s="213" t="s">
        <v>19353</v>
      </c>
      <c r="B11217" s="213" t="s">
        <v>3288</v>
      </c>
      <c r="C11217" s="213" t="s">
        <v>44</v>
      </c>
      <c r="D11217" s="214" t="s">
        <v>25151</v>
      </c>
    </row>
    <row r="11218" spans="1:4">
      <c r="A11218" s="213" t="s">
        <v>19355</v>
      </c>
      <c r="B11218" s="213" t="s">
        <v>3289</v>
      </c>
      <c r="C11218" s="213" t="s">
        <v>44</v>
      </c>
      <c r="D11218" s="214" t="s">
        <v>34908</v>
      </c>
    </row>
    <row r="11219" spans="1:4">
      <c r="A11219" s="213" t="s">
        <v>19356</v>
      </c>
      <c r="B11219" s="213" t="s">
        <v>979</v>
      </c>
      <c r="C11219" s="213" t="s">
        <v>44</v>
      </c>
      <c r="D11219" s="214" t="s">
        <v>24581</v>
      </c>
    </row>
    <row r="11220" spans="1:4">
      <c r="A11220" s="213" t="s">
        <v>19358</v>
      </c>
      <c r="B11220" s="213" t="s">
        <v>980</v>
      </c>
      <c r="C11220" s="213" t="s">
        <v>44</v>
      </c>
      <c r="D11220" s="214" t="s">
        <v>34909</v>
      </c>
    </row>
    <row r="11221" spans="1:4">
      <c r="A11221" s="213" t="s">
        <v>19359</v>
      </c>
      <c r="B11221" s="213" t="s">
        <v>19360</v>
      </c>
      <c r="C11221" s="213" t="s">
        <v>44</v>
      </c>
      <c r="D11221" s="214" t="s">
        <v>10209</v>
      </c>
    </row>
    <row r="11222" spans="1:4">
      <c r="A11222" s="213" t="s">
        <v>19361</v>
      </c>
      <c r="B11222" s="213" t="s">
        <v>19362</v>
      </c>
      <c r="C11222" s="213" t="s">
        <v>44</v>
      </c>
      <c r="D11222" s="214" t="s">
        <v>34655</v>
      </c>
    </row>
    <row r="11223" spans="1:4">
      <c r="A11223" s="213" t="s">
        <v>19363</v>
      </c>
      <c r="B11223" s="213" t="s">
        <v>19364</v>
      </c>
      <c r="C11223" s="213" t="s">
        <v>44</v>
      </c>
      <c r="D11223" s="214" t="s">
        <v>22229</v>
      </c>
    </row>
    <row r="11224" spans="1:4">
      <c r="A11224" s="213" t="s">
        <v>19365</v>
      </c>
      <c r="B11224" s="213" t="s">
        <v>19366</v>
      </c>
      <c r="C11224" s="213" t="s">
        <v>44</v>
      </c>
      <c r="D11224" s="214" t="s">
        <v>10316</v>
      </c>
    </row>
    <row r="11225" spans="1:4">
      <c r="A11225" s="213" t="s">
        <v>19367</v>
      </c>
      <c r="B11225" s="213" t="s">
        <v>981</v>
      </c>
      <c r="C11225" s="213" t="s">
        <v>44</v>
      </c>
      <c r="D11225" s="214" t="s">
        <v>34910</v>
      </c>
    </row>
    <row r="11226" spans="1:4">
      <c r="A11226" s="213" t="s">
        <v>19368</v>
      </c>
      <c r="B11226" s="213" t="s">
        <v>982</v>
      </c>
      <c r="C11226" s="213" t="s">
        <v>44</v>
      </c>
      <c r="D11226" s="214" t="s">
        <v>10484</v>
      </c>
    </row>
    <row r="11227" spans="1:4">
      <c r="A11227" s="213" t="s">
        <v>19369</v>
      </c>
      <c r="B11227" s="213" t="s">
        <v>9388</v>
      </c>
      <c r="C11227" s="213" t="s">
        <v>56</v>
      </c>
      <c r="D11227" s="214" t="s">
        <v>34911</v>
      </c>
    </row>
    <row r="11228" spans="1:4">
      <c r="A11228" s="213" t="s">
        <v>19370</v>
      </c>
      <c r="B11228" s="213" t="s">
        <v>19371</v>
      </c>
      <c r="C11228" s="213" t="s">
        <v>56</v>
      </c>
      <c r="D11228" s="214" t="s">
        <v>34912</v>
      </c>
    </row>
    <row r="11229" spans="1:4">
      <c r="A11229" s="213" t="s">
        <v>19372</v>
      </c>
      <c r="B11229" s="213" t="s">
        <v>9389</v>
      </c>
      <c r="C11229" s="213" t="s">
        <v>55</v>
      </c>
      <c r="D11229" s="214" t="s">
        <v>34913</v>
      </c>
    </row>
    <row r="11230" spans="1:4">
      <c r="A11230" s="213" t="s">
        <v>19373</v>
      </c>
      <c r="B11230" s="213" t="s">
        <v>9390</v>
      </c>
      <c r="C11230" s="213" t="s">
        <v>55</v>
      </c>
      <c r="D11230" s="214" t="s">
        <v>34914</v>
      </c>
    </row>
    <row r="11231" spans="1:4">
      <c r="A11231" s="213" t="s">
        <v>19374</v>
      </c>
      <c r="B11231" s="213" t="s">
        <v>9391</v>
      </c>
      <c r="C11231" s="213" t="s">
        <v>55</v>
      </c>
      <c r="D11231" s="214" t="s">
        <v>34915</v>
      </c>
    </row>
    <row r="11232" spans="1:4">
      <c r="A11232" s="213" t="s">
        <v>19375</v>
      </c>
      <c r="B11232" s="213" t="s">
        <v>9392</v>
      </c>
      <c r="C11232" s="213" t="s">
        <v>55</v>
      </c>
      <c r="D11232" s="214" t="s">
        <v>10864</v>
      </c>
    </row>
    <row r="11233" spans="1:4">
      <c r="A11233" s="213" t="s">
        <v>19376</v>
      </c>
      <c r="B11233" s="213" t="s">
        <v>985</v>
      </c>
      <c r="C11233" s="213" t="s">
        <v>55</v>
      </c>
      <c r="D11233" s="214" t="s">
        <v>30842</v>
      </c>
    </row>
    <row r="11234" spans="1:4">
      <c r="A11234" s="213" t="s">
        <v>19377</v>
      </c>
      <c r="B11234" s="213" t="s">
        <v>19378</v>
      </c>
      <c r="C11234" s="213" t="s">
        <v>56</v>
      </c>
      <c r="D11234" s="214" t="s">
        <v>34916</v>
      </c>
    </row>
    <row r="11235" spans="1:4">
      <c r="A11235" s="213" t="s">
        <v>19379</v>
      </c>
      <c r="B11235" s="213" t="s">
        <v>30909</v>
      </c>
      <c r="C11235" s="213" t="s">
        <v>55</v>
      </c>
      <c r="D11235" s="214" t="s">
        <v>34917</v>
      </c>
    </row>
    <row r="11236" spans="1:4">
      <c r="A11236" s="213" t="s">
        <v>19380</v>
      </c>
      <c r="B11236" s="213" t="s">
        <v>4117</v>
      </c>
      <c r="C11236" s="213" t="s">
        <v>55</v>
      </c>
      <c r="D11236" s="214" t="s">
        <v>33225</v>
      </c>
    </row>
    <row r="11237" spans="1:4">
      <c r="A11237" s="213" t="s">
        <v>19381</v>
      </c>
      <c r="B11237" s="213" t="s">
        <v>4118</v>
      </c>
      <c r="C11237" s="213" t="s">
        <v>55</v>
      </c>
      <c r="D11237" s="214" t="s">
        <v>10487</v>
      </c>
    </row>
    <row r="11238" spans="1:4">
      <c r="A11238" s="213" t="s">
        <v>19382</v>
      </c>
      <c r="B11238" s="213" t="s">
        <v>4119</v>
      </c>
      <c r="C11238" s="213" t="s">
        <v>55</v>
      </c>
      <c r="D11238" s="214" t="s">
        <v>34918</v>
      </c>
    </row>
    <row r="11239" spans="1:4">
      <c r="A11239" s="213" t="s">
        <v>19383</v>
      </c>
      <c r="B11239" s="213" t="s">
        <v>30911</v>
      </c>
      <c r="C11239" s="213" t="s">
        <v>55</v>
      </c>
      <c r="D11239" s="214" t="s">
        <v>34919</v>
      </c>
    </row>
    <row r="11240" spans="1:4">
      <c r="A11240" s="213" t="s">
        <v>19384</v>
      </c>
      <c r="B11240" s="213" t="s">
        <v>3369</v>
      </c>
      <c r="C11240" s="213" t="s">
        <v>55</v>
      </c>
      <c r="D11240" s="214" t="s">
        <v>30484</v>
      </c>
    </row>
    <row r="11241" spans="1:4">
      <c r="A11241" s="213" t="s">
        <v>19385</v>
      </c>
      <c r="B11241" s="213" t="s">
        <v>4120</v>
      </c>
      <c r="C11241" s="213" t="s">
        <v>55</v>
      </c>
      <c r="D11241" s="214" t="s">
        <v>30295</v>
      </c>
    </row>
    <row r="11242" spans="1:4">
      <c r="A11242" s="213" t="s">
        <v>19386</v>
      </c>
      <c r="B11242" s="213" t="s">
        <v>4121</v>
      </c>
      <c r="C11242" s="213" t="s">
        <v>55</v>
      </c>
      <c r="D11242" s="214" t="s">
        <v>34920</v>
      </c>
    </row>
    <row r="11243" spans="1:4">
      <c r="A11243" s="213" t="s">
        <v>19387</v>
      </c>
      <c r="B11243" s="213" t="s">
        <v>4122</v>
      </c>
      <c r="C11243" s="213" t="s">
        <v>55</v>
      </c>
      <c r="D11243" s="214" t="s">
        <v>34921</v>
      </c>
    </row>
    <row r="11244" spans="1:4">
      <c r="A11244" s="213" t="s">
        <v>19388</v>
      </c>
      <c r="B11244" s="213" t="s">
        <v>4123</v>
      </c>
      <c r="C11244" s="213" t="s">
        <v>55</v>
      </c>
      <c r="D11244" s="214" t="s">
        <v>11655</v>
      </c>
    </row>
    <row r="11245" spans="1:4">
      <c r="A11245" s="213" t="s">
        <v>19389</v>
      </c>
      <c r="B11245" s="213" t="s">
        <v>4124</v>
      </c>
      <c r="C11245" s="213" t="s">
        <v>55</v>
      </c>
      <c r="D11245" s="214" t="s">
        <v>11158</v>
      </c>
    </row>
    <row r="11246" spans="1:4">
      <c r="A11246" s="213" t="s">
        <v>19390</v>
      </c>
      <c r="B11246" s="213" t="s">
        <v>4125</v>
      </c>
      <c r="C11246" s="213" t="s">
        <v>55</v>
      </c>
      <c r="D11246" s="214" t="s">
        <v>32641</v>
      </c>
    </row>
    <row r="11247" spans="1:4">
      <c r="A11247" s="213" t="s">
        <v>19391</v>
      </c>
      <c r="B11247" s="213" t="s">
        <v>4126</v>
      </c>
      <c r="C11247" s="213" t="s">
        <v>55</v>
      </c>
      <c r="D11247" s="214" t="s">
        <v>34922</v>
      </c>
    </row>
    <row r="11248" spans="1:4">
      <c r="A11248" s="213" t="s">
        <v>19392</v>
      </c>
      <c r="B11248" s="213" t="s">
        <v>3368</v>
      </c>
      <c r="C11248" s="213" t="s">
        <v>55</v>
      </c>
      <c r="D11248" s="214" t="s">
        <v>19498</v>
      </c>
    </row>
    <row r="11249" spans="1:4">
      <c r="A11249" s="213" t="s">
        <v>19393</v>
      </c>
      <c r="B11249" s="213" t="s">
        <v>4127</v>
      </c>
      <c r="C11249" s="213" t="s">
        <v>55</v>
      </c>
      <c r="D11249" s="214" t="s">
        <v>29542</v>
      </c>
    </row>
    <row r="11250" spans="1:4">
      <c r="A11250" s="213" t="s">
        <v>19394</v>
      </c>
      <c r="B11250" s="213" t="s">
        <v>4128</v>
      </c>
      <c r="C11250" s="213" t="s">
        <v>55</v>
      </c>
      <c r="D11250" s="214" t="s">
        <v>34923</v>
      </c>
    </row>
    <row r="11251" spans="1:4">
      <c r="A11251" s="213" t="s">
        <v>19395</v>
      </c>
      <c r="B11251" s="213" t="s">
        <v>4129</v>
      </c>
      <c r="C11251" s="213" t="s">
        <v>55</v>
      </c>
      <c r="D11251" s="214" t="s">
        <v>34924</v>
      </c>
    </row>
    <row r="11252" spans="1:4">
      <c r="A11252" s="213" t="s">
        <v>19396</v>
      </c>
      <c r="B11252" s="213" t="s">
        <v>4130</v>
      </c>
      <c r="C11252" s="213" t="s">
        <v>55</v>
      </c>
      <c r="D11252" s="214" t="s">
        <v>34925</v>
      </c>
    </row>
    <row r="11253" spans="1:4">
      <c r="A11253" s="213" t="s">
        <v>19397</v>
      </c>
      <c r="B11253" s="213" t="s">
        <v>4131</v>
      </c>
      <c r="C11253" s="213" t="s">
        <v>55</v>
      </c>
      <c r="D11253" s="214" t="s">
        <v>34926</v>
      </c>
    </row>
    <row r="11254" spans="1:4">
      <c r="A11254" s="213" t="s">
        <v>19398</v>
      </c>
      <c r="B11254" s="213" t="s">
        <v>4132</v>
      </c>
      <c r="C11254" s="213" t="s">
        <v>55</v>
      </c>
      <c r="D11254" s="214" t="s">
        <v>26510</v>
      </c>
    </row>
    <row r="11255" spans="1:4">
      <c r="A11255" s="213" t="s">
        <v>19399</v>
      </c>
      <c r="B11255" s="213" t="s">
        <v>4133</v>
      </c>
      <c r="C11255" s="213" t="s">
        <v>55</v>
      </c>
      <c r="D11255" s="214" t="s">
        <v>34927</v>
      </c>
    </row>
    <row r="11256" spans="1:4">
      <c r="A11256" s="213" t="s">
        <v>19400</v>
      </c>
      <c r="B11256" s="213" t="s">
        <v>4134</v>
      </c>
      <c r="C11256" s="213" t="s">
        <v>55</v>
      </c>
      <c r="D11256" s="214" t="s">
        <v>34928</v>
      </c>
    </row>
    <row r="11257" spans="1:4">
      <c r="A11257" s="213" t="s">
        <v>19401</v>
      </c>
      <c r="B11257" s="213" t="s">
        <v>4135</v>
      </c>
      <c r="C11257" s="213" t="s">
        <v>55</v>
      </c>
      <c r="D11257" s="214" t="s">
        <v>34929</v>
      </c>
    </row>
    <row r="11258" spans="1:4">
      <c r="A11258" s="213" t="s">
        <v>19402</v>
      </c>
      <c r="B11258" s="213" t="s">
        <v>4136</v>
      </c>
      <c r="C11258" s="213" t="s">
        <v>55</v>
      </c>
      <c r="D11258" s="214" t="s">
        <v>34930</v>
      </c>
    </row>
    <row r="11259" spans="1:4">
      <c r="A11259" s="213" t="s">
        <v>19403</v>
      </c>
      <c r="B11259" s="213" t="s">
        <v>4137</v>
      </c>
      <c r="C11259" s="213" t="s">
        <v>55</v>
      </c>
      <c r="D11259" s="214" t="s">
        <v>34931</v>
      </c>
    </row>
    <row r="11260" spans="1:4">
      <c r="A11260" s="213" t="s">
        <v>19404</v>
      </c>
      <c r="B11260" s="213" t="s">
        <v>4138</v>
      </c>
      <c r="C11260" s="213" t="s">
        <v>55</v>
      </c>
      <c r="D11260" s="214" t="s">
        <v>10796</v>
      </c>
    </row>
    <row r="11261" spans="1:4">
      <c r="A11261" s="213" t="s">
        <v>19405</v>
      </c>
      <c r="B11261" s="213" t="s">
        <v>4139</v>
      </c>
      <c r="C11261" s="213" t="s">
        <v>55</v>
      </c>
      <c r="D11261" s="214" t="s">
        <v>27863</v>
      </c>
    </row>
    <row r="11262" spans="1:4">
      <c r="A11262" s="213" t="s">
        <v>19407</v>
      </c>
      <c r="B11262" s="213" t="s">
        <v>4140</v>
      </c>
      <c r="C11262" s="213" t="s">
        <v>55</v>
      </c>
      <c r="D11262" s="214" t="s">
        <v>34932</v>
      </c>
    </row>
    <row r="11263" spans="1:4">
      <c r="A11263" s="213" t="s">
        <v>19408</v>
      </c>
      <c r="B11263" s="213" t="s">
        <v>4141</v>
      </c>
      <c r="C11263" s="213" t="s">
        <v>55</v>
      </c>
      <c r="D11263" s="214" t="s">
        <v>34933</v>
      </c>
    </row>
    <row r="11264" spans="1:4">
      <c r="A11264" s="213" t="s">
        <v>19409</v>
      </c>
      <c r="B11264" s="213" t="s">
        <v>4142</v>
      </c>
      <c r="C11264" s="213" t="s">
        <v>55</v>
      </c>
      <c r="D11264" s="214" t="s">
        <v>11233</v>
      </c>
    </row>
    <row r="11265" spans="1:4">
      <c r="A11265" s="213" t="s">
        <v>19411</v>
      </c>
      <c r="B11265" s="213" t="s">
        <v>4143</v>
      </c>
      <c r="C11265" s="213" t="s">
        <v>55</v>
      </c>
      <c r="D11265" s="214" t="s">
        <v>32899</v>
      </c>
    </row>
    <row r="11266" spans="1:4">
      <c r="A11266" s="213" t="s">
        <v>19412</v>
      </c>
      <c r="B11266" s="213" t="s">
        <v>4144</v>
      </c>
      <c r="C11266" s="213" t="s">
        <v>55</v>
      </c>
      <c r="D11266" s="214" t="s">
        <v>29461</v>
      </c>
    </row>
    <row r="11267" spans="1:4">
      <c r="A11267" s="213" t="s">
        <v>19413</v>
      </c>
      <c r="B11267" s="213" t="s">
        <v>4145</v>
      </c>
      <c r="C11267" s="213" t="s">
        <v>55</v>
      </c>
      <c r="D11267" s="214" t="s">
        <v>34934</v>
      </c>
    </row>
    <row r="11268" spans="1:4">
      <c r="A11268" s="213" t="s">
        <v>19414</v>
      </c>
      <c r="B11268" s="213" t="s">
        <v>4146</v>
      </c>
      <c r="C11268" s="213" t="s">
        <v>55</v>
      </c>
      <c r="D11268" s="214" t="s">
        <v>34935</v>
      </c>
    </row>
    <row r="11269" spans="1:4">
      <c r="A11269" s="213" t="s">
        <v>19415</v>
      </c>
      <c r="B11269" s="213" t="s">
        <v>4147</v>
      </c>
      <c r="C11269" s="213" t="s">
        <v>55</v>
      </c>
      <c r="D11269" s="214" t="s">
        <v>15350</v>
      </c>
    </row>
    <row r="11270" spans="1:4">
      <c r="A11270" s="213" t="s">
        <v>19416</v>
      </c>
      <c r="B11270" s="213" t="s">
        <v>4148</v>
      </c>
      <c r="C11270" s="213" t="s">
        <v>55</v>
      </c>
      <c r="D11270" s="214" t="s">
        <v>34936</v>
      </c>
    </row>
    <row r="11271" spans="1:4">
      <c r="A11271" s="213" t="s">
        <v>19417</v>
      </c>
      <c r="B11271" s="213" t="s">
        <v>4149</v>
      </c>
      <c r="C11271" s="213" t="s">
        <v>55</v>
      </c>
      <c r="D11271" s="214" t="s">
        <v>34937</v>
      </c>
    </row>
    <row r="11272" spans="1:4">
      <c r="A11272" s="213" t="s">
        <v>19418</v>
      </c>
      <c r="B11272" s="213" t="s">
        <v>4150</v>
      </c>
      <c r="C11272" s="213" t="s">
        <v>55</v>
      </c>
      <c r="D11272" s="214" t="s">
        <v>34938</v>
      </c>
    </row>
    <row r="11273" spans="1:4">
      <c r="A11273" s="213" t="s">
        <v>19419</v>
      </c>
      <c r="B11273" s="213" t="s">
        <v>4151</v>
      </c>
      <c r="C11273" s="213" t="s">
        <v>55</v>
      </c>
      <c r="D11273" s="214" t="s">
        <v>34939</v>
      </c>
    </row>
    <row r="11274" spans="1:4">
      <c r="A11274" s="213" t="s">
        <v>19420</v>
      </c>
      <c r="B11274" s="213" t="s">
        <v>4152</v>
      </c>
      <c r="C11274" s="213" t="s">
        <v>55</v>
      </c>
      <c r="D11274" s="214" t="s">
        <v>34940</v>
      </c>
    </row>
    <row r="11275" spans="1:4">
      <c r="A11275" s="213" t="s">
        <v>19421</v>
      </c>
      <c r="B11275" s="213" t="s">
        <v>4153</v>
      </c>
      <c r="C11275" s="213" t="s">
        <v>55</v>
      </c>
      <c r="D11275" s="214" t="s">
        <v>34941</v>
      </c>
    </row>
    <row r="11276" spans="1:4">
      <c r="A11276" s="213" t="s">
        <v>19422</v>
      </c>
      <c r="B11276" s="213" t="s">
        <v>4154</v>
      </c>
      <c r="C11276" s="213" t="s">
        <v>55</v>
      </c>
      <c r="D11276" s="214" t="s">
        <v>34942</v>
      </c>
    </row>
    <row r="11277" spans="1:4">
      <c r="A11277" s="213" t="s">
        <v>19423</v>
      </c>
      <c r="B11277" s="213" t="s">
        <v>4155</v>
      </c>
      <c r="C11277" s="213" t="s">
        <v>55</v>
      </c>
      <c r="D11277" s="214" t="s">
        <v>34943</v>
      </c>
    </row>
    <row r="11278" spans="1:4">
      <c r="A11278" s="213" t="s">
        <v>19424</v>
      </c>
      <c r="B11278" s="213" t="s">
        <v>4156</v>
      </c>
      <c r="C11278" s="213" t="s">
        <v>55</v>
      </c>
      <c r="D11278" s="214" t="s">
        <v>10919</v>
      </c>
    </row>
    <row r="11279" spans="1:4">
      <c r="A11279" s="213" t="s">
        <v>19425</v>
      </c>
      <c r="B11279" s="213" t="s">
        <v>4157</v>
      </c>
      <c r="C11279" s="213" t="s">
        <v>55</v>
      </c>
      <c r="D11279" s="214" t="s">
        <v>30306</v>
      </c>
    </row>
    <row r="11280" spans="1:4">
      <c r="A11280" s="213" t="s">
        <v>19426</v>
      </c>
      <c r="B11280" s="213" t="s">
        <v>4158</v>
      </c>
      <c r="C11280" s="213" t="s">
        <v>55</v>
      </c>
      <c r="D11280" s="214" t="s">
        <v>33785</v>
      </c>
    </row>
    <row r="11281" spans="1:4">
      <c r="A11281" s="213" t="s">
        <v>19427</v>
      </c>
      <c r="B11281" s="213" t="s">
        <v>4159</v>
      </c>
      <c r="C11281" s="213" t="s">
        <v>55</v>
      </c>
      <c r="D11281" s="214" t="s">
        <v>31614</v>
      </c>
    </row>
    <row r="11282" spans="1:4">
      <c r="A11282" s="213" t="s">
        <v>19429</v>
      </c>
      <c r="B11282" s="213" t="s">
        <v>4561</v>
      </c>
      <c r="C11282" s="213" t="s">
        <v>55</v>
      </c>
      <c r="D11282" s="214" t="s">
        <v>34944</v>
      </c>
    </row>
    <row r="11283" spans="1:4">
      <c r="A11283" s="213" t="s">
        <v>19430</v>
      </c>
      <c r="B11283" s="213" t="s">
        <v>4562</v>
      </c>
      <c r="C11283" s="213" t="s">
        <v>55</v>
      </c>
      <c r="D11283" s="214" t="s">
        <v>34614</v>
      </c>
    </row>
    <row r="11284" spans="1:4">
      <c r="A11284" s="213" t="s">
        <v>19431</v>
      </c>
      <c r="B11284" s="213" t="s">
        <v>4563</v>
      </c>
      <c r="C11284" s="213" t="s">
        <v>55</v>
      </c>
      <c r="D11284" s="214" t="s">
        <v>34945</v>
      </c>
    </row>
    <row r="11285" spans="1:4">
      <c r="A11285" s="213" t="s">
        <v>19432</v>
      </c>
      <c r="B11285" s="213" t="s">
        <v>4564</v>
      </c>
      <c r="C11285" s="213" t="s">
        <v>55</v>
      </c>
      <c r="D11285" s="214" t="s">
        <v>34946</v>
      </c>
    </row>
    <row r="11286" spans="1:4">
      <c r="A11286" s="213" t="s">
        <v>19433</v>
      </c>
      <c r="B11286" s="213" t="s">
        <v>4565</v>
      </c>
      <c r="C11286" s="213" t="s">
        <v>55</v>
      </c>
      <c r="D11286" s="214" t="s">
        <v>24779</v>
      </c>
    </row>
    <row r="11287" spans="1:4">
      <c r="A11287" s="213" t="s">
        <v>19434</v>
      </c>
      <c r="B11287" s="213" t="s">
        <v>4566</v>
      </c>
      <c r="C11287" s="213" t="s">
        <v>55</v>
      </c>
      <c r="D11287" s="214" t="s">
        <v>34947</v>
      </c>
    </row>
    <row r="11288" spans="1:4">
      <c r="A11288" s="213" t="s">
        <v>19435</v>
      </c>
      <c r="B11288" s="213" t="s">
        <v>4567</v>
      </c>
      <c r="C11288" s="213" t="s">
        <v>55</v>
      </c>
      <c r="D11288" s="214" t="s">
        <v>33894</v>
      </c>
    </row>
    <row r="11289" spans="1:4">
      <c r="A11289" s="213" t="s">
        <v>19436</v>
      </c>
      <c r="B11289" s="213" t="s">
        <v>4568</v>
      </c>
      <c r="C11289" s="213" t="s">
        <v>55</v>
      </c>
      <c r="D11289" s="214" t="s">
        <v>34948</v>
      </c>
    </row>
    <row r="11290" spans="1:4">
      <c r="A11290" s="213" t="s">
        <v>19437</v>
      </c>
      <c r="B11290" s="213" t="s">
        <v>4569</v>
      </c>
      <c r="C11290" s="213" t="s">
        <v>55</v>
      </c>
      <c r="D11290" s="214" t="s">
        <v>34949</v>
      </c>
    </row>
    <row r="11291" spans="1:4">
      <c r="A11291" s="213" t="s">
        <v>19438</v>
      </c>
      <c r="B11291" s="213" t="s">
        <v>4570</v>
      </c>
      <c r="C11291" s="213" t="s">
        <v>55</v>
      </c>
      <c r="D11291" s="214" t="s">
        <v>34950</v>
      </c>
    </row>
    <row r="11292" spans="1:4">
      <c r="A11292" s="213" t="s">
        <v>19439</v>
      </c>
      <c r="B11292" s="213" t="s">
        <v>4571</v>
      </c>
      <c r="C11292" s="213" t="s">
        <v>55</v>
      </c>
      <c r="D11292" s="214" t="s">
        <v>34951</v>
      </c>
    </row>
    <row r="11293" spans="1:4">
      <c r="A11293" s="213" t="s">
        <v>19440</v>
      </c>
      <c r="B11293" s="213" t="s">
        <v>4572</v>
      </c>
      <c r="C11293" s="213" t="s">
        <v>55</v>
      </c>
      <c r="D11293" s="214" t="s">
        <v>34952</v>
      </c>
    </row>
    <row r="11294" spans="1:4">
      <c r="A11294" s="213" t="s">
        <v>19442</v>
      </c>
      <c r="B11294" s="213" t="s">
        <v>3586</v>
      </c>
      <c r="C11294" s="213" t="s">
        <v>55</v>
      </c>
      <c r="D11294" s="214" t="s">
        <v>10625</v>
      </c>
    </row>
    <row r="11295" spans="1:4">
      <c r="A11295" s="213" t="s">
        <v>19443</v>
      </c>
      <c r="B11295" s="213" t="s">
        <v>983</v>
      </c>
      <c r="C11295" s="213" t="s">
        <v>44</v>
      </c>
      <c r="D11295" s="214" t="s">
        <v>34953</v>
      </c>
    </row>
    <row r="11296" spans="1:4">
      <c r="A11296" s="213" t="s">
        <v>19444</v>
      </c>
      <c r="B11296" s="213" t="s">
        <v>9680</v>
      </c>
      <c r="C11296" s="213" t="s">
        <v>55</v>
      </c>
      <c r="D11296" s="214" t="s">
        <v>20327</v>
      </c>
    </row>
    <row r="11297" spans="1:4">
      <c r="A11297" s="213" t="s">
        <v>19445</v>
      </c>
      <c r="B11297" s="213" t="s">
        <v>9681</v>
      </c>
      <c r="C11297" s="213" t="s">
        <v>55</v>
      </c>
      <c r="D11297" s="214" t="s">
        <v>34954</v>
      </c>
    </row>
    <row r="11298" spans="1:4">
      <c r="A11298" s="213" t="s">
        <v>19446</v>
      </c>
      <c r="B11298" s="213" t="s">
        <v>9682</v>
      </c>
      <c r="C11298" s="213" t="s">
        <v>55</v>
      </c>
      <c r="D11298" s="214" t="s">
        <v>19992</v>
      </c>
    </row>
    <row r="11299" spans="1:4">
      <c r="A11299" s="213" t="s">
        <v>19447</v>
      </c>
      <c r="B11299" s="213" t="s">
        <v>9683</v>
      </c>
      <c r="C11299" s="213" t="s">
        <v>55</v>
      </c>
      <c r="D11299" s="214" t="s">
        <v>34955</v>
      </c>
    </row>
    <row r="11300" spans="1:4">
      <c r="A11300" s="213" t="s">
        <v>19448</v>
      </c>
      <c r="B11300" s="213" t="s">
        <v>9684</v>
      </c>
      <c r="C11300" s="213" t="s">
        <v>55</v>
      </c>
      <c r="D11300" s="214" t="s">
        <v>11390</v>
      </c>
    </row>
    <row r="11301" spans="1:4">
      <c r="A11301" s="213" t="s">
        <v>19449</v>
      </c>
      <c r="B11301" s="213" t="s">
        <v>9685</v>
      </c>
      <c r="C11301" s="213" t="s">
        <v>55</v>
      </c>
      <c r="D11301" s="214" t="s">
        <v>10831</v>
      </c>
    </row>
    <row r="11302" spans="1:4">
      <c r="A11302" s="213" t="s">
        <v>19451</v>
      </c>
      <c r="B11302" s="213" t="s">
        <v>9686</v>
      </c>
      <c r="C11302" s="213" t="s">
        <v>55</v>
      </c>
      <c r="D11302" s="214" t="s">
        <v>17176</v>
      </c>
    </row>
    <row r="11303" spans="1:4">
      <c r="A11303" s="213" t="s">
        <v>19453</v>
      </c>
      <c r="B11303" s="213" t="s">
        <v>9687</v>
      </c>
      <c r="C11303" s="213" t="s">
        <v>55</v>
      </c>
      <c r="D11303" s="214" t="s">
        <v>10165</v>
      </c>
    </row>
    <row r="11304" spans="1:4">
      <c r="A11304" s="213" t="s">
        <v>19454</v>
      </c>
      <c r="B11304" s="213" t="s">
        <v>9688</v>
      </c>
      <c r="C11304" s="213" t="s">
        <v>55</v>
      </c>
      <c r="D11304" s="214" t="s">
        <v>34956</v>
      </c>
    </row>
    <row r="11305" spans="1:4">
      <c r="A11305" s="213" t="s">
        <v>19455</v>
      </c>
      <c r="B11305" s="213" t="s">
        <v>9689</v>
      </c>
      <c r="C11305" s="213" t="s">
        <v>55</v>
      </c>
      <c r="D11305" s="214" t="s">
        <v>12976</v>
      </c>
    </row>
    <row r="11306" spans="1:4">
      <c r="A11306" s="213" t="s">
        <v>19456</v>
      </c>
      <c r="B11306" s="213" t="s">
        <v>9690</v>
      </c>
      <c r="C11306" s="213" t="s">
        <v>55</v>
      </c>
      <c r="D11306" s="214" t="s">
        <v>14744</v>
      </c>
    </row>
    <row r="11307" spans="1:4">
      <c r="A11307" s="213" t="s">
        <v>19457</v>
      </c>
      <c r="B11307" s="213" t="s">
        <v>9691</v>
      </c>
      <c r="C11307" s="213" t="s">
        <v>55</v>
      </c>
      <c r="D11307" s="214" t="s">
        <v>14745</v>
      </c>
    </row>
    <row r="11308" spans="1:4">
      <c r="A11308" s="213" t="s">
        <v>19458</v>
      </c>
      <c r="B11308" s="213" t="s">
        <v>9692</v>
      </c>
      <c r="C11308" s="213" t="s">
        <v>55</v>
      </c>
      <c r="D11308" s="214" t="s">
        <v>34957</v>
      </c>
    </row>
    <row r="11309" spans="1:4">
      <c r="A11309" s="213" t="s">
        <v>19459</v>
      </c>
      <c r="B11309" s="213" t="s">
        <v>9693</v>
      </c>
      <c r="C11309" s="213" t="s">
        <v>55</v>
      </c>
      <c r="D11309" s="214" t="s">
        <v>10830</v>
      </c>
    </row>
    <row r="11310" spans="1:4">
      <c r="A11310" s="213" t="s">
        <v>19460</v>
      </c>
      <c r="B11310" s="213" t="s">
        <v>9694</v>
      </c>
      <c r="C11310" s="213" t="s">
        <v>55</v>
      </c>
      <c r="D11310" s="214" t="s">
        <v>10566</v>
      </c>
    </row>
    <row r="11311" spans="1:4">
      <c r="A11311" s="213" t="s">
        <v>19461</v>
      </c>
      <c r="B11311" s="213" t="s">
        <v>9695</v>
      </c>
      <c r="C11311" s="213" t="s">
        <v>55</v>
      </c>
      <c r="D11311" s="214" t="s">
        <v>10207</v>
      </c>
    </row>
    <row r="11312" spans="1:4">
      <c r="A11312" s="213" t="s">
        <v>19462</v>
      </c>
      <c r="B11312" s="213" t="s">
        <v>9696</v>
      </c>
      <c r="C11312" s="213" t="s">
        <v>55</v>
      </c>
      <c r="D11312" s="214" t="s">
        <v>11714</v>
      </c>
    </row>
    <row r="11313" spans="1:4">
      <c r="A11313" s="213" t="s">
        <v>19463</v>
      </c>
      <c r="B11313" s="213" t="s">
        <v>9697</v>
      </c>
      <c r="C11313" s="213" t="s">
        <v>55</v>
      </c>
      <c r="D11313" s="214" t="s">
        <v>10453</v>
      </c>
    </row>
    <row r="11314" spans="1:4">
      <c r="A11314" s="213" t="s">
        <v>19464</v>
      </c>
      <c r="B11314" s="213" t="s">
        <v>9698</v>
      </c>
      <c r="C11314" s="213" t="s">
        <v>55</v>
      </c>
      <c r="D11314" s="214" t="s">
        <v>33725</v>
      </c>
    </row>
    <row r="11315" spans="1:4">
      <c r="A11315" s="213" t="s">
        <v>19465</v>
      </c>
      <c r="B11315" s="213" t="s">
        <v>9699</v>
      </c>
      <c r="C11315" s="213" t="s">
        <v>55</v>
      </c>
      <c r="D11315" s="214" t="s">
        <v>10649</v>
      </c>
    </row>
    <row r="11316" spans="1:4">
      <c r="A11316" s="213" t="s">
        <v>19466</v>
      </c>
      <c r="B11316" s="213" t="s">
        <v>9700</v>
      </c>
      <c r="C11316" s="213" t="s">
        <v>55</v>
      </c>
      <c r="D11316" s="214" t="s">
        <v>23249</v>
      </c>
    </row>
    <row r="11317" spans="1:4">
      <c r="A11317" s="213" t="s">
        <v>19467</v>
      </c>
      <c r="B11317" s="213" t="s">
        <v>9701</v>
      </c>
      <c r="C11317" s="213" t="s">
        <v>55</v>
      </c>
      <c r="D11317" s="214" t="s">
        <v>13388</v>
      </c>
    </row>
    <row r="11318" spans="1:4">
      <c r="A11318" s="213" t="s">
        <v>19469</v>
      </c>
      <c r="B11318" s="213" t="s">
        <v>9702</v>
      </c>
      <c r="C11318" s="213" t="s">
        <v>55</v>
      </c>
      <c r="D11318" s="214" t="s">
        <v>30907</v>
      </c>
    </row>
    <row r="11319" spans="1:4">
      <c r="A11319" s="213" t="s">
        <v>19471</v>
      </c>
      <c r="B11319" s="213" t="s">
        <v>9703</v>
      </c>
      <c r="C11319" s="213" t="s">
        <v>55</v>
      </c>
      <c r="D11319" s="214" t="s">
        <v>10730</v>
      </c>
    </row>
    <row r="11320" spans="1:4">
      <c r="A11320" s="213" t="s">
        <v>19472</v>
      </c>
      <c r="B11320" s="213" t="s">
        <v>9704</v>
      </c>
      <c r="C11320" s="213" t="s">
        <v>55</v>
      </c>
      <c r="D11320" s="214" t="s">
        <v>34958</v>
      </c>
    </row>
    <row r="11321" spans="1:4">
      <c r="A11321" s="213" t="s">
        <v>19473</v>
      </c>
      <c r="B11321" s="213" t="s">
        <v>9705</v>
      </c>
      <c r="C11321" s="213" t="s">
        <v>55</v>
      </c>
      <c r="D11321" s="214" t="s">
        <v>30804</v>
      </c>
    </row>
    <row r="11322" spans="1:4">
      <c r="A11322" s="213" t="s">
        <v>19474</v>
      </c>
      <c r="B11322" s="213" t="s">
        <v>9662</v>
      </c>
      <c r="C11322" s="213" t="s">
        <v>55</v>
      </c>
      <c r="D11322" s="214" t="s">
        <v>10494</v>
      </c>
    </row>
    <row r="11323" spans="1:4">
      <c r="A11323" s="213" t="s">
        <v>19475</v>
      </c>
      <c r="B11323" s="213" t="s">
        <v>9663</v>
      </c>
      <c r="C11323" s="213" t="s">
        <v>55</v>
      </c>
      <c r="D11323" s="214" t="s">
        <v>10494</v>
      </c>
    </row>
    <row r="11324" spans="1:4">
      <c r="A11324" s="213" t="s">
        <v>19476</v>
      </c>
      <c r="B11324" s="213" t="s">
        <v>19477</v>
      </c>
      <c r="C11324" s="213" t="s">
        <v>55</v>
      </c>
      <c r="D11324" s="214" t="s">
        <v>11177</v>
      </c>
    </row>
    <row r="11325" spans="1:4">
      <c r="A11325" s="213" t="s">
        <v>19478</v>
      </c>
      <c r="B11325" s="213" t="s">
        <v>19479</v>
      </c>
      <c r="C11325" s="213" t="s">
        <v>55</v>
      </c>
      <c r="D11325" s="214" t="s">
        <v>34959</v>
      </c>
    </row>
    <row r="11326" spans="1:4">
      <c r="A11326" s="213" t="s">
        <v>19481</v>
      </c>
      <c r="B11326" s="213" t="s">
        <v>19482</v>
      </c>
      <c r="C11326" s="213" t="s">
        <v>55</v>
      </c>
      <c r="D11326" s="214" t="s">
        <v>22922</v>
      </c>
    </row>
    <row r="11327" spans="1:4">
      <c r="A11327" s="213" t="s">
        <v>19483</v>
      </c>
      <c r="B11327" s="213" t="s">
        <v>19484</v>
      </c>
      <c r="C11327" s="213" t="s">
        <v>55</v>
      </c>
      <c r="D11327" s="214" t="s">
        <v>16428</v>
      </c>
    </row>
    <row r="11328" spans="1:4">
      <c r="A11328" s="213" t="s">
        <v>19485</v>
      </c>
      <c r="B11328" s="213" t="s">
        <v>19486</v>
      </c>
      <c r="C11328" s="213" t="s">
        <v>55</v>
      </c>
      <c r="D11328" s="214" t="s">
        <v>34960</v>
      </c>
    </row>
    <row r="11329" spans="1:4">
      <c r="A11329" s="213" t="s">
        <v>19487</v>
      </c>
      <c r="B11329" s="213" t="s">
        <v>19488</v>
      </c>
      <c r="C11329" s="213" t="s">
        <v>55</v>
      </c>
      <c r="D11329" s="214" t="s">
        <v>30297</v>
      </c>
    </row>
    <row r="11330" spans="1:4">
      <c r="A11330" s="213" t="s">
        <v>19489</v>
      </c>
      <c r="B11330" s="213" t="s">
        <v>19490</v>
      </c>
      <c r="C11330" s="213" t="s">
        <v>55</v>
      </c>
      <c r="D11330" s="214" t="s">
        <v>10572</v>
      </c>
    </row>
    <row r="11331" spans="1:4">
      <c r="A11331" s="213" t="s">
        <v>19491</v>
      </c>
      <c r="B11331" s="213" t="s">
        <v>19492</v>
      </c>
      <c r="C11331" s="213" t="s">
        <v>55</v>
      </c>
      <c r="D11331" s="214" t="s">
        <v>26477</v>
      </c>
    </row>
    <row r="11332" spans="1:4">
      <c r="A11332" s="213" t="s">
        <v>19493</v>
      </c>
      <c r="B11332" s="213" t="s">
        <v>19494</v>
      </c>
      <c r="C11332" s="213" t="s">
        <v>55</v>
      </c>
      <c r="D11332" s="214" t="s">
        <v>13298</v>
      </c>
    </row>
    <row r="11333" spans="1:4">
      <c r="A11333" s="213" t="s">
        <v>19496</v>
      </c>
      <c r="B11333" s="213" t="s">
        <v>19497</v>
      </c>
      <c r="C11333" s="213" t="s">
        <v>55</v>
      </c>
      <c r="D11333" s="214" t="s">
        <v>34961</v>
      </c>
    </row>
    <row r="11334" spans="1:4">
      <c r="A11334" s="213" t="s">
        <v>19499</v>
      </c>
      <c r="B11334" s="213" t="s">
        <v>19500</v>
      </c>
      <c r="C11334" s="213" t="s">
        <v>55</v>
      </c>
      <c r="D11334" s="214" t="s">
        <v>34962</v>
      </c>
    </row>
    <row r="11335" spans="1:4">
      <c r="A11335" s="213" t="s">
        <v>19502</v>
      </c>
      <c r="B11335" s="213" t="s">
        <v>19503</v>
      </c>
      <c r="C11335" s="213" t="s">
        <v>55</v>
      </c>
      <c r="D11335" s="214" t="s">
        <v>30825</v>
      </c>
    </row>
    <row r="11336" spans="1:4">
      <c r="A11336" s="213" t="s">
        <v>19504</v>
      </c>
      <c r="B11336" s="213" t="s">
        <v>19505</v>
      </c>
      <c r="C11336" s="213" t="s">
        <v>55</v>
      </c>
      <c r="D11336" s="214" t="s">
        <v>33646</v>
      </c>
    </row>
    <row r="11337" spans="1:4">
      <c r="A11337" s="213" t="s">
        <v>19506</v>
      </c>
      <c r="B11337" s="213" t="s">
        <v>19507</v>
      </c>
      <c r="C11337" s="213" t="s">
        <v>55</v>
      </c>
      <c r="D11337" s="214" t="s">
        <v>27025</v>
      </c>
    </row>
    <row r="11338" spans="1:4">
      <c r="A11338" s="213" t="s">
        <v>19508</v>
      </c>
      <c r="B11338" s="213" t="s">
        <v>30917</v>
      </c>
      <c r="C11338" s="213" t="s">
        <v>55</v>
      </c>
      <c r="D11338" s="214" t="s">
        <v>34963</v>
      </c>
    </row>
    <row r="11339" spans="1:4">
      <c r="A11339" s="213" t="s">
        <v>19509</v>
      </c>
      <c r="B11339" s="213" t="s">
        <v>30918</v>
      </c>
      <c r="C11339" s="213" t="s">
        <v>55</v>
      </c>
      <c r="D11339" s="214" t="s">
        <v>34964</v>
      </c>
    </row>
    <row r="11340" spans="1:4">
      <c r="A11340" s="213" t="s">
        <v>19510</v>
      </c>
      <c r="B11340" s="213" t="s">
        <v>30919</v>
      </c>
      <c r="C11340" s="213" t="s">
        <v>55</v>
      </c>
      <c r="D11340" s="214" t="s">
        <v>16727</v>
      </c>
    </row>
    <row r="11341" spans="1:4">
      <c r="A11341" s="213" t="s">
        <v>19511</v>
      </c>
      <c r="B11341" s="213" t="s">
        <v>30920</v>
      </c>
      <c r="C11341" s="213" t="s">
        <v>55</v>
      </c>
      <c r="D11341" s="214" t="s">
        <v>31144</v>
      </c>
    </row>
    <row r="11342" spans="1:4">
      <c r="A11342" s="213" t="s">
        <v>19512</v>
      </c>
      <c r="B11342" s="213" t="s">
        <v>30921</v>
      </c>
      <c r="C11342" s="213" t="s">
        <v>55</v>
      </c>
      <c r="D11342" s="214" t="s">
        <v>34965</v>
      </c>
    </row>
    <row r="11343" spans="1:4">
      <c r="A11343" s="213" t="s">
        <v>19513</v>
      </c>
      <c r="B11343" s="213" t="s">
        <v>30922</v>
      </c>
      <c r="C11343" s="213" t="s">
        <v>55</v>
      </c>
      <c r="D11343" s="214" t="s">
        <v>34108</v>
      </c>
    </row>
    <row r="11344" spans="1:4">
      <c r="A11344" s="213" t="s">
        <v>19514</v>
      </c>
      <c r="B11344" s="213" t="s">
        <v>30923</v>
      </c>
      <c r="C11344" s="213" t="s">
        <v>55</v>
      </c>
      <c r="D11344" s="214" t="s">
        <v>34966</v>
      </c>
    </row>
    <row r="11345" spans="1:4">
      <c r="A11345" s="213" t="s">
        <v>19515</v>
      </c>
      <c r="B11345" s="213" t="s">
        <v>30924</v>
      </c>
      <c r="C11345" s="213" t="s">
        <v>55</v>
      </c>
      <c r="D11345" s="214" t="s">
        <v>33829</v>
      </c>
    </row>
    <row r="11346" spans="1:4">
      <c r="A11346" s="213" t="s">
        <v>19516</v>
      </c>
      <c r="B11346" s="213" t="s">
        <v>30925</v>
      </c>
      <c r="C11346" s="213" t="s">
        <v>55</v>
      </c>
      <c r="D11346" s="214" t="s">
        <v>34967</v>
      </c>
    </row>
    <row r="11347" spans="1:4">
      <c r="A11347" s="213" t="s">
        <v>19518</v>
      </c>
      <c r="B11347" s="213" t="s">
        <v>30926</v>
      </c>
      <c r="C11347" s="213" t="s">
        <v>55</v>
      </c>
      <c r="D11347" s="214" t="s">
        <v>20464</v>
      </c>
    </row>
    <row r="11348" spans="1:4">
      <c r="A11348" s="213" t="s">
        <v>19519</v>
      </c>
      <c r="B11348" s="213" t="s">
        <v>30927</v>
      </c>
      <c r="C11348" s="213" t="s">
        <v>55</v>
      </c>
      <c r="D11348" s="214" t="s">
        <v>31975</v>
      </c>
    </row>
    <row r="11349" spans="1:4">
      <c r="A11349" s="213" t="s">
        <v>19520</v>
      </c>
      <c r="B11349" s="213" t="s">
        <v>30928</v>
      </c>
      <c r="C11349" s="213" t="s">
        <v>55</v>
      </c>
      <c r="D11349" s="214" t="s">
        <v>30492</v>
      </c>
    </row>
    <row r="11350" spans="1:4">
      <c r="A11350" s="213" t="s">
        <v>19521</v>
      </c>
      <c r="B11350" s="213" t="s">
        <v>30929</v>
      </c>
      <c r="C11350" s="213" t="s">
        <v>55</v>
      </c>
      <c r="D11350" s="214" t="s">
        <v>34557</v>
      </c>
    </row>
    <row r="11351" spans="1:4">
      <c r="A11351" s="213" t="s">
        <v>19522</v>
      </c>
      <c r="B11351" s="213" t="s">
        <v>30930</v>
      </c>
      <c r="C11351" s="213" t="s">
        <v>55</v>
      </c>
      <c r="D11351" s="214" t="s">
        <v>30250</v>
      </c>
    </row>
    <row r="11352" spans="1:4">
      <c r="A11352" s="213" t="s">
        <v>19524</v>
      </c>
      <c r="B11352" s="213" t="s">
        <v>30932</v>
      </c>
      <c r="C11352" s="213" t="s">
        <v>55</v>
      </c>
      <c r="D11352" s="214" t="s">
        <v>33687</v>
      </c>
    </row>
    <row r="11353" spans="1:4">
      <c r="A11353" s="213" t="s">
        <v>19525</v>
      </c>
      <c r="B11353" s="213" t="s">
        <v>30933</v>
      </c>
      <c r="C11353" s="213" t="s">
        <v>55</v>
      </c>
      <c r="D11353" s="214" t="s">
        <v>10317</v>
      </c>
    </row>
    <row r="11354" spans="1:4">
      <c r="A11354" s="213" t="s">
        <v>19526</v>
      </c>
      <c r="B11354" s="213" t="s">
        <v>30934</v>
      </c>
      <c r="C11354" s="213" t="s">
        <v>55</v>
      </c>
      <c r="D11354" s="214" t="s">
        <v>30282</v>
      </c>
    </row>
    <row r="11355" spans="1:4">
      <c r="A11355" s="213" t="s">
        <v>19527</v>
      </c>
      <c r="B11355" s="213" t="s">
        <v>30935</v>
      </c>
      <c r="C11355" s="213" t="s">
        <v>55</v>
      </c>
      <c r="D11355" s="214" t="s">
        <v>10423</v>
      </c>
    </row>
    <row r="11356" spans="1:4">
      <c r="A11356" s="213" t="s">
        <v>19528</v>
      </c>
      <c r="B11356" s="213" t="s">
        <v>30936</v>
      </c>
      <c r="C11356" s="213" t="s">
        <v>55</v>
      </c>
      <c r="D11356" s="214" t="s">
        <v>34968</v>
      </c>
    </row>
    <row r="11357" spans="1:4">
      <c r="A11357" s="213" t="s">
        <v>19529</v>
      </c>
      <c r="B11357" s="213" t="s">
        <v>30937</v>
      </c>
      <c r="C11357" s="213" t="s">
        <v>55</v>
      </c>
      <c r="D11357" s="214" t="s">
        <v>27830</v>
      </c>
    </row>
    <row r="11358" spans="1:4">
      <c r="A11358" s="213" t="s">
        <v>19530</v>
      </c>
      <c r="B11358" s="213" t="s">
        <v>9393</v>
      </c>
      <c r="C11358" s="213" t="s">
        <v>55</v>
      </c>
      <c r="D11358" s="214" t="s">
        <v>32217</v>
      </c>
    </row>
    <row r="11359" spans="1:4">
      <c r="A11359" s="213" t="s">
        <v>19532</v>
      </c>
      <c r="B11359" s="213" t="s">
        <v>9394</v>
      </c>
      <c r="C11359" s="213" t="s">
        <v>55</v>
      </c>
      <c r="D11359" s="214" t="s">
        <v>31811</v>
      </c>
    </row>
    <row r="11360" spans="1:4">
      <c r="A11360" s="213" t="s">
        <v>19533</v>
      </c>
      <c r="B11360" s="213" t="s">
        <v>9395</v>
      </c>
      <c r="C11360" s="213" t="s">
        <v>55</v>
      </c>
      <c r="D11360" s="214" t="s">
        <v>34969</v>
      </c>
    </row>
    <row r="11361" spans="1:4">
      <c r="A11361" s="213" t="s">
        <v>19534</v>
      </c>
      <c r="B11361" s="213" t="s">
        <v>9396</v>
      </c>
      <c r="C11361" s="213" t="s">
        <v>55</v>
      </c>
      <c r="D11361" s="214" t="s">
        <v>30939</v>
      </c>
    </row>
    <row r="11362" spans="1:4">
      <c r="A11362" s="213" t="s">
        <v>19535</v>
      </c>
      <c r="B11362" s="213" t="s">
        <v>9397</v>
      </c>
      <c r="C11362" s="213" t="s">
        <v>55</v>
      </c>
      <c r="D11362" s="214" t="s">
        <v>34970</v>
      </c>
    </row>
    <row r="11363" spans="1:4">
      <c r="A11363" s="213" t="s">
        <v>19537</v>
      </c>
      <c r="B11363" s="213" t="s">
        <v>9398</v>
      </c>
      <c r="C11363" s="213" t="s">
        <v>55</v>
      </c>
      <c r="D11363" s="214" t="s">
        <v>34971</v>
      </c>
    </row>
    <row r="11364" spans="1:4">
      <c r="A11364" s="213" t="s">
        <v>19538</v>
      </c>
      <c r="B11364" s="213" t="s">
        <v>9399</v>
      </c>
      <c r="C11364" s="213" t="s">
        <v>55</v>
      </c>
      <c r="D11364" s="214" t="s">
        <v>27788</v>
      </c>
    </row>
    <row r="11365" spans="1:4">
      <c r="A11365" s="213" t="s">
        <v>19539</v>
      </c>
      <c r="B11365" s="213" t="s">
        <v>9400</v>
      </c>
      <c r="C11365" s="213" t="s">
        <v>55</v>
      </c>
      <c r="D11365" s="214" t="s">
        <v>34972</v>
      </c>
    </row>
    <row r="11366" spans="1:4">
      <c r="A11366" s="213" t="s">
        <v>19540</v>
      </c>
      <c r="B11366" s="213" t="s">
        <v>9401</v>
      </c>
      <c r="C11366" s="213" t="s">
        <v>55</v>
      </c>
      <c r="D11366" s="214" t="s">
        <v>34973</v>
      </c>
    </row>
    <row r="11367" spans="1:4">
      <c r="A11367" s="213" t="s">
        <v>19541</v>
      </c>
      <c r="B11367" s="213" t="s">
        <v>9402</v>
      </c>
      <c r="C11367" s="213" t="s">
        <v>55</v>
      </c>
      <c r="D11367" s="214" t="s">
        <v>34974</v>
      </c>
    </row>
    <row r="11368" spans="1:4">
      <c r="A11368" s="213" t="s">
        <v>19543</v>
      </c>
      <c r="B11368" s="213" t="s">
        <v>9403</v>
      </c>
      <c r="C11368" s="213" t="s">
        <v>55</v>
      </c>
      <c r="D11368" s="214" t="s">
        <v>34975</v>
      </c>
    </row>
    <row r="11369" spans="1:4">
      <c r="A11369" s="213" t="s">
        <v>19544</v>
      </c>
      <c r="B11369" s="213" t="s">
        <v>9404</v>
      </c>
      <c r="C11369" s="213" t="s">
        <v>55</v>
      </c>
      <c r="D11369" s="214" t="s">
        <v>29219</v>
      </c>
    </row>
    <row r="11370" spans="1:4">
      <c r="A11370" s="213" t="s">
        <v>19546</v>
      </c>
      <c r="B11370" s="213" t="s">
        <v>9405</v>
      </c>
      <c r="C11370" s="213" t="s">
        <v>55</v>
      </c>
      <c r="D11370" s="214" t="s">
        <v>17233</v>
      </c>
    </row>
    <row r="11371" spans="1:4">
      <c r="A11371" s="213" t="s">
        <v>19547</v>
      </c>
      <c r="B11371" s="213" t="s">
        <v>9406</v>
      </c>
      <c r="C11371" s="213" t="s">
        <v>55</v>
      </c>
      <c r="D11371" s="214" t="s">
        <v>34976</v>
      </c>
    </row>
    <row r="11372" spans="1:4">
      <c r="A11372" s="213" t="s">
        <v>19549</v>
      </c>
      <c r="B11372" s="213" t="s">
        <v>9407</v>
      </c>
      <c r="C11372" s="213" t="s">
        <v>55</v>
      </c>
      <c r="D11372" s="214" t="s">
        <v>34158</v>
      </c>
    </row>
    <row r="11373" spans="1:4">
      <c r="A11373" s="213" t="s">
        <v>19550</v>
      </c>
      <c r="B11373" s="213" t="s">
        <v>9408</v>
      </c>
      <c r="C11373" s="213" t="s">
        <v>55</v>
      </c>
      <c r="D11373" s="214" t="s">
        <v>23484</v>
      </c>
    </row>
    <row r="11374" spans="1:4">
      <c r="A11374" s="213" t="s">
        <v>19551</v>
      </c>
      <c r="B11374" s="213" t="s">
        <v>9409</v>
      </c>
      <c r="C11374" s="213" t="s">
        <v>55</v>
      </c>
      <c r="D11374" s="214" t="s">
        <v>34977</v>
      </c>
    </row>
    <row r="11375" spans="1:4">
      <c r="A11375" s="213" t="s">
        <v>19552</v>
      </c>
      <c r="B11375" s="213" t="s">
        <v>9410</v>
      </c>
      <c r="C11375" s="213" t="s">
        <v>55</v>
      </c>
      <c r="D11375" s="214" t="s">
        <v>34978</v>
      </c>
    </row>
    <row r="11376" spans="1:4">
      <c r="A11376" s="213" t="s">
        <v>19553</v>
      </c>
      <c r="B11376" s="213" t="s">
        <v>9411</v>
      </c>
      <c r="C11376" s="213" t="s">
        <v>55</v>
      </c>
      <c r="D11376" s="214" t="s">
        <v>34979</v>
      </c>
    </row>
    <row r="11377" spans="1:4">
      <c r="A11377" s="213" t="s">
        <v>19554</v>
      </c>
      <c r="B11377" s="213" t="s">
        <v>9412</v>
      </c>
      <c r="C11377" s="213" t="s">
        <v>55</v>
      </c>
      <c r="D11377" s="214" t="s">
        <v>31794</v>
      </c>
    </row>
    <row r="11378" spans="1:4">
      <c r="A11378" s="213" t="s">
        <v>19555</v>
      </c>
      <c r="B11378" s="213" t="s">
        <v>9413</v>
      </c>
      <c r="C11378" s="213" t="s">
        <v>55</v>
      </c>
      <c r="D11378" s="214" t="s">
        <v>34980</v>
      </c>
    </row>
    <row r="11379" spans="1:4">
      <c r="A11379" s="213" t="s">
        <v>19556</v>
      </c>
      <c r="B11379" s="213" t="s">
        <v>9414</v>
      </c>
      <c r="C11379" s="213" t="s">
        <v>55</v>
      </c>
      <c r="D11379" s="214" t="s">
        <v>34981</v>
      </c>
    </row>
    <row r="11380" spans="1:4">
      <c r="A11380" s="213" t="s">
        <v>19558</v>
      </c>
      <c r="B11380" s="213" t="s">
        <v>9415</v>
      </c>
      <c r="C11380" s="213" t="s">
        <v>55</v>
      </c>
      <c r="D11380" s="214" t="s">
        <v>18067</v>
      </c>
    </row>
    <row r="11381" spans="1:4">
      <c r="A11381" s="213" t="s">
        <v>19559</v>
      </c>
      <c r="B11381" s="213" t="s">
        <v>9416</v>
      </c>
      <c r="C11381" s="213" t="s">
        <v>55</v>
      </c>
      <c r="D11381" s="214" t="s">
        <v>34982</v>
      </c>
    </row>
    <row r="11382" spans="1:4">
      <c r="A11382" s="213" t="s">
        <v>19560</v>
      </c>
      <c r="B11382" s="213" t="s">
        <v>9417</v>
      </c>
      <c r="C11382" s="213" t="s">
        <v>55</v>
      </c>
      <c r="D11382" s="214" t="s">
        <v>34983</v>
      </c>
    </row>
    <row r="11383" spans="1:4">
      <c r="A11383" s="213" t="s">
        <v>19561</v>
      </c>
      <c r="B11383" s="213" t="s">
        <v>9418</v>
      </c>
      <c r="C11383" s="213" t="s">
        <v>55</v>
      </c>
      <c r="D11383" s="214" t="s">
        <v>34984</v>
      </c>
    </row>
    <row r="11384" spans="1:4">
      <c r="A11384" s="213" t="s">
        <v>19562</v>
      </c>
      <c r="B11384" s="213" t="s">
        <v>9419</v>
      </c>
      <c r="C11384" s="213" t="s">
        <v>55</v>
      </c>
      <c r="D11384" s="214" t="s">
        <v>34985</v>
      </c>
    </row>
    <row r="11385" spans="1:4">
      <c r="A11385" s="213" t="s">
        <v>19563</v>
      </c>
      <c r="B11385" s="213" t="s">
        <v>9420</v>
      </c>
      <c r="C11385" s="213" t="s">
        <v>55</v>
      </c>
      <c r="D11385" s="214" t="s">
        <v>34986</v>
      </c>
    </row>
    <row r="11386" spans="1:4">
      <c r="A11386" s="213" t="s">
        <v>19564</v>
      </c>
      <c r="B11386" s="213" t="s">
        <v>9421</v>
      </c>
      <c r="C11386" s="213" t="s">
        <v>55</v>
      </c>
      <c r="D11386" s="214" t="s">
        <v>33125</v>
      </c>
    </row>
    <row r="11387" spans="1:4">
      <c r="A11387" s="213" t="s">
        <v>19565</v>
      </c>
      <c r="B11387" s="213" t="s">
        <v>9422</v>
      </c>
      <c r="C11387" s="213" t="s">
        <v>55</v>
      </c>
      <c r="D11387" s="214" t="s">
        <v>34987</v>
      </c>
    </row>
    <row r="11388" spans="1:4">
      <c r="A11388" s="213" t="s">
        <v>19566</v>
      </c>
      <c r="B11388" s="213" t="s">
        <v>9423</v>
      </c>
      <c r="C11388" s="213" t="s">
        <v>55</v>
      </c>
      <c r="D11388" s="214" t="s">
        <v>34988</v>
      </c>
    </row>
    <row r="11389" spans="1:4">
      <c r="A11389" s="213" t="s">
        <v>19567</v>
      </c>
      <c r="B11389" s="213" t="s">
        <v>9424</v>
      </c>
      <c r="C11389" s="213" t="s">
        <v>55</v>
      </c>
      <c r="D11389" s="214" t="s">
        <v>34989</v>
      </c>
    </row>
    <row r="11390" spans="1:4">
      <c r="A11390" s="213" t="s">
        <v>19568</v>
      </c>
      <c r="B11390" s="213" t="s">
        <v>9425</v>
      </c>
      <c r="C11390" s="213" t="s">
        <v>55</v>
      </c>
      <c r="D11390" s="214" t="s">
        <v>33990</v>
      </c>
    </row>
    <row r="11391" spans="1:4">
      <c r="A11391" s="213" t="s">
        <v>19569</v>
      </c>
      <c r="B11391" s="213" t="s">
        <v>19570</v>
      </c>
      <c r="C11391" s="213" t="s">
        <v>55</v>
      </c>
      <c r="D11391" s="214" t="s">
        <v>29865</v>
      </c>
    </row>
    <row r="11392" spans="1:4">
      <c r="A11392" s="213" t="s">
        <v>19571</v>
      </c>
      <c r="B11392" s="213" t="s">
        <v>9426</v>
      </c>
      <c r="C11392" s="213" t="s">
        <v>55</v>
      </c>
      <c r="D11392" s="214" t="s">
        <v>34990</v>
      </c>
    </row>
    <row r="11393" spans="1:4">
      <c r="A11393" s="213" t="s">
        <v>19572</v>
      </c>
      <c r="B11393" s="213" t="s">
        <v>9427</v>
      </c>
      <c r="C11393" s="213" t="s">
        <v>55</v>
      </c>
      <c r="D11393" s="214" t="s">
        <v>34991</v>
      </c>
    </row>
    <row r="11394" spans="1:4">
      <c r="A11394" s="213" t="s">
        <v>19573</v>
      </c>
      <c r="B11394" s="213" t="s">
        <v>9428</v>
      </c>
      <c r="C11394" s="213" t="s">
        <v>55</v>
      </c>
      <c r="D11394" s="214" t="s">
        <v>34992</v>
      </c>
    </row>
    <row r="11395" spans="1:4">
      <c r="A11395" s="213" t="s">
        <v>19574</v>
      </c>
      <c r="B11395" s="213" t="s">
        <v>9429</v>
      </c>
      <c r="C11395" s="213" t="s">
        <v>55</v>
      </c>
      <c r="D11395" s="214" t="s">
        <v>34993</v>
      </c>
    </row>
    <row r="11396" spans="1:4">
      <c r="A11396" s="213" t="s">
        <v>19575</v>
      </c>
      <c r="B11396" s="213" t="s">
        <v>9430</v>
      </c>
      <c r="C11396" s="213" t="s">
        <v>55</v>
      </c>
      <c r="D11396" s="214" t="s">
        <v>34994</v>
      </c>
    </row>
    <row r="11397" spans="1:4">
      <c r="A11397" s="213" t="s">
        <v>19576</v>
      </c>
      <c r="B11397" s="213" t="s">
        <v>9431</v>
      </c>
      <c r="C11397" s="213" t="s">
        <v>55</v>
      </c>
      <c r="D11397" s="214" t="s">
        <v>34985</v>
      </c>
    </row>
    <row r="11398" spans="1:4">
      <c r="A11398" s="213" t="s">
        <v>19578</v>
      </c>
      <c r="B11398" s="213" t="s">
        <v>9432</v>
      </c>
      <c r="C11398" s="213" t="s">
        <v>55</v>
      </c>
      <c r="D11398" s="214" t="s">
        <v>34995</v>
      </c>
    </row>
    <row r="11399" spans="1:4">
      <c r="A11399" s="213" t="s">
        <v>19580</v>
      </c>
      <c r="B11399" s="213" t="s">
        <v>30940</v>
      </c>
      <c r="C11399" s="213" t="s">
        <v>55</v>
      </c>
      <c r="D11399" s="214" t="s">
        <v>34996</v>
      </c>
    </row>
    <row r="11400" spans="1:4">
      <c r="A11400" s="213" t="s">
        <v>19581</v>
      </c>
      <c r="B11400" s="213" t="s">
        <v>30941</v>
      </c>
      <c r="C11400" s="213" t="s">
        <v>55</v>
      </c>
      <c r="D11400" s="214" t="s">
        <v>33624</v>
      </c>
    </row>
    <row r="11401" spans="1:4">
      <c r="A11401" s="213" t="s">
        <v>19582</v>
      </c>
      <c r="B11401" s="213" t="s">
        <v>30942</v>
      </c>
      <c r="C11401" s="213" t="s">
        <v>55</v>
      </c>
      <c r="D11401" s="214" t="s">
        <v>34997</v>
      </c>
    </row>
    <row r="11402" spans="1:4">
      <c r="A11402" s="213" t="s">
        <v>19583</v>
      </c>
      <c r="B11402" s="213" t="s">
        <v>30943</v>
      </c>
      <c r="C11402" s="213" t="s">
        <v>55</v>
      </c>
      <c r="D11402" s="214" t="s">
        <v>34998</v>
      </c>
    </row>
    <row r="11403" spans="1:4">
      <c r="A11403" s="213" t="s">
        <v>19585</v>
      </c>
      <c r="B11403" s="213" t="s">
        <v>30944</v>
      </c>
      <c r="C11403" s="213" t="s">
        <v>55</v>
      </c>
      <c r="D11403" s="214" t="s">
        <v>34999</v>
      </c>
    </row>
    <row r="11404" spans="1:4">
      <c r="A11404" s="213" t="s">
        <v>19586</v>
      </c>
      <c r="B11404" s="213" t="s">
        <v>30945</v>
      </c>
      <c r="C11404" s="213" t="s">
        <v>55</v>
      </c>
      <c r="D11404" s="214" t="s">
        <v>30120</v>
      </c>
    </row>
    <row r="11405" spans="1:4">
      <c r="A11405" s="213" t="s">
        <v>19587</v>
      </c>
      <c r="B11405" s="213" t="s">
        <v>30946</v>
      </c>
      <c r="C11405" s="213" t="s">
        <v>55</v>
      </c>
      <c r="D11405" s="214" t="s">
        <v>35000</v>
      </c>
    </row>
    <row r="11406" spans="1:4">
      <c r="A11406" s="213" t="s">
        <v>19588</v>
      </c>
      <c r="B11406" s="213" t="s">
        <v>30947</v>
      </c>
      <c r="C11406" s="213" t="s">
        <v>55</v>
      </c>
      <c r="D11406" s="214" t="s">
        <v>29494</v>
      </c>
    </row>
    <row r="11407" spans="1:4">
      <c r="A11407" s="213" t="s">
        <v>19589</v>
      </c>
      <c r="B11407" s="213" t="s">
        <v>30948</v>
      </c>
      <c r="C11407" s="213" t="s">
        <v>55</v>
      </c>
      <c r="D11407" s="214" t="s">
        <v>35001</v>
      </c>
    </row>
    <row r="11408" spans="1:4">
      <c r="A11408" s="213" t="s">
        <v>19591</v>
      </c>
      <c r="B11408" s="213" t="s">
        <v>30949</v>
      </c>
      <c r="C11408" s="213" t="s">
        <v>55</v>
      </c>
      <c r="D11408" s="214" t="s">
        <v>19357</v>
      </c>
    </row>
    <row r="11409" spans="1:4">
      <c r="A11409" s="213" t="s">
        <v>19592</v>
      </c>
      <c r="B11409" s="213" t="s">
        <v>9433</v>
      </c>
      <c r="C11409" s="213" t="s">
        <v>55</v>
      </c>
      <c r="D11409" s="214" t="s">
        <v>35002</v>
      </c>
    </row>
    <row r="11410" spans="1:4">
      <c r="A11410" s="213" t="s">
        <v>19593</v>
      </c>
      <c r="B11410" s="213" t="s">
        <v>9434</v>
      </c>
      <c r="C11410" s="213" t="s">
        <v>55</v>
      </c>
      <c r="D11410" s="214" t="s">
        <v>35003</v>
      </c>
    </row>
    <row r="11411" spans="1:4">
      <c r="A11411" s="213" t="s">
        <v>19594</v>
      </c>
      <c r="B11411" s="213" t="s">
        <v>9435</v>
      </c>
      <c r="C11411" s="213" t="s">
        <v>55</v>
      </c>
      <c r="D11411" s="214" t="s">
        <v>35004</v>
      </c>
    </row>
    <row r="11412" spans="1:4">
      <c r="A11412" s="213" t="s">
        <v>19595</v>
      </c>
      <c r="B11412" s="213" t="s">
        <v>9436</v>
      </c>
      <c r="C11412" s="213" t="s">
        <v>55</v>
      </c>
      <c r="D11412" s="214" t="s">
        <v>35005</v>
      </c>
    </row>
    <row r="11413" spans="1:4">
      <c r="A11413" s="213" t="s">
        <v>19596</v>
      </c>
      <c r="B11413" s="213" t="s">
        <v>9437</v>
      </c>
      <c r="C11413" s="213" t="s">
        <v>55</v>
      </c>
      <c r="D11413" s="214" t="s">
        <v>35006</v>
      </c>
    </row>
    <row r="11414" spans="1:4">
      <c r="A11414" s="213" t="s">
        <v>19597</v>
      </c>
      <c r="B11414" s="213" t="s">
        <v>9438</v>
      </c>
      <c r="C11414" s="213" t="s">
        <v>55</v>
      </c>
      <c r="D11414" s="214" t="s">
        <v>35007</v>
      </c>
    </row>
    <row r="11415" spans="1:4">
      <c r="A11415" s="213" t="s">
        <v>19598</v>
      </c>
      <c r="B11415" s="213" t="s">
        <v>9439</v>
      </c>
      <c r="C11415" s="213" t="s">
        <v>55</v>
      </c>
      <c r="D11415" s="214" t="s">
        <v>35008</v>
      </c>
    </row>
    <row r="11416" spans="1:4">
      <c r="A11416" s="213" t="s">
        <v>19599</v>
      </c>
      <c r="B11416" s="213" t="s">
        <v>9440</v>
      </c>
      <c r="C11416" s="213" t="s">
        <v>55</v>
      </c>
      <c r="D11416" s="214" t="s">
        <v>35009</v>
      </c>
    </row>
    <row r="11417" spans="1:4">
      <c r="A11417" s="213" t="s">
        <v>19600</v>
      </c>
      <c r="B11417" s="213" t="s">
        <v>9441</v>
      </c>
      <c r="C11417" s="213" t="s">
        <v>55</v>
      </c>
      <c r="D11417" s="214" t="s">
        <v>35010</v>
      </c>
    </row>
    <row r="11418" spans="1:4">
      <c r="A11418" s="213" t="s">
        <v>19601</v>
      </c>
      <c r="B11418" s="213" t="s">
        <v>9442</v>
      </c>
      <c r="C11418" s="213" t="s">
        <v>55</v>
      </c>
      <c r="D11418" s="214" t="s">
        <v>35011</v>
      </c>
    </row>
    <row r="11419" spans="1:4">
      <c r="A11419" s="213" t="s">
        <v>19602</v>
      </c>
      <c r="B11419" s="213" t="s">
        <v>9443</v>
      </c>
      <c r="C11419" s="213" t="s">
        <v>55</v>
      </c>
      <c r="D11419" s="214" t="s">
        <v>35012</v>
      </c>
    </row>
    <row r="11420" spans="1:4">
      <c r="A11420" s="213" t="s">
        <v>19603</v>
      </c>
      <c r="B11420" s="213" t="s">
        <v>9444</v>
      </c>
      <c r="C11420" s="213" t="s">
        <v>55</v>
      </c>
      <c r="D11420" s="214" t="s">
        <v>35013</v>
      </c>
    </row>
    <row r="11421" spans="1:4">
      <c r="A11421" s="213" t="s">
        <v>19604</v>
      </c>
      <c r="B11421" s="213" t="s">
        <v>9445</v>
      </c>
      <c r="C11421" s="213" t="s">
        <v>55</v>
      </c>
      <c r="D11421" s="214" t="s">
        <v>35014</v>
      </c>
    </row>
    <row r="11422" spans="1:4">
      <c r="A11422" s="213" t="s">
        <v>19605</v>
      </c>
      <c r="B11422" s="213" t="s">
        <v>9446</v>
      </c>
      <c r="C11422" s="213" t="s">
        <v>55</v>
      </c>
      <c r="D11422" s="214" t="s">
        <v>35015</v>
      </c>
    </row>
    <row r="11423" spans="1:4">
      <c r="A11423" s="213" t="s">
        <v>19606</v>
      </c>
      <c r="B11423" s="213" t="s">
        <v>9447</v>
      </c>
      <c r="C11423" s="213" t="s">
        <v>55</v>
      </c>
      <c r="D11423" s="214" t="s">
        <v>11961</v>
      </c>
    </row>
    <row r="11424" spans="1:4">
      <c r="A11424" s="213" t="s">
        <v>19607</v>
      </c>
      <c r="B11424" s="213" t="s">
        <v>9448</v>
      </c>
      <c r="C11424" s="213" t="s">
        <v>55</v>
      </c>
      <c r="D11424" s="214" t="s">
        <v>27322</v>
      </c>
    </row>
    <row r="11425" spans="1:4">
      <c r="A11425" s="213" t="s">
        <v>19608</v>
      </c>
      <c r="B11425" s="213" t="s">
        <v>9449</v>
      </c>
      <c r="C11425" s="213" t="s">
        <v>55</v>
      </c>
      <c r="D11425" s="214" t="s">
        <v>35016</v>
      </c>
    </row>
    <row r="11426" spans="1:4">
      <c r="A11426" s="213" t="s">
        <v>19609</v>
      </c>
      <c r="B11426" s="213" t="s">
        <v>9450</v>
      </c>
      <c r="C11426" s="213" t="s">
        <v>55</v>
      </c>
      <c r="D11426" s="214" t="s">
        <v>24788</v>
      </c>
    </row>
    <row r="11427" spans="1:4">
      <c r="A11427" s="213" t="s">
        <v>19611</v>
      </c>
      <c r="B11427" s="213" t="s">
        <v>9451</v>
      </c>
      <c r="C11427" s="213" t="s">
        <v>55</v>
      </c>
      <c r="D11427" s="214" t="s">
        <v>35017</v>
      </c>
    </row>
    <row r="11428" spans="1:4">
      <c r="A11428" s="213" t="s">
        <v>19612</v>
      </c>
      <c r="B11428" s="213" t="s">
        <v>9452</v>
      </c>
      <c r="C11428" s="213" t="s">
        <v>55</v>
      </c>
      <c r="D11428" s="214" t="s">
        <v>35018</v>
      </c>
    </row>
    <row r="11429" spans="1:4">
      <c r="A11429" s="213" t="s">
        <v>19614</v>
      </c>
      <c r="B11429" s="213" t="s">
        <v>9453</v>
      </c>
      <c r="C11429" s="213" t="s">
        <v>55</v>
      </c>
      <c r="D11429" s="214" t="s">
        <v>35019</v>
      </c>
    </row>
    <row r="11430" spans="1:4">
      <c r="A11430" s="213" t="s">
        <v>19615</v>
      </c>
      <c r="B11430" s="213" t="s">
        <v>9454</v>
      </c>
      <c r="C11430" s="213" t="s">
        <v>55</v>
      </c>
      <c r="D11430" s="214" t="s">
        <v>35020</v>
      </c>
    </row>
    <row r="11431" spans="1:4">
      <c r="A11431" s="213" t="s">
        <v>19616</v>
      </c>
      <c r="B11431" s="213" t="s">
        <v>9455</v>
      </c>
      <c r="C11431" s="213" t="s">
        <v>55</v>
      </c>
      <c r="D11431" s="214" t="s">
        <v>35021</v>
      </c>
    </row>
    <row r="11432" spans="1:4">
      <c r="A11432" s="213" t="s">
        <v>19617</v>
      </c>
      <c r="B11432" s="213" t="s">
        <v>9456</v>
      </c>
      <c r="C11432" s="213" t="s">
        <v>55</v>
      </c>
      <c r="D11432" s="214" t="s">
        <v>23421</v>
      </c>
    </row>
    <row r="11433" spans="1:4">
      <c r="A11433" s="213" t="s">
        <v>19618</v>
      </c>
      <c r="B11433" s="213" t="s">
        <v>9457</v>
      </c>
      <c r="C11433" s="213" t="s">
        <v>55</v>
      </c>
      <c r="D11433" s="214" t="s">
        <v>35022</v>
      </c>
    </row>
    <row r="11434" spans="1:4">
      <c r="A11434" s="213" t="s">
        <v>19619</v>
      </c>
      <c r="B11434" s="213" t="s">
        <v>9458</v>
      </c>
      <c r="C11434" s="213" t="s">
        <v>55</v>
      </c>
      <c r="D11434" s="214" t="s">
        <v>35023</v>
      </c>
    </row>
    <row r="11435" spans="1:4">
      <c r="A11435" s="213" t="s">
        <v>19620</v>
      </c>
      <c r="B11435" s="213" t="s">
        <v>9459</v>
      </c>
      <c r="C11435" s="213" t="s">
        <v>55</v>
      </c>
      <c r="D11435" s="214" t="s">
        <v>10726</v>
      </c>
    </row>
    <row r="11436" spans="1:4">
      <c r="A11436" s="213" t="s">
        <v>19621</v>
      </c>
      <c r="B11436" s="213" t="s">
        <v>9460</v>
      </c>
      <c r="C11436" s="213" t="s">
        <v>55</v>
      </c>
      <c r="D11436" s="214" t="s">
        <v>29845</v>
      </c>
    </row>
    <row r="11437" spans="1:4">
      <c r="A11437" s="213" t="s">
        <v>19622</v>
      </c>
      <c r="B11437" s="213" t="s">
        <v>9461</v>
      </c>
      <c r="C11437" s="213" t="s">
        <v>55</v>
      </c>
      <c r="D11437" s="214" t="s">
        <v>35024</v>
      </c>
    </row>
    <row r="11438" spans="1:4">
      <c r="A11438" s="213" t="s">
        <v>19623</v>
      </c>
      <c r="B11438" s="213" t="s">
        <v>9462</v>
      </c>
      <c r="C11438" s="213" t="s">
        <v>55</v>
      </c>
      <c r="D11438" s="214" t="s">
        <v>35025</v>
      </c>
    </row>
    <row r="11439" spans="1:4">
      <c r="A11439" s="213" t="s">
        <v>19624</v>
      </c>
      <c r="B11439" s="213" t="s">
        <v>9463</v>
      </c>
      <c r="C11439" s="213" t="s">
        <v>55</v>
      </c>
      <c r="D11439" s="214" t="s">
        <v>30293</v>
      </c>
    </row>
    <row r="11440" spans="1:4">
      <c r="A11440" s="213" t="s">
        <v>19625</v>
      </c>
      <c r="B11440" s="213" t="s">
        <v>9464</v>
      </c>
      <c r="C11440" s="213" t="s">
        <v>55</v>
      </c>
      <c r="D11440" s="214" t="s">
        <v>35026</v>
      </c>
    </row>
    <row r="11441" spans="1:4">
      <c r="A11441" s="213" t="s">
        <v>19626</v>
      </c>
      <c r="B11441" s="213" t="s">
        <v>9465</v>
      </c>
      <c r="C11441" s="213" t="s">
        <v>55</v>
      </c>
      <c r="D11441" s="214" t="s">
        <v>35027</v>
      </c>
    </row>
    <row r="11442" spans="1:4">
      <c r="A11442" s="213" t="s">
        <v>19627</v>
      </c>
      <c r="B11442" s="213" t="s">
        <v>9466</v>
      </c>
      <c r="C11442" s="213" t="s">
        <v>55</v>
      </c>
      <c r="D11442" s="214" t="s">
        <v>29517</v>
      </c>
    </row>
    <row r="11443" spans="1:4">
      <c r="A11443" s="213" t="s">
        <v>19628</v>
      </c>
      <c r="B11443" s="213" t="s">
        <v>9467</v>
      </c>
      <c r="C11443" s="213" t="s">
        <v>55</v>
      </c>
      <c r="D11443" s="214" t="s">
        <v>35028</v>
      </c>
    </row>
    <row r="11444" spans="1:4">
      <c r="A11444" s="213" t="s">
        <v>19629</v>
      </c>
      <c r="B11444" s="213" t="s">
        <v>9468</v>
      </c>
      <c r="C11444" s="213" t="s">
        <v>55</v>
      </c>
      <c r="D11444" s="214" t="s">
        <v>35029</v>
      </c>
    </row>
    <row r="11445" spans="1:4">
      <c r="A11445" s="213" t="s">
        <v>19630</v>
      </c>
      <c r="B11445" s="213" t="s">
        <v>9469</v>
      </c>
      <c r="C11445" s="213" t="s">
        <v>55</v>
      </c>
      <c r="D11445" s="214" t="s">
        <v>33930</v>
      </c>
    </row>
    <row r="11446" spans="1:4">
      <c r="A11446" s="213" t="s">
        <v>19631</v>
      </c>
      <c r="B11446" s="213" t="s">
        <v>9470</v>
      </c>
      <c r="C11446" s="213" t="s">
        <v>55</v>
      </c>
      <c r="D11446" s="214" t="s">
        <v>30017</v>
      </c>
    </row>
    <row r="11447" spans="1:4">
      <c r="A11447" s="213" t="s">
        <v>19632</v>
      </c>
      <c r="B11447" s="213" t="s">
        <v>9471</v>
      </c>
      <c r="C11447" s="213" t="s">
        <v>55</v>
      </c>
      <c r="D11447" s="214" t="s">
        <v>34685</v>
      </c>
    </row>
    <row r="11448" spans="1:4">
      <c r="A11448" s="213" t="s">
        <v>19633</v>
      </c>
      <c r="B11448" s="213" t="s">
        <v>9472</v>
      </c>
      <c r="C11448" s="213" t="s">
        <v>55</v>
      </c>
      <c r="D11448" s="214" t="s">
        <v>15582</v>
      </c>
    </row>
    <row r="11449" spans="1:4">
      <c r="A11449" s="213" t="s">
        <v>19635</v>
      </c>
      <c r="B11449" s="213" t="s">
        <v>9473</v>
      </c>
      <c r="C11449" s="213" t="s">
        <v>55</v>
      </c>
      <c r="D11449" s="214" t="s">
        <v>35030</v>
      </c>
    </row>
    <row r="11450" spans="1:4">
      <c r="A11450" s="213" t="s">
        <v>19636</v>
      </c>
      <c r="B11450" s="213" t="s">
        <v>9474</v>
      </c>
      <c r="C11450" s="213" t="s">
        <v>55</v>
      </c>
      <c r="D11450" s="214" t="s">
        <v>35031</v>
      </c>
    </row>
    <row r="11451" spans="1:4">
      <c r="A11451" s="213" t="s">
        <v>19637</v>
      </c>
      <c r="B11451" s="213" t="s">
        <v>9475</v>
      </c>
      <c r="C11451" s="213" t="s">
        <v>55</v>
      </c>
      <c r="D11451" s="214" t="s">
        <v>35032</v>
      </c>
    </row>
    <row r="11452" spans="1:4">
      <c r="A11452" s="213" t="s">
        <v>19639</v>
      </c>
      <c r="B11452" s="213" t="s">
        <v>9476</v>
      </c>
      <c r="C11452" s="213" t="s">
        <v>55</v>
      </c>
      <c r="D11452" s="214" t="s">
        <v>22851</v>
      </c>
    </row>
    <row r="11453" spans="1:4">
      <c r="A11453" s="213" t="s">
        <v>19640</v>
      </c>
      <c r="B11453" s="213" t="s">
        <v>9477</v>
      </c>
      <c r="C11453" s="213" t="s">
        <v>55</v>
      </c>
      <c r="D11453" s="214" t="s">
        <v>35033</v>
      </c>
    </row>
    <row r="11454" spans="1:4">
      <c r="A11454" s="213" t="s">
        <v>19642</v>
      </c>
      <c r="B11454" s="213" t="s">
        <v>9478</v>
      </c>
      <c r="C11454" s="213" t="s">
        <v>55</v>
      </c>
      <c r="D11454" s="214" t="s">
        <v>19557</v>
      </c>
    </row>
    <row r="11455" spans="1:4">
      <c r="A11455" s="213" t="s">
        <v>19643</v>
      </c>
      <c r="B11455" s="213" t="s">
        <v>9479</v>
      </c>
      <c r="C11455" s="213" t="s">
        <v>55</v>
      </c>
      <c r="D11455" s="214" t="s">
        <v>35034</v>
      </c>
    </row>
    <row r="11456" spans="1:4">
      <c r="A11456" s="213" t="s">
        <v>19644</v>
      </c>
      <c r="B11456" s="213" t="s">
        <v>9480</v>
      </c>
      <c r="C11456" s="213" t="s">
        <v>55</v>
      </c>
      <c r="D11456" s="214" t="s">
        <v>29850</v>
      </c>
    </row>
    <row r="11457" spans="1:4">
      <c r="A11457" s="213" t="s">
        <v>19646</v>
      </c>
      <c r="B11457" s="213" t="s">
        <v>30954</v>
      </c>
      <c r="C11457" s="213" t="s">
        <v>55</v>
      </c>
      <c r="D11457" s="214" t="s">
        <v>35035</v>
      </c>
    </row>
    <row r="11458" spans="1:4">
      <c r="A11458" s="213" t="s">
        <v>19647</v>
      </c>
      <c r="B11458" s="213" t="s">
        <v>9481</v>
      </c>
      <c r="C11458" s="213" t="s">
        <v>55</v>
      </c>
      <c r="D11458" s="214" t="s">
        <v>35036</v>
      </c>
    </row>
    <row r="11459" spans="1:4">
      <c r="A11459" s="213" t="s">
        <v>19648</v>
      </c>
      <c r="B11459" s="213" t="s">
        <v>9482</v>
      </c>
      <c r="C11459" s="213" t="s">
        <v>55</v>
      </c>
      <c r="D11459" s="214" t="s">
        <v>35037</v>
      </c>
    </row>
    <row r="11460" spans="1:4">
      <c r="A11460" s="213" t="s">
        <v>19649</v>
      </c>
      <c r="B11460" s="213" t="s">
        <v>9483</v>
      </c>
      <c r="C11460" s="213" t="s">
        <v>55</v>
      </c>
      <c r="D11460" s="214" t="s">
        <v>27159</v>
      </c>
    </row>
    <row r="11461" spans="1:4">
      <c r="A11461" s="213" t="s">
        <v>19650</v>
      </c>
      <c r="B11461" s="213" t="s">
        <v>30955</v>
      </c>
      <c r="C11461" s="213" t="s">
        <v>55</v>
      </c>
      <c r="D11461" s="214" t="s">
        <v>35038</v>
      </c>
    </row>
    <row r="11462" spans="1:4">
      <c r="A11462" s="213" t="s">
        <v>19651</v>
      </c>
      <c r="B11462" s="213" t="s">
        <v>9484</v>
      </c>
      <c r="C11462" s="213" t="s">
        <v>55</v>
      </c>
      <c r="D11462" s="214" t="s">
        <v>34662</v>
      </c>
    </row>
    <row r="11463" spans="1:4">
      <c r="A11463" s="213" t="s">
        <v>19652</v>
      </c>
      <c r="B11463" s="213" t="s">
        <v>9485</v>
      </c>
      <c r="C11463" s="213" t="s">
        <v>55</v>
      </c>
      <c r="D11463" s="214" t="s">
        <v>35039</v>
      </c>
    </row>
    <row r="11464" spans="1:4">
      <c r="A11464" s="213" t="s">
        <v>19653</v>
      </c>
      <c r="B11464" s="213" t="s">
        <v>9486</v>
      </c>
      <c r="C11464" s="213" t="s">
        <v>55</v>
      </c>
      <c r="D11464" s="214" t="s">
        <v>35040</v>
      </c>
    </row>
    <row r="11465" spans="1:4">
      <c r="A11465" s="213" t="s">
        <v>19654</v>
      </c>
      <c r="B11465" s="213" t="s">
        <v>30956</v>
      </c>
      <c r="C11465" s="213" t="s">
        <v>55</v>
      </c>
      <c r="D11465" s="214" t="s">
        <v>35041</v>
      </c>
    </row>
    <row r="11466" spans="1:4">
      <c r="A11466" s="213" t="s">
        <v>19655</v>
      </c>
      <c r="B11466" s="213" t="s">
        <v>9487</v>
      </c>
      <c r="C11466" s="213" t="s">
        <v>55</v>
      </c>
      <c r="D11466" s="214" t="s">
        <v>35042</v>
      </c>
    </row>
    <row r="11467" spans="1:4">
      <c r="A11467" s="213" t="s">
        <v>19657</v>
      </c>
      <c r="B11467" s="213" t="s">
        <v>9488</v>
      </c>
      <c r="C11467" s="213" t="s">
        <v>55</v>
      </c>
      <c r="D11467" s="214" t="s">
        <v>30240</v>
      </c>
    </row>
    <row r="11468" spans="1:4">
      <c r="A11468" s="213" t="s">
        <v>19658</v>
      </c>
      <c r="B11468" s="213" t="s">
        <v>9489</v>
      </c>
      <c r="C11468" s="213" t="s">
        <v>55</v>
      </c>
      <c r="D11468" s="214" t="s">
        <v>35043</v>
      </c>
    </row>
    <row r="11469" spans="1:4">
      <c r="A11469" s="213" t="s">
        <v>19659</v>
      </c>
      <c r="B11469" s="213" t="s">
        <v>30957</v>
      </c>
      <c r="C11469" s="213" t="s">
        <v>55</v>
      </c>
      <c r="D11469" s="214" t="s">
        <v>35044</v>
      </c>
    </row>
    <row r="11470" spans="1:4">
      <c r="A11470" s="213" t="s">
        <v>19660</v>
      </c>
      <c r="B11470" s="213" t="s">
        <v>9490</v>
      </c>
      <c r="C11470" s="213" t="s">
        <v>55</v>
      </c>
      <c r="D11470" s="214" t="s">
        <v>35045</v>
      </c>
    </row>
    <row r="11471" spans="1:4">
      <c r="A11471" s="213" t="s">
        <v>19661</v>
      </c>
      <c r="B11471" s="213" t="s">
        <v>19662</v>
      </c>
      <c r="C11471" s="213" t="s">
        <v>55</v>
      </c>
      <c r="D11471" s="214" t="s">
        <v>34962</v>
      </c>
    </row>
    <row r="11472" spans="1:4">
      <c r="A11472" s="213" t="s">
        <v>19663</v>
      </c>
      <c r="B11472" s="213" t="s">
        <v>19664</v>
      </c>
      <c r="C11472" s="213" t="s">
        <v>55</v>
      </c>
      <c r="D11472" s="214" t="s">
        <v>12458</v>
      </c>
    </row>
    <row r="11473" spans="1:4">
      <c r="A11473" s="213" t="s">
        <v>19666</v>
      </c>
      <c r="B11473" s="213" t="s">
        <v>19667</v>
      </c>
      <c r="C11473" s="213" t="s">
        <v>55</v>
      </c>
      <c r="D11473" s="214" t="s">
        <v>19545</v>
      </c>
    </row>
    <row r="11474" spans="1:4">
      <c r="A11474" s="213" t="s">
        <v>19668</v>
      </c>
      <c r="B11474" s="213" t="s">
        <v>19669</v>
      </c>
      <c r="C11474" s="213" t="s">
        <v>55</v>
      </c>
      <c r="D11474" s="214" t="s">
        <v>30855</v>
      </c>
    </row>
    <row r="11475" spans="1:4">
      <c r="A11475" s="213" t="s">
        <v>19670</v>
      </c>
      <c r="B11475" s="213" t="s">
        <v>19671</v>
      </c>
      <c r="C11475" s="213" t="s">
        <v>55</v>
      </c>
      <c r="D11475" s="214" t="s">
        <v>35046</v>
      </c>
    </row>
    <row r="11476" spans="1:4">
      <c r="A11476" s="213" t="s">
        <v>19672</v>
      </c>
      <c r="B11476" s="213" t="s">
        <v>19673</v>
      </c>
      <c r="C11476" s="213" t="s">
        <v>55</v>
      </c>
      <c r="D11476" s="214" t="s">
        <v>35047</v>
      </c>
    </row>
    <row r="11477" spans="1:4">
      <c r="A11477" s="213" t="s">
        <v>19674</v>
      </c>
      <c r="B11477" s="213" t="s">
        <v>19675</v>
      </c>
      <c r="C11477" s="213" t="s">
        <v>55</v>
      </c>
      <c r="D11477" s="214" t="s">
        <v>22380</v>
      </c>
    </row>
    <row r="11478" spans="1:4">
      <c r="A11478" s="213" t="s">
        <v>19677</v>
      </c>
      <c r="B11478" s="213" t="s">
        <v>19678</v>
      </c>
      <c r="C11478" s="213" t="s">
        <v>55</v>
      </c>
      <c r="D11478" s="214" t="s">
        <v>35048</v>
      </c>
    </row>
    <row r="11479" spans="1:4">
      <c r="A11479" s="213" t="s">
        <v>19680</v>
      </c>
      <c r="B11479" s="213" t="s">
        <v>19681</v>
      </c>
      <c r="C11479" s="213" t="s">
        <v>55</v>
      </c>
      <c r="D11479" s="214" t="s">
        <v>31030</v>
      </c>
    </row>
    <row r="11480" spans="1:4">
      <c r="A11480" s="213" t="s">
        <v>19682</v>
      </c>
      <c r="B11480" s="213" t="s">
        <v>19683</v>
      </c>
      <c r="C11480" s="213" t="s">
        <v>55</v>
      </c>
      <c r="D11480" s="214" t="s">
        <v>33159</v>
      </c>
    </row>
    <row r="11481" spans="1:4">
      <c r="A11481" s="213" t="s">
        <v>30959</v>
      </c>
      <c r="B11481" s="213" t="s">
        <v>30960</v>
      </c>
      <c r="C11481" s="213" t="s">
        <v>55</v>
      </c>
      <c r="D11481" s="214" t="s">
        <v>22317</v>
      </c>
    </row>
    <row r="11482" spans="1:4">
      <c r="A11482" s="213" t="s">
        <v>30961</v>
      </c>
      <c r="B11482" s="213" t="s">
        <v>30962</v>
      </c>
      <c r="C11482" s="213" t="s">
        <v>55</v>
      </c>
      <c r="D11482" s="214" t="s">
        <v>33862</v>
      </c>
    </row>
    <row r="11483" spans="1:4">
      <c r="A11483" s="213" t="s">
        <v>30963</v>
      </c>
      <c r="B11483" s="213" t="s">
        <v>30964</v>
      </c>
      <c r="C11483" s="213" t="s">
        <v>55</v>
      </c>
      <c r="D11483" s="214" t="s">
        <v>14429</v>
      </c>
    </row>
    <row r="11484" spans="1:4">
      <c r="A11484" s="213" t="s">
        <v>30965</v>
      </c>
      <c r="B11484" s="213" t="s">
        <v>30966</v>
      </c>
      <c r="C11484" s="213" t="s">
        <v>55</v>
      </c>
      <c r="D11484" s="214" t="s">
        <v>17620</v>
      </c>
    </row>
    <row r="11485" spans="1:4">
      <c r="A11485" s="213" t="s">
        <v>30967</v>
      </c>
      <c r="B11485" s="213" t="s">
        <v>30968</v>
      </c>
      <c r="C11485" s="213" t="s">
        <v>55</v>
      </c>
      <c r="D11485" s="214" t="s">
        <v>33317</v>
      </c>
    </row>
    <row r="11486" spans="1:4">
      <c r="A11486" s="213" t="s">
        <v>30969</v>
      </c>
      <c r="B11486" s="213" t="s">
        <v>30970</v>
      </c>
      <c r="C11486" s="213" t="s">
        <v>55</v>
      </c>
      <c r="D11486" s="214" t="s">
        <v>28465</v>
      </c>
    </row>
    <row r="11487" spans="1:4">
      <c r="A11487" s="213" t="s">
        <v>30971</v>
      </c>
      <c r="B11487" s="213" t="s">
        <v>30972</v>
      </c>
      <c r="C11487" s="213" t="s">
        <v>55</v>
      </c>
      <c r="D11487" s="214" t="s">
        <v>35049</v>
      </c>
    </row>
    <row r="11488" spans="1:4">
      <c r="A11488" s="213" t="s">
        <v>30973</v>
      </c>
      <c r="B11488" s="213" t="s">
        <v>30974</v>
      </c>
      <c r="C11488" s="213" t="s">
        <v>55</v>
      </c>
      <c r="D11488" s="214" t="s">
        <v>35050</v>
      </c>
    </row>
    <row r="11489" spans="1:4">
      <c r="A11489" s="213" t="s">
        <v>30975</v>
      </c>
      <c r="B11489" s="213" t="s">
        <v>30976</v>
      </c>
      <c r="C11489" s="213" t="s">
        <v>55</v>
      </c>
      <c r="D11489" s="214" t="s">
        <v>29329</v>
      </c>
    </row>
    <row r="11490" spans="1:4">
      <c r="A11490" s="213" t="s">
        <v>30977</v>
      </c>
      <c r="B11490" s="213" t="s">
        <v>30978</v>
      </c>
      <c r="C11490" s="213" t="s">
        <v>55</v>
      </c>
      <c r="D11490" s="214" t="s">
        <v>31717</v>
      </c>
    </row>
    <row r="11491" spans="1:4">
      <c r="A11491" s="213" t="s">
        <v>30979</v>
      </c>
      <c r="B11491" s="213" t="s">
        <v>30980</v>
      </c>
      <c r="C11491" s="213" t="s">
        <v>55</v>
      </c>
      <c r="D11491" s="214" t="s">
        <v>35051</v>
      </c>
    </row>
    <row r="11492" spans="1:4">
      <c r="A11492" s="213" t="s">
        <v>30981</v>
      </c>
      <c r="B11492" s="213" t="s">
        <v>30982</v>
      </c>
      <c r="C11492" s="213" t="s">
        <v>55</v>
      </c>
      <c r="D11492" s="214" t="s">
        <v>22176</v>
      </c>
    </row>
    <row r="11493" spans="1:4">
      <c r="A11493" s="213" t="s">
        <v>30983</v>
      </c>
      <c r="B11493" s="213" t="s">
        <v>30984</v>
      </c>
      <c r="C11493" s="213" t="s">
        <v>55</v>
      </c>
      <c r="D11493" s="214" t="s">
        <v>35052</v>
      </c>
    </row>
    <row r="11494" spans="1:4">
      <c r="A11494" s="213" t="s">
        <v>30985</v>
      </c>
      <c r="B11494" s="213" t="s">
        <v>30986</v>
      </c>
      <c r="C11494" s="213" t="s">
        <v>55</v>
      </c>
      <c r="D11494" s="214" t="s">
        <v>30442</v>
      </c>
    </row>
    <row r="11495" spans="1:4">
      <c r="A11495" s="213" t="s">
        <v>30987</v>
      </c>
      <c r="B11495" s="213" t="s">
        <v>30988</v>
      </c>
      <c r="C11495" s="213" t="s">
        <v>55</v>
      </c>
      <c r="D11495" s="214" t="s">
        <v>11713</v>
      </c>
    </row>
    <row r="11496" spans="1:4">
      <c r="A11496" s="213" t="s">
        <v>30989</v>
      </c>
      <c r="B11496" s="213" t="s">
        <v>30990</v>
      </c>
      <c r="C11496" s="213" t="s">
        <v>55</v>
      </c>
      <c r="D11496" s="214" t="s">
        <v>35053</v>
      </c>
    </row>
    <row r="11497" spans="1:4">
      <c r="A11497" s="213" t="s">
        <v>30991</v>
      </c>
      <c r="B11497" s="213" t="s">
        <v>30992</v>
      </c>
      <c r="C11497" s="213" t="s">
        <v>55</v>
      </c>
      <c r="D11497" s="214" t="s">
        <v>12847</v>
      </c>
    </row>
    <row r="11498" spans="1:4">
      <c r="A11498" s="213" t="s">
        <v>30993</v>
      </c>
      <c r="B11498" s="213" t="s">
        <v>30994</v>
      </c>
      <c r="C11498" s="213" t="s">
        <v>55</v>
      </c>
      <c r="D11498" s="214" t="s">
        <v>35054</v>
      </c>
    </row>
    <row r="11499" spans="1:4">
      <c r="A11499" s="213" t="s">
        <v>30995</v>
      </c>
      <c r="B11499" s="213" t="s">
        <v>30996</v>
      </c>
      <c r="C11499" s="213" t="s">
        <v>55</v>
      </c>
      <c r="D11499" s="214" t="s">
        <v>29631</v>
      </c>
    </row>
    <row r="11500" spans="1:4">
      <c r="A11500" s="213" t="s">
        <v>30997</v>
      </c>
      <c r="B11500" s="213" t="s">
        <v>30998</v>
      </c>
      <c r="C11500" s="213" t="s">
        <v>55</v>
      </c>
      <c r="D11500" s="214" t="s">
        <v>33289</v>
      </c>
    </row>
    <row r="11501" spans="1:4">
      <c r="A11501" s="213" t="s">
        <v>30999</v>
      </c>
      <c r="B11501" s="213" t="s">
        <v>31000</v>
      </c>
      <c r="C11501" s="213" t="s">
        <v>55</v>
      </c>
      <c r="D11501" s="214" t="s">
        <v>33785</v>
      </c>
    </row>
    <row r="11502" spans="1:4">
      <c r="A11502" s="213" t="s">
        <v>31002</v>
      </c>
      <c r="B11502" s="213" t="s">
        <v>31003</v>
      </c>
      <c r="C11502" s="213" t="s">
        <v>55</v>
      </c>
      <c r="D11502" s="214" t="s">
        <v>35055</v>
      </c>
    </row>
    <row r="11503" spans="1:4">
      <c r="A11503" s="213" t="s">
        <v>31004</v>
      </c>
      <c r="B11503" s="213" t="s">
        <v>31005</v>
      </c>
      <c r="C11503" s="213" t="s">
        <v>55</v>
      </c>
      <c r="D11503" s="214" t="s">
        <v>35056</v>
      </c>
    </row>
    <row r="11504" spans="1:4">
      <c r="A11504" s="213" t="s">
        <v>31006</v>
      </c>
      <c r="B11504" s="213" t="s">
        <v>31007</v>
      </c>
      <c r="C11504" s="213" t="s">
        <v>55</v>
      </c>
      <c r="D11504" s="214" t="s">
        <v>35057</v>
      </c>
    </row>
    <row r="11505" spans="1:4">
      <c r="A11505" s="213" t="s">
        <v>31008</v>
      </c>
      <c r="B11505" s="213" t="s">
        <v>31009</v>
      </c>
      <c r="C11505" s="213" t="s">
        <v>55</v>
      </c>
      <c r="D11505" s="214" t="s">
        <v>35058</v>
      </c>
    </row>
    <row r="11506" spans="1:4">
      <c r="A11506" s="213" t="s">
        <v>31010</v>
      </c>
      <c r="B11506" s="213" t="s">
        <v>31011</v>
      </c>
      <c r="C11506" s="213" t="s">
        <v>55</v>
      </c>
      <c r="D11506" s="214" t="s">
        <v>19168</v>
      </c>
    </row>
    <row r="11507" spans="1:4">
      <c r="A11507" s="213" t="s">
        <v>31012</v>
      </c>
      <c r="B11507" s="213" t="s">
        <v>31013</v>
      </c>
      <c r="C11507" s="213" t="s">
        <v>55</v>
      </c>
      <c r="D11507" s="214" t="s">
        <v>35059</v>
      </c>
    </row>
    <row r="11508" spans="1:4">
      <c r="A11508" s="213" t="s">
        <v>31014</v>
      </c>
      <c r="B11508" s="213" t="s">
        <v>31015</v>
      </c>
      <c r="C11508" s="213" t="s">
        <v>55</v>
      </c>
      <c r="D11508" s="214" t="s">
        <v>33250</v>
      </c>
    </row>
    <row r="11509" spans="1:4">
      <c r="A11509" s="213" t="s">
        <v>31016</v>
      </c>
      <c r="B11509" s="213" t="s">
        <v>31017</v>
      </c>
      <c r="C11509" s="213" t="s">
        <v>55</v>
      </c>
      <c r="D11509" s="214" t="s">
        <v>35060</v>
      </c>
    </row>
    <row r="11510" spans="1:4">
      <c r="A11510" s="213" t="s">
        <v>31018</v>
      </c>
      <c r="B11510" s="213" t="s">
        <v>31019</v>
      </c>
      <c r="C11510" s="213" t="s">
        <v>55</v>
      </c>
      <c r="D11510" s="214" t="s">
        <v>35061</v>
      </c>
    </row>
    <row r="11511" spans="1:4">
      <c r="A11511" s="213" t="s">
        <v>31020</v>
      </c>
      <c r="B11511" s="213" t="s">
        <v>31021</v>
      </c>
      <c r="C11511" s="213" t="s">
        <v>55</v>
      </c>
      <c r="D11511" s="214" t="s">
        <v>35062</v>
      </c>
    </row>
    <row r="11512" spans="1:4">
      <c r="A11512" s="213" t="s">
        <v>31022</v>
      </c>
      <c r="B11512" s="213" t="s">
        <v>31023</v>
      </c>
      <c r="C11512" s="213" t="s">
        <v>55</v>
      </c>
      <c r="D11512" s="214" t="s">
        <v>35063</v>
      </c>
    </row>
    <row r="11513" spans="1:4">
      <c r="A11513" s="213" t="s">
        <v>19685</v>
      </c>
      <c r="B11513" s="213" t="s">
        <v>19686</v>
      </c>
      <c r="C11513" s="213" t="s">
        <v>55</v>
      </c>
      <c r="D11513" s="214" t="s">
        <v>35064</v>
      </c>
    </row>
    <row r="11514" spans="1:4">
      <c r="A11514" s="213" t="s">
        <v>19687</v>
      </c>
      <c r="B11514" s="213" t="s">
        <v>19688</v>
      </c>
      <c r="C11514" s="213" t="s">
        <v>55</v>
      </c>
      <c r="D11514" s="214" t="s">
        <v>35065</v>
      </c>
    </row>
    <row r="11515" spans="1:4">
      <c r="A11515" s="213" t="s">
        <v>19689</v>
      </c>
      <c r="B11515" s="213" t="s">
        <v>19690</v>
      </c>
      <c r="C11515" s="213" t="s">
        <v>55</v>
      </c>
      <c r="D11515" s="214" t="s">
        <v>35066</v>
      </c>
    </row>
    <row r="11516" spans="1:4">
      <c r="A11516" s="213" t="s">
        <v>19691</v>
      </c>
      <c r="B11516" s="213" t="s">
        <v>19692</v>
      </c>
      <c r="C11516" s="213" t="s">
        <v>55</v>
      </c>
      <c r="D11516" s="214" t="s">
        <v>35067</v>
      </c>
    </row>
    <row r="11517" spans="1:4">
      <c r="A11517" s="213" t="s">
        <v>19693</v>
      </c>
      <c r="B11517" s="213" t="s">
        <v>19694</v>
      </c>
      <c r="C11517" s="213" t="s">
        <v>55</v>
      </c>
      <c r="D11517" s="214" t="s">
        <v>30660</v>
      </c>
    </row>
    <row r="11518" spans="1:4">
      <c r="A11518" s="213" t="s">
        <v>19695</v>
      </c>
      <c r="B11518" s="213" t="s">
        <v>19696</v>
      </c>
      <c r="C11518" s="213" t="s">
        <v>55</v>
      </c>
      <c r="D11518" s="214" t="s">
        <v>35068</v>
      </c>
    </row>
    <row r="11519" spans="1:4">
      <c r="A11519" s="213" t="s">
        <v>19697</v>
      </c>
      <c r="B11519" s="213" t="s">
        <v>19698</v>
      </c>
      <c r="C11519" s="213" t="s">
        <v>55</v>
      </c>
      <c r="D11519" s="214" t="s">
        <v>35069</v>
      </c>
    </row>
    <row r="11520" spans="1:4">
      <c r="A11520" s="213" t="s">
        <v>19699</v>
      </c>
      <c r="B11520" s="213" t="s">
        <v>19700</v>
      </c>
      <c r="C11520" s="213" t="s">
        <v>55</v>
      </c>
      <c r="D11520" s="214" t="s">
        <v>35070</v>
      </c>
    </row>
    <row r="11521" spans="1:4">
      <c r="A11521" s="213" t="s">
        <v>19702</v>
      </c>
      <c r="B11521" s="213" t="s">
        <v>19703</v>
      </c>
      <c r="C11521" s="213" t="s">
        <v>55</v>
      </c>
      <c r="D11521" s="214" t="s">
        <v>35071</v>
      </c>
    </row>
    <row r="11522" spans="1:4">
      <c r="A11522" s="213" t="s">
        <v>19704</v>
      </c>
      <c r="B11522" s="213" t="s">
        <v>19705</v>
      </c>
      <c r="C11522" s="213" t="s">
        <v>55</v>
      </c>
      <c r="D11522" s="214" t="s">
        <v>31777</v>
      </c>
    </row>
    <row r="11523" spans="1:4">
      <c r="A11523" s="213" t="s">
        <v>19707</v>
      </c>
      <c r="B11523" s="213" t="s">
        <v>19708</v>
      </c>
      <c r="C11523" s="213" t="s">
        <v>55</v>
      </c>
      <c r="D11523" s="214" t="s">
        <v>30912</v>
      </c>
    </row>
    <row r="11524" spans="1:4">
      <c r="A11524" s="213" t="s">
        <v>19709</v>
      </c>
      <c r="B11524" s="213" t="s">
        <v>19710</v>
      </c>
      <c r="C11524" s="213" t="s">
        <v>55</v>
      </c>
      <c r="D11524" s="214" t="s">
        <v>35072</v>
      </c>
    </row>
    <row r="11525" spans="1:4">
      <c r="A11525" s="213" t="s">
        <v>19711</v>
      </c>
      <c r="B11525" s="213" t="s">
        <v>19712</v>
      </c>
      <c r="C11525" s="213" t="s">
        <v>55</v>
      </c>
      <c r="D11525" s="214" t="s">
        <v>35073</v>
      </c>
    </row>
    <row r="11526" spans="1:4">
      <c r="A11526" s="213" t="s">
        <v>19713</v>
      </c>
      <c r="B11526" s="213" t="s">
        <v>19714</v>
      </c>
      <c r="C11526" s="213" t="s">
        <v>55</v>
      </c>
      <c r="D11526" s="214" t="s">
        <v>35074</v>
      </c>
    </row>
    <row r="11527" spans="1:4">
      <c r="A11527" s="213" t="s">
        <v>19715</v>
      </c>
      <c r="B11527" s="213" t="s">
        <v>19716</v>
      </c>
      <c r="C11527" s="213" t="s">
        <v>55</v>
      </c>
      <c r="D11527" s="214" t="s">
        <v>35075</v>
      </c>
    </row>
    <row r="11528" spans="1:4">
      <c r="A11528" s="213" t="s">
        <v>19717</v>
      </c>
      <c r="B11528" s="213" t="s">
        <v>19718</v>
      </c>
      <c r="C11528" s="213" t="s">
        <v>55</v>
      </c>
      <c r="D11528" s="214" t="s">
        <v>31645</v>
      </c>
    </row>
    <row r="11529" spans="1:4">
      <c r="A11529" s="213" t="s">
        <v>19719</v>
      </c>
      <c r="B11529" s="213" t="s">
        <v>19720</v>
      </c>
      <c r="C11529" s="213" t="s">
        <v>55</v>
      </c>
      <c r="D11529" s="214" t="s">
        <v>35076</v>
      </c>
    </row>
    <row r="11530" spans="1:4">
      <c r="A11530" s="213" t="s">
        <v>19721</v>
      </c>
      <c r="B11530" s="213" t="s">
        <v>19722</v>
      </c>
      <c r="C11530" s="213" t="s">
        <v>55</v>
      </c>
      <c r="D11530" s="214" t="s">
        <v>29596</v>
      </c>
    </row>
    <row r="11531" spans="1:4">
      <c r="A11531" s="213" t="s">
        <v>19723</v>
      </c>
      <c r="B11531" s="213" t="s">
        <v>19724</v>
      </c>
      <c r="C11531" s="213" t="s">
        <v>55</v>
      </c>
      <c r="D11531" s="214" t="s">
        <v>35077</v>
      </c>
    </row>
    <row r="11532" spans="1:4">
      <c r="A11532" s="213" t="s">
        <v>19725</v>
      </c>
      <c r="B11532" s="213" t="s">
        <v>19726</v>
      </c>
      <c r="C11532" s="213" t="s">
        <v>55</v>
      </c>
      <c r="D11532" s="214" t="s">
        <v>35078</v>
      </c>
    </row>
    <row r="11533" spans="1:4">
      <c r="A11533" s="213" t="s">
        <v>19727</v>
      </c>
      <c r="B11533" s="213" t="s">
        <v>19728</v>
      </c>
      <c r="C11533" s="213" t="s">
        <v>55</v>
      </c>
      <c r="D11533" s="214" t="s">
        <v>35079</v>
      </c>
    </row>
    <row r="11534" spans="1:4">
      <c r="A11534" s="213" t="s">
        <v>19729</v>
      </c>
      <c r="B11534" s="213" t="s">
        <v>19730</v>
      </c>
      <c r="C11534" s="213" t="s">
        <v>55</v>
      </c>
      <c r="D11534" s="214" t="s">
        <v>35080</v>
      </c>
    </row>
    <row r="11535" spans="1:4">
      <c r="A11535" s="213" t="s">
        <v>19731</v>
      </c>
      <c r="B11535" s="213" t="s">
        <v>19732</v>
      </c>
      <c r="C11535" s="213" t="s">
        <v>44</v>
      </c>
      <c r="D11535" s="214" t="s">
        <v>33801</v>
      </c>
    </row>
    <row r="11536" spans="1:4">
      <c r="A11536" s="213" t="s">
        <v>19733</v>
      </c>
      <c r="B11536" s="213" t="s">
        <v>1105</v>
      </c>
      <c r="C11536" s="213" t="s">
        <v>44</v>
      </c>
      <c r="D11536" s="214" t="s">
        <v>25227</v>
      </c>
    </row>
    <row r="11537" spans="1:4">
      <c r="A11537" s="213" t="s">
        <v>19734</v>
      </c>
      <c r="B11537" s="213" t="s">
        <v>1106</v>
      </c>
      <c r="C11537" s="213" t="s">
        <v>44</v>
      </c>
      <c r="D11537" s="214" t="s">
        <v>35081</v>
      </c>
    </row>
    <row r="11538" spans="1:4">
      <c r="A11538" s="213" t="s">
        <v>19735</v>
      </c>
      <c r="B11538" s="213" t="s">
        <v>1113</v>
      </c>
      <c r="C11538" s="213" t="s">
        <v>44</v>
      </c>
      <c r="D11538" s="214" t="s">
        <v>35082</v>
      </c>
    </row>
    <row r="11539" spans="1:4">
      <c r="A11539" s="213" t="s">
        <v>19737</v>
      </c>
      <c r="B11539" s="213" t="s">
        <v>19738</v>
      </c>
      <c r="C11539" s="213" t="s">
        <v>55</v>
      </c>
      <c r="D11539" s="214" t="s">
        <v>35083</v>
      </c>
    </row>
    <row r="11540" spans="1:4">
      <c r="A11540" s="213" t="s">
        <v>19739</v>
      </c>
      <c r="B11540" s="213" t="s">
        <v>19740</v>
      </c>
      <c r="C11540" s="213" t="s">
        <v>44</v>
      </c>
      <c r="D11540" s="214" t="s">
        <v>11527</v>
      </c>
    </row>
    <row r="11541" spans="1:4">
      <c r="A11541" s="213" t="s">
        <v>19741</v>
      </c>
      <c r="B11541" s="213" t="s">
        <v>19742</v>
      </c>
      <c r="C11541" s="213" t="s">
        <v>55</v>
      </c>
      <c r="D11541" s="214" t="s">
        <v>35084</v>
      </c>
    </row>
    <row r="11542" spans="1:4">
      <c r="A11542" s="213" t="s">
        <v>19743</v>
      </c>
      <c r="B11542" s="213" t="s">
        <v>19744</v>
      </c>
      <c r="C11542" s="213" t="s">
        <v>55</v>
      </c>
      <c r="D11542" s="214" t="s">
        <v>31027</v>
      </c>
    </row>
    <row r="11543" spans="1:4">
      <c r="A11543" s="213" t="s">
        <v>19745</v>
      </c>
      <c r="B11543" s="213" t="s">
        <v>19746</v>
      </c>
      <c r="C11543" s="213" t="s">
        <v>55</v>
      </c>
      <c r="D11543" s="214" t="s">
        <v>31879</v>
      </c>
    </row>
    <row r="11544" spans="1:4">
      <c r="A11544" s="213" t="s">
        <v>19747</v>
      </c>
      <c r="B11544" s="213" t="s">
        <v>19748</v>
      </c>
      <c r="C11544" s="213" t="s">
        <v>55</v>
      </c>
      <c r="D11544" s="214" t="s">
        <v>35085</v>
      </c>
    </row>
    <row r="11545" spans="1:4">
      <c r="A11545" s="213" t="s">
        <v>19749</v>
      </c>
      <c r="B11545" s="213" t="s">
        <v>19750</v>
      </c>
      <c r="C11545" s="213" t="s">
        <v>55</v>
      </c>
      <c r="D11545" s="214" t="s">
        <v>11561</v>
      </c>
    </row>
    <row r="11546" spans="1:4">
      <c r="A11546" s="213" t="s">
        <v>19751</v>
      </c>
      <c r="B11546" s="213" t="s">
        <v>19752</v>
      </c>
      <c r="C11546" s="213" t="s">
        <v>44</v>
      </c>
      <c r="D11546" s="214" t="s">
        <v>10654</v>
      </c>
    </row>
    <row r="11547" spans="1:4">
      <c r="A11547" s="213" t="s">
        <v>19753</v>
      </c>
      <c r="B11547" s="213" t="s">
        <v>19754</v>
      </c>
      <c r="C11547" s="213" t="s">
        <v>44</v>
      </c>
      <c r="D11547" s="214" t="s">
        <v>10234</v>
      </c>
    </row>
    <row r="11548" spans="1:4">
      <c r="A11548" s="213" t="s">
        <v>19755</v>
      </c>
      <c r="B11548" s="213" t="s">
        <v>19756</v>
      </c>
      <c r="C11548" s="213" t="s">
        <v>55</v>
      </c>
      <c r="D11548" s="214" t="s">
        <v>29208</v>
      </c>
    </row>
    <row r="11549" spans="1:4">
      <c r="A11549" s="213" t="s">
        <v>19757</v>
      </c>
      <c r="B11549" s="213" t="s">
        <v>19758</v>
      </c>
      <c r="C11549" s="213" t="s">
        <v>55</v>
      </c>
      <c r="D11549" s="214" t="s">
        <v>35086</v>
      </c>
    </row>
    <row r="11550" spans="1:4">
      <c r="A11550" s="213" t="s">
        <v>19759</v>
      </c>
      <c r="B11550" s="213" t="s">
        <v>19760</v>
      </c>
      <c r="C11550" s="213" t="s">
        <v>55</v>
      </c>
      <c r="D11550" s="214" t="s">
        <v>33667</v>
      </c>
    </row>
    <row r="11551" spans="1:4">
      <c r="A11551" s="213" t="s">
        <v>19761</v>
      </c>
      <c r="B11551" s="213" t="s">
        <v>19762</v>
      </c>
      <c r="C11551" s="213" t="s">
        <v>44</v>
      </c>
      <c r="D11551" s="214" t="s">
        <v>11230</v>
      </c>
    </row>
    <row r="11552" spans="1:4">
      <c r="A11552" s="213" t="s">
        <v>19764</v>
      </c>
      <c r="B11552" s="213" t="s">
        <v>19765</v>
      </c>
      <c r="C11552" s="213" t="s">
        <v>55</v>
      </c>
      <c r="D11552" s="214" t="s">
        <v>31629</v>
      </c>
    </row>
    <row r="11553" spans="1:4">
      <c r="A11553" s="213" t="s">
        <v>19766</v>
      </c>
      <c r="B11553" s="213" t="s">
        <v>19767</v>
      </c>
      <c r="C11553" s="213" t="s">
        <v>55</v>
      </c>
      <c r="D11553" s="214" t="s">
        <v>35087</v>
      </c>
    </row>
    <row r="11554" spans="1:4">
      <c r="A11554" s="213" t="s">
        <v>19768</v>
      </c>
      <c r="B11554" s="213" t="s">
        <v>9714</v>
      </c>
      <c r="C11554" s="213" t="s">
        <v>55</v>
      </c>
      <c r="D11554" s="214" t="s">
        <v>11150</v>
      </c>
    </row>
    <row r="11555" spans="1:4">
      <c r="A11555" s="213" t="s">
        <v>19769</v>
      </c>
      <c r="B11555" s="213" t="s">
        <v>9715</v>
      </c>
      <c r="C11555" s="213" t="s">
        <v>55</v>
      </c>
      <c r="D11555" s="214" t="s">
        <v>11262</v>
      </c>
    </row>
    <row r="11556" spans="1:4">
      <c r="A11556" s="213" t="s">
        <v>19770</v>
      </c>
      <c r="B11556" s="213" t="s">
        <v>9716</v>
      </c>
      <c r="C11556" s="213" t="s">
        <v>55</v>
      </c>
      <c r="D11556" s="214" t="s">
        <v>12843</v>
      </c>
    </row>
    <row r="11557" spans="1:4">
      <c r="A11557" s="213" t="s">
        <v>19771</v>
      </c>
      <c r="B11557" s="213" t="s">
        <v>9717</v>
      </c>
      <c r="C11557" s="213" t="s">
        <v>55</v>
      </c>
      <c r="D11557" s="214" t="s">
        <v>25821</v>
      </c>
    </row>
    <row r="11558" spans="1:4">
      <c r="A11558" s="213" t="s">
        <v>19773</v>
      </c>
      <c r="B11558" s="213" t="s">
        <v>9718</v>
      </c>
      <c r="C11558" s="213" t="s">
        <v>55</v>
      </c>
      <c r="D11558" s="214" t="s">
        <v>34957</v>
      </c>
    </row>
    <row r="11559" spans="1:4">
      <c r="A11559" s="213" t="s">
        <v>19774</v>
      </c>
      <c r="B11559" s="213" t="s">
        <v>9664</v>
      </c>
      <c r="C11559" s="213" t="s">
        <v>55</v>
      </c>
      <c r="D11559" s="214" t="s">
        <v>11147</v>
      </c>
    </row>
    <row r="11560" spans="1:4">
      <c r="A11560" s="213" t="s">
        <v>19775</v>
      </c>
      <c r="B11560" s="213" t="s">
        <v>9665</v>
      </c>
      <c r="C11560" s="213" t="s">
        <v>55</v>
      </c>
      <c r="D11560" s="214" t="s">
        <v>23395</v>
      </c>
    </row>
    <row r="11561" spans="1:4">
      <c r="A11561" s="213" t="s">
        <v>19776</v>
      </c>
      <c r="B11561" s="213" t="s">
        <v>9666</v>
      </c>
      <c r="C11561" s="213" t="s">
        <v>55</v>
      </c>
      <c r="D11561" s="214" t="s">
        <v>35088</v>
      </c>
    </row>
    <row r="11562" spans="1:4">
      <c r="A11562" s="213" t="s">
        <v>19777</v>
      </c>
      <c r="B11562" s="213" t="s">
        <v>9667</v>
      </c>
      <c r="C11562" s="213" t="s">
        <v>55</v>
      </c>
      <c r="D11562" s="214" t="s">
        <v>10875</v>
      </c>
    </row>
    <row r="11563" spans="1:4">
      <c r="A11563" s="213" t="s">
        <v>19778</v>
      </c>
      <c r="B11563" s="213" t="s">
        <v>9668</v>
      </c>
      <c r="C11563" s="213" t="s">
        <v>55</v>
      </c>
      <c r="D11563" s="214" t="s">
        <v>11235</v>
      </c>
    </row>
    <row r="11564" spans="1:4">
      <c r="A11564" s="213" t="s">
        <v>19779</v>
      </c>
      <c r="B11564" s="213" t="s">
        <v>9669</v>
      </c>
      <c r="C11564" s="213" t="s">
        <v>55</v>
      </c>
      <c r="D11564" s="214" t="s">
        <v>35089</v>
      </c>
    </row>
    <row r="11565" spans="1:4">
      <c r="A11565" s="213" t="s">
        <v>19780</v>
      </c>
      <c r="B11565" s="213" t="s">
        <v>9670</v>
      </c>
      <c r="C11565" s="213" t="s">
        <v>55</v>
      </c>
      <c r="D11565" s="214" t="s">
        <v>23243</v>
      </c>
    </row>
    <row r="11566" spans="1:4">
      <c r="A11566" s="213" t="s">
        <v>19781</v>
      </c>
      <c r="B11566" s="213" t="s">
        <v>9671</v>
      </c>
      <c r="C11566" s="213" t="s">
        <v>55</v>
      </c>
      <c r="D11566" s="214" t="s">
        <v>16285</v>
      </c>
    </row>
    <row r="11567" spans="1:4">
      <c r="A11567" s="213" t="s">
        <v>19782</v>
      </c>
      <c r="B11567" s="213" t="s">
        <v>9672</v>
      </c>
      <c r="C11567" s="213" t="s">
        <v>55</v>
      </c>
      <c r="D11567" s="214" t="s">
        <v>35090</v>
      </c>
    </row>
    <row r="11568" spans="1:4">
      <c r="A11568" s="213" t="s">
        <v>19783</v>
      </c>
      <c r="B11568" s="213" t="s">
        <v>9673</v>
      </c>
      <c r="C11568" s="213" t="s">
        <v>55</v>
      </c>
      <c r="D11568" s="214" t="s">
        <v>13256</v>
      </c>
    </row>
    <row r="11569" spans="1:4">
      <c r="A11569" s="213" t="s">
        <v>19785</v>
      </c>
      <c r="B11569" s="213" t="s">
        <v>9674</v>
      </c>
      <c r="C11569" s="213" t="s">
        <v>55</v>
      </c>
      <c r="D11569" s="214" t="s">
        <v>16451</v>
      </c>
    </row>
    <row r="11570" spans="1:4">
      <c r="A11570" s="213" t="s">
        <v>19786</v>
      </c>
      <c r="B11570" s="213" t="s">
        <v>9675</v>
      </c>
      <c r="C11570" s="213" t="s">
        <v>55</v>
      </c>
      <c r="D11570" s="214" t="s">
        <v>30121</v>
      </c>
    </row>
    <row r="11571" spans="1:4">
      <c r="A11571" s="213" t="s">
        <v>19788</v>
      </c>
      <c r="B11571" s="213" t="s">
        <v>9676</v>
      </c>
      <c r="C11571" s="213" t="s">
        <v>55</v>
      </c>
      <c r="D11571" s="214" t="s">
        <v>10614</v>
      </c>
    </row>
    <row r="11572" spans="1:4">
      <c r="A11572" s="213" t="s">
        <v>19789</v>
      </c>
      <c r="B11572" s="213" t="s">
        <v>9677</v>
      </c>
      <c r="C11572" s="213" t="s">
        <v>55</v>
      </c>
      <c r="D11572" s="214" t="s">
        <v>27255</v>
      </c>
    </row>
    <row r="11573" spans="1:4">
      <c r="A11573" s="213" t="s">
        <v>19790</v>
      </c>
      <c r="B11573" s="213" t="s">
        <v>1543</v>
      </c>
      <c r="C11573" s="213" t="s">
        <v>56</v>
      </c>
      <c r="D11573" s="214" t="s">
        <v>35091</v>
      </c>
    </row>
    <row r="11574" spans="1:4">
      <c r="A11574" s="213" t="s">
        <v>19791</v>
      </c>
      <c r="B11574" s="213" t="s">
        <v>1544</v>
      </c>
      <c r="C11574" s="213" t="s">
        <v>56</v>
      </c>
      <c r="D11574" s="214" t="s">
        <v>35092</v>
      </c>
    </row>
    <row r="11575" spans="1:4">
      <c r="A11575" s="213" t="s">
        <v>19792</v>
      </c>
      <c r="B11575" s="213" t="s">
        <v>1545</v>
      </c>
      <c r="C11575" s="213" t="s">
        <v>56</v>
      </c>
      <c r="D11575" s="214" t="s">
        <v>35093</v>
      </c>
    </row>
    <row r="11576" spans="1:4">
      <c r="A11576" s="213" t="s">
        <v>19793</v>
      </c>
      <c r="B11576" s="213" t="s">
        <v>1546</v>
      </c>
      <c r="C11576" s="213" t="s">
        <v>56</v>
      </c>
      <c r="D11576" s="214" t="s">
        <v>35094</v>
      </c>
    </row>
    <row r="11577" spans="1:4">
      <c r="A11577" s="213" t="s">
        <v>19794</v>
      </c>
      <c r="B11577" s="213" t="s">
        <v>1547</v>
      </c>
      <c r="C11577" s="213" t="s">
        <v>56</v>
      </c>
      <c r="D11577" s="214" t="s">
        <v>35095</v>
      </c>
    </row>
    <row r="11578" spans="1:4">
      <c r="A11578" s="213" t="s">
        <v>19795</v>
      </c>
      <c r="B11578" s="213" t="s">
        <v>1548</v>
      </c>
      <c r="C11578" s="213" t="s">
        <v>56</v>
      </c>
      <c r="D11578" s="214" t="s">
        <v>35096</v>
      </c>
    </row>
    <row r="11579" spans="1:4">
      <c r="A11579" s="213" t="s">
        <v>19796</v>
      </c>
      <c r="B11579" s="213" t="s">
        <v>1549</v>
      </c>
      <c r="C11579" s="213" t="s">
        <v>56</v>
      </c>
      <c r="D11579" s="214" t="s">
        <v>35097</v>
      </c>
    </row>
    <row r="11580" spans="1:4">
      <c r="A11580" s="213" t="s">
        <v>19797</v>
      </c>
      <c r="B11580" s="213" t="s">
        <v>1550</v>
      </c>
      <c r="C11580" s="213" t="s">
        <v>56</v>
      </c>
      <c r="D11580" s="214" t="s">
        <v>35098</v>
      </c>
    </row>
    <row r="11581" spans="1:4">
      <c r="A11581" s="213" t="s">
        <v>19798</v>
      </c>
      <c r="B11581" s="213" t="s">
        <v>1551</v>
      </c>
      <c r="C11581" s="213" t="s">
        <v>56</v>
      </c>
      <c r="D11581" s="214" t="s">
        <v>35099</v>
      </c>
    </row>
    <row r="11582" spans="1:4">
      <c r="A11582" s="213" t="s">
        <v>19799</v>
      </c>
      <c r="B11582" s="213" t="s">
        <v>1552</v>
      </c>
      <c r="C11582" s="213" t="s">
        <v>56</v>
      </c>
      <c r="D11582" s="214" t="s">
        <v>35100</v>
      </c>
    </row>
    <row r="11583" spans="1:4">
      <c r="A11583" s="213" t="s">
        <v>19800</v>
      </c>
      <c r="B11583" s="213" t="s">
        <v>1553</v>
      </c>
      <c r="C11583" s="213" t="s">
        <v>56</v>
      </c>
      <c r="D11583" s="214" t="s">
        <v>28370</v>
      </c>
    </row>
    <row r="11584" spans="1:4">
      <c r="A11584" s="213" t="s">
        <v>19801</v>
      </c>
      <c r="B11584" s="213" t="s">
        <v>1554</v>
      </c>
      <c r="C11584" s="213" t="s">
        <v>56</v>
      </c>
      <c r="D11584" s="214" t="s">
        <v>35101</v>
      </c>
    </row>
    <row r="11585" spans="1:4">
      <c r="A11585" s="213" t="s">
        <v>19802</v>
      </c>
      <c r="B11585" s="213" t="s">
        <v>1555</v>
      </c>
      <c r="C11585" s="213" t="s">
        <v>56</v>
      </c>
      <c r="D11585" s="214" t="s">
        <v>35102</v>
      </c>
    </row>
    <row r="11586" spans="1:4">
      <c r="A11586" s="213" t="s">
        <v>19803</v>
      </c>
      <c r="B11586" s="213" t="s">
        <v>1556</v>
      </c>
      <c r="C11586" s="213" t="s">
        <v>56</v>
      </c>
      <c r="D11586" s="214" t="s">
        <v>35103</v>
      </c>
    </row>
    <row r="11587" spans="1:4">
      <c r="A11587" s="213" t="s">
        <v>19804</v>
      </c>
      <c r="B11587" s="213" t="s">
        <v>1557</v>
      </c>
      <c r="C11587" s="213" t="s">
        <v>56</v>
      </c>
      <c r="D11587" s="214" t="s">
        <v>35104</v>
      </c>
    </row>
    <row r="11588" spans="1:4">
      <c r="A11588" s="213" t="s">
        <v>19805</v>
      </c>
      <c r="B11588" s="213" t="s">
        <v>1558</v>
      </c>
      <c r="C11588" s="213" t="s">
        <v>56</v>
      </c>
      <c r="D11588" s="214" t="s">
        <v>35105</v>
      </c>
    </row>
    <row r="11589" spans="1:4">
      <c r="A11589" s="213" t="s">
        <v>19806</v>
      </c>
      <c r="B11589" s="213" t="s">
        <v>1559</v>
      </c>
      <c r="C11589" s="213" t="s">
        <v>56</v>
      </c>
      <c r="D11589" s="214" t="s">
        <v>35106</v>
      </c>
    </row>
    <row r="11590" spans="1:4">
      <c r="A11590" s="213" t="s">
        <v>19807</v>
      </c>
      <c r="B11590" s="213" t="s">
        <v>1560</v>
      </c>
      <c r="C11590" s="213" t="s">
        <v>56</v>
      </c>
      <c r="D11590" s="214" t="s">
        <v>35107</v>
      </c>
    </row>
    <row r="11591" spans="1:4">
      <c r="A11591" s="213" t="s">
        <v>19808</v>
      </c>
      <c r="B11591" s="213" t="s">
        <v>1561</v>
      </c>
      <c r="C11591" s="213" t="s">
        <v>56</v>
      </c>
      <c r="D11591" s="214" t="s">
        <v>35108</v>
      </c>
    </row>
    <row r="11592" spans="1:4">
      <c r="A11592" s="213" t="s">
        <v>19809</v>
      </c>
      <c r="B11592" s="213" t="s">
        <v>1562</v>
      </c>
      <c r="C11592" s="213" t="s">
        <v>56</v>
      </c>
      <c r="D11592" s="214" t="s">
        <v>35109</v>
      </c>
    </row>
    <row r="11593" spans="1:4">
      <c r="A11593" s="213" t="s">
        <v>19810</v>
      </c>
      <c r="B11593" s="213" t="s">
        <v>1563</v>
      </c>
      <c r="C11593" s="213" t="s">
        <v>56</v>
      </c>
      <c r="D11593" s="214" t="s">
        <v>35110</v>
      </c>
    </row>
    <row r="11594" spans="1:4">
      <c r="A11594" s="213" t="s">
        <v>19811</v>
      </c>
      <c r="B11594" s="213" t="s">
        <v>1564</v>
      </c>
      <c r="C11594" s="213" t="s">
        <v>56</v>
      </c>
      <c r="D11594" s="214" t="s">
        <v>35111</v>
      </c>
    </row>
    <row r="11595" spans="1:4">
      <c r="A11595" s="213" t="s">
        <v>19812</v>
      </c>
      <c r="B11595" s="213" t="s">
        <v>1565</v>
      </c>
      <c r="C11595" s="213" t="s">
        <v>56</v>
      </c>
      <c r="D11595" s="214" t="s">
        <v>35112</v>
      </c>
    </row>
    <row r="11596" spans="1:4">
      <c r="A11596" s="213" t="s">
        <v>19813</v>
      </c>
      <c r="B11596" s="213" t="s">
        <v>1566</v>
      </c>
      <c r="C11596" s="213" t="s">
        <v>56</v>
      </c>
      <c r="D11596" s="214" t="s">
        <v>35113</v>
      </c>
    </row>
    <row r="11597" spans="1:4">
      <c r="A11597" s="213" t="s">
        <v>19814</v>
      </c>
      <c r="B11597" s="213" t="s">
        <v>1567</v>
      </c>
      <c r="C11597" s="213" t="s">
        <v>56</v>
      </c>
      <c r="D11597" s="214" t="s">
        <v>35114</v>
      </c>
    </row>
    <row r="11598" spans="1:4">
      <c r="A11598" s="213" t="s">
        <v>19815</v>
      </c>
      <c r="B11598" s="213" t="s">
        <v>1568</v>
      </c>
      <c r="C11598" s="213" t="s">
        <v>56</v>
      </c>
      <c r="D11598" s="214" t="s">
        <v>35115</v>
      </c>
    </row>
    <row r="11599" spans="1:4">
      <c r="A11599" s="213" t="s">
        <v>19816</v>
      </c>
      <c r="B11599" s="213" t="s">
        <v>1569</v>
      </c>
      <c r="C11599" s="213" t="s">
        <v>56</v>
      </c>
      <c r="D11599" s="214" t="s">
        <v>35116</v>
      </c>
    </row>
    <row r="11600" spans="1:4">
      <c r="A11600" s="213" t="s">
        <v>19817</v>
      </c>
      <c r="B11600" s="213" t="s">
        <v>1570</v>
      </c>
      <c r="C11600" s="213" t="s">
        <v>56</v>
      </c>
      <c r="D11600" s="214" t="s">
        <v>35117</v>
      </c>
    </row>
    <row r="11601" spans="1:4">
      <c r="A11601" s="213" t="s">
        <v>19818</v>
      </c>
      <c r="B11601" s="213" t="s">
        <v>1571</v>
      </c>
      <c r="C11601" s="213" t="s">
        <v>56</v>
      </c>
      <c r="D11601" s="214" t="s">
        <v>35118</v>
      </c>
    </row>
    <row r="11602" spans="1:4">
      <c r="A11602" s="213" t="s">
        <v>19819</v>
      </c>
      <c r="B11602" s="213" t="s">
        <v>1572</v>
      </c>
      <c r="C11602" s="213" t="s">
        <v>56</v>
      </c>
      <c r="D11602" s="214" t="s">
        <v>35119</v>
      </c>
    </row>
    <row r="11603" spans="1:4">
      <c r="A11603" s="213" t="s">
        <v>19820</v>
      </c>
      <c r="B11603" s="213" t="s">
        <v>1573</v>
      </c>
      <c r="C11603" s="213" t="s">
        <v>56</v>
      </c>
      <c r="D11603" s="214" t="s">
        <v>35120</v>
      </c>
    </row>
    <row r="11604" spans="1:4">
      <c r="A11604" s="213" t="s">
        <v>19821</v>
      </c>
      <c r="B11604" s="213" t="s">
        <v>1574</v>
      </c>
      <c r="C11604" s="213" t="s">
        <v>56</v>
      </c>
      <c r="D11604" s="214" t="s">
        <v>35121</v>
      </c>
    </row>
    <row r="11605" spans="1:4">
      <c r="A11605" s="213" t="s">
        <v>19822</v>
      </c>
      <c r="B11605" s="213" t="s">
        <v>1575</v>
      </c>
      <c r="C11605" s="213" t="s">
        <v>56</v>
      </c>
      <c r="D11605" s="214" t="s">
        <v>35122</v>
      </c>
    </row>
    <row r="11606" spans="1:4">
      <c r="A11606" s="213" t="s">
        <v>19823</v>
      </c>
      <c r="B11606" s="213" t="s">
        <v>1576</v>
      </c>
      <c r="C11606" s="213" t="s">
        <v>56</v>
      </c>
      <c r="D11606" s="214" t="s">
        <v>35123</v>
      </c>
    </row>
    <row r="11607" spans="1:4">
      <c r="A11607" s="213" t="s">
        <v>19824</v>
      </c>
      <c r="B11607" s="213" t="s">
        <v>1577</v>
      </c>
      <c r="C11607" s="213" t="s">
        <v>56</v>
      </c>
      <c r="D11607" s="214" t="s">
        <v>35124</v>
      </c>
    </row>
    <row r="11608" spans="1:4">
      <c r="A11608" s="213" t="s">
        <v>19825</v>
      </c>
      <c r="B11608" s="213" t="s">
        <v>1578</v>
      </c>
      <c r="C11608" s="213" t="s">
        <v>56</v>
      </c>
      <c r="D11608" s="214" t="s">
        <v>35125</v>
      </c>
    </row>
    <row r="11609" spans="1:4">
      <c r="A11609" s="213" t="s">
        <v>19826</v>
      </c>
      <c r="B11609" s="213" t="s">
        <v>1579</v>
      </c>
      <c r="C11609" s="213" t="s">
        <v>56</v>
      </c>
      <c r="D11609" s="214" t="s">
        <v>35126</v>
      </c>
    </row>
    <row r="11610" spans="1:4">
      <c r="A11610" s="213" t="s">
        <v>19827</v>
      </c>
      <c r="B11610" s="213" t="s">
        <v>1580</v>
      </c>
      <c r="C11610" s="213" t="s">
        <v>56</v>
      </c>
      <c r="D11610" s="214" t="s">
        <v>35127</v>
      </c>
    </row>
    <row r="11611" spans="1:4">
      <c r="A11611" s="213" t="s">
        <v>19828</v>
      </c>
      <c r="B11611" s="213" t="s">
        <v>1581</v>
      </c>
      <c r="C11611" s="213" t="s">
        <v>56</v>
      </c>
      <c r="D11611" s="214" t="s">
        <v>35128</v>
      </c>
    </row>
    <row r="11612" spans="1:4">
      <c r="A11612" s="213" t="s">
        <v>19829</v>
      </c>
      <c r="B11612" s="213" t="s">
        <v>1582</v>
      </c>
      <c r="C11612" s="213" t="s">
        <v>56</v>
      </c>
      <c r="D11612" s="214" t="s">
        <v>35129</v>
      </c>
    </row>
    <row r="11613" spans="1:4">
      <c r="A11613" s="213" t="s">
        <v>19830</v>
      </c>
      <c r="B11613" s="213" t="s">
        <v>1583</v>
      </c>
      <c r="C11613" s="213" t="s">
        <v>56</v>
      </c>
      <c r="D11613" s="214" t="s">
        <v>35130</v>
      </c>
    </row>
    <row r="11614" spans="1:4">
      <c r="A11614" s="213" t="s">
        <v>19831</v>
      </c>
      <c r="B11614" s="213" t="s">
        <v>1584</v>
      </c>
      <c r="C11614" s="213" t="s">
        <v>56</v>
      </c>
      <c r="D11614" s="214" t="s">
        <v>35131</v>
      </c>
    </row>
    <row r="11615" spans="1:4">
      <c r="A11615" s="213" t="s">
        <v>19832</v>
      </c>
      <c r="B11615" s="213" t="s">
        <v>1585</v>
      </c>
      <c r="C11615" s="213" t="s">
        <v>56</v>
      </c>
      <c r="D11615" s="214" t="s">
        <v>35132</v>
      </c>
    </row>
    <row r="11616" spans="1:4">
      <c r="A11616" s="213" t="s">
        <v>19833</v>
      </c>
      <c r="B11616" s="213" t="s">
        <v>1586</v>
      </c>
      <c r="C11616" s="213" t="s">
        <v>56</v>
      </c>
      <c r="D11616" s="214" t="s">
        <v>35133</v>
      </c>
    </row>
    <row r="11617" spans="1:4">
      <c r="A11617" s="213" t="s">
        <v>19834</v>
      </c>
      <c r="B11617" s="213" t="s">
        <v>1587</v>
      </c>
      <c r="C11617" s="213" t="s">
        <v>56</v>
      </c>
      <c r="D11617" s="214" t="s">
        <v>35134</v>
      </c>
    </row>
    <row r="11618" spans="1:4">
      <c r="A11618" s="213" t="s">
        <v>19835</v>
      </c>
      <c r="B11618" s="213" t="s">
        <v>1588</v>
      </c>
      <c r="C11618" s="213" t="s">
        <v>56</v>
      </c>
      <c r="D11618" s="214" t="s">
        <v>35135</v>
      </c>
    </row>
    <row r="11619" spans="1:4">
      <c r="A11619" s="213" t="s">
        <v>19836</v>
      </c>
      <c r="B11619" s="213" t="s">
        <v>1589</v>
      </c>
      <c r="C11619" s="213" t="s">
        <v>56</v>
      </c>
      <c r="D11619" s="214" t="s">
        <v>35136</v>
      </c>
    </row>
    <row r="11620" spans="1:4">
      <c r="A11620" s="213" t="s">
        <v>19837</v>
      </c>
      <c r="B11620" s="213" t="s">
        <v>1590</v>
      </c>
      <c r="C11620" s="213" t="s">
        <v>56</v>
      </c>
      <c r="D11620" s="214" t="s">
        <v>29365</v>
      </c>
    </row>
    <row r="11621" spans="1:4">
      <c r="A11621" s="213" t="s">
        <v>19838</v>
      </c>
      <c r="B11621" s="213" t="s">
        <v>1591</v>
      </c>
      <c r="C11621" s="213" t="s">
        <v>56</v>
      </c>
      <c r="D11621" s="214" t="s">
        <v>35137</v>
      </c>
    </row>
    <row r="11622" spans="1:4">
      <c r="A11622" s="213" t="s">
        <v>19839</v>
      </c>
      <c r="B11622" s="213" t="s">
        <v>1592</v>
      </c>
      <c r="C11622" s="213" t="s">
        <v>56</v>
      </c>
      <c r="D11622" s="214" t="s">
        <v>35138</v>
      </c>
    </row>
    <row r="11623" spans="1:4">
      <c r="A11623" s="213" t="s">
        <v>19840</v>
      </c>
      <c r="B11623" s="213" t="s">
        <v>1593</v>
      </c>
      <c r="C11623" s="213" t="s">
        <v>56</v>
      </c>
      <c r="D11623" s="214" t="s">
        <v>35139</v>
      </c>
    </row>
    <row r="11624" spans="1:4">
      <c r="A11624" s="213" t="s">
        <v>19841</v>
      </c>
      <c r="B11624" s="213" t="s">
        <v>1594</v>
      </c>
      <c r="C11624" s="213" t="s">
        <v>56</v>
      </c>
      <c r="D11624" s="214" t="s">
        <v>35140</v>
      </c>
    </row>
    <row r="11625" spans="1:4">
      <c r="A11625" s="213" t="s">
        <v>19842</v>
      </c>
      <c r="B11625" s="213" t="s">
        <v>1595</v>
      </c>
      <c r="C11625" s="213" t="s">
        <v>56</v>
      </c>
      <c r="D11625" s="214" t="s">
        <v>35141</v>
      </c>
    </row>
    <row r="11626" spans="1:4">
      <c r="A11626" s="213" t="s">
        <v>19843</v>
      </c>
      <c r="B11626" s="213" t="s">
        <v>1596</v>
      </c>
      <c r="C11626" s="213" t="s">
        <v>56</v>
      </c>
      <c r="D11626" s="214" t="s">
        <v>35142</v>
      </c>
    </row>
    <row r="11627" spans="1:4">
      <c r="A11627" s="213" t="s">
        <v>19844</v>
      </c>
      <c r="B11627" s="213" t="s">
        <v>1597</v>
      </c>
      <c r="C11627" s="213" t="s">
        <v>56</v>
      </c>
      <c r="D11627" s="214" t="s">
        <v>35143</v>
      </c>
    </row>
    <row r="11628" spans="1:4">
      <c r="A11628" s="213" t="s">
        <v>19845</v>
      </c>
      <c r="B11628" s="213" t="s">
        <v>1598</v>
      </c>
      <c r="C11628" s="213" t="s">
        <v>56</v>
      </c>
      <c r="D11628" s="214" t="s">
        <v>35144</v>
      </c>
    </row>
    <row r="11629" spans="1:4">
      <c r="A11629" s="213" t="s">
        <v>19846</v>
      </c>
      <c r="B11629" s="213" t="s">
        <v>1599</v>
      </c>
      <c r="C11629" s="213" t="s">
        <v>56</v>
      </c>
      <c r="D11629" s="214" t="s">
        <v>35145</v>
      </c>
    </row>
    <row r="11630" spans="1:4">
      <c r="A11630" s="213" t="s">
        <v>19847</v>
      </c>
      <c r="B11630" s="213" t="s">
        <v>1600</v>
      </c>
      <c r="C11630" s="213" t="s">
        <v>56</v>
      </c>
      <c r="D11630" s="214" t="s">
        <v>35146</v>
      </c>
    </row>
    <row r="11631" spans="1:4">
      <c r="A11631" s="213" t="s">
        <v>19848</v>
      </c>
      <c r="B11631" s="213" t="s">
        <v>1601</v>
      </c>
      <c r="C11631" s="213" t="s">
        <v>56</v>
      </c>
      <c r="D11631" s="214" t="s">
        <v>35147</v>
      </c>
    </row>
    <row r="11632" spans="1:4">
      <c r="A11632" s="213" t="s">
        <v>19849</v>
      </c>
      <c r="B11632" s="213" t="s">
        <v>1602</v>
      </c>
      <c r="C11632" s="213" t="s">
        <v>56</v>
      </c>
      <c r="D11632" s="214" t="s">
        <v>35148</v>
      </c>
    </row>
    <row r="11633" spans="1:4">
      <c r="A11633" s="213" t="s">
        <v>19850</v>
      </c>
      <c r="B11633" s="213" t="s">
        <v>1603</v>
      </c>
      <c r="C11633" s="213" t="s">
        <v>56</v>
      </c>
      <c r="D11633" s="214" t="s">
        <v>35149</v>
      </c>
    </row>
    <row r="11634" spans="1:4">
      <c r="A11634" s="213" t="s">
        <v>19851</v>
      </c>
      <c r="B11634" s="213" t="s">
        <v>1604</v>
      </c>
      <c r="C11634" s="213" t="s">
        <v>56</v>
      </c>
      <c r="D11634" s="214" t="s">
        <v>35150</v>
      </c>
    </row>
    <row r="11635" spans="1:4">
      <c r="A11635" s="213" t="s">
        <v>19852</v>
      </c>
      <c r="B11635" s="213" t="s">
        <v>1605</v>
      </c>
      <c r="C11635" s="213" t="s">
        <v>56</v>
      </c>
      <c r="D11635" s="214" t="s">
        <v>35151</v>
      </c>
    </row>
    <row r="11636" spans="1:4">
      <c r="A11636" s="213" t="s">
        <v>19853</v>
      </c>
      <c r="B11636" s="213" t="s">
        <v>1606</v>
      </c>
      <c r="C11636" s="213" t="s">
        <v>56</v>
      </c>
      <c r="D11636" s="214" t="s">
        <v>35152</v>
      </c>
    </row>
    <row r="11637" spans="1:4">
      <c r="A11637" s="213" t="s">
        <v>19854</v>
      </c>
      <c r="B11637" s="213" t="s">
        <v>1607</v>
      </c>
      <c r="C11637" s="213" t="s">
        <v>56</v>
      </c>
      <c r="D11637" s="214" t="s">
        <v>35153</v>
      </c>
    </row>
    <row r="11638" spans="1:4">
      <c r="A11638" s="213" t="s">
        <v>19855</v>
      </c>
      <c r="B11638" s="213" t="s">
        <v>1608</v>
      </c>
      <c r="C11638" s="213" t="s">
        <v>56</v>
      </c>
      <c r="D11638" s="214" t="s">
        <v>35154</v>
      </c>
    </row>
    <row r="11639" spans="1:4">
      <c r="A11639" s="213" t="s">
        <v>19856</v>
      </c>
      <c r="B11639" s="213" t="s">
        <v>1609</v>
      </c>
      <c r="C11639" s="213" t="s">
        <v>56</v>
      </c>
      <c r="D11639" s="214" t="s">
        <v>35155</v>
      </c>
    </row>
    <row r="11640" spans="1:4">
      <c r="A11640" s="213" t="s">
        <v>19857</v>
      </c>
      <c r="B11640" s="213" t="s">
        <v>1610</v>
      </c>
      <c r="C11640" s="213" t="s">
        <v>56</v>
      </c>
      <c r="D11640" s="214" t="s">
        <v>35156</v>
      </c>
    </row>
    <row r="11641" spans="1:4">
      <c r="A11641" s="213" t="s">
        <v>19858</v>
      </c>
      <c r="B11641" s="213" t="s">
        <v>1611</v>
      </c>
      <c r="C11641" s="213" t="s">
        <v>56</v>
      </c>
      <c r="D11641" s="214" t="s">
        <v>35157</v>
      </c>
    </row>
    <row r="11642" spans="1:4">
      <c r="A11642" s="213" t="s">
        <v>19859</v>
      </c>
      <c r="B11642" s="213" t="s">
        <v>1612</v>
      </c>
      <c r="C11642" s="213" t="s">
        <v>56</v>
      </c>
      <c r="D11642" s="214" t="s">
        <v>35158</v>
      </c>
    </row>
    <row r="11643" spans="1:4">
      <c r="A11643" s="213" t="s">
        <v>19860</v>
      </c>
      <c r="B11643" s="213" t="s">
        <v>1613</v>
      </c>
      <c r="C11643" s="213" t="s">
        <v>56</v>
      </c>
      <c r="D11643" s="214" t="s">
        <v>35159</v>
      </c>
    </row>
    <row r="11644" spans="1:4">
      <c r="A11644" s="213" t="s">
        <v>19861</v>
      </c>
      <c r="B11644" s="213" t="s">
        <v>1614</v>
      </c>
      <c r="C11644" s="213" t="s">
        <v>56</v>
      </c>
      <c r="D11644" s="214" t="s">
        <v>35160</v>
      </c>
    </row>
    <row r="11645" spans="1:4">
      <c r="A11645" s="213" t="s">
        <v>19862</v>
      </c>
      <c r="B11645" s="213" t="s">
        <v>1615</v>
      </c>
      <c r="C11645" s="213" t="s">
        <v>56</v>
      </c>
      <c r="D11645" s="214" t="s">
        <v>35161</v>
      </c>
    </row>
    <row r="11646" spans="1:4">
      <c r="A11646" s="213" t="s">
        <v>19863</v>
      </c>
      <c r="B11646" s="213" t="s">
        <v>1616</v>
      </c>
      <c r="C11646" s="213" t="s">
        <v>56</v>
      </c>
      <c r="D11646" s="214" t="s">
        <v>35162</v>
      </c>
    </row>
    <row r="11647" spans="1:4">
      <c r="A11647" s="213" t="s">
        <v>19864</v>
      </c>
      <c r="B11647" s="213" t="s">
        <v>1617</v>
      </c>
      <c r="C11647" s="213" t="s">
        <v>56</v>
      </c>
      <c r="D11647" s="214" t="s">
        <v>35163</v>
      </c>
    </row>
    <row r="11648" spans="1:4">
      <c r="A11648" s="213" t="s">
        <v>19865</v>
      </c>
      <c r="B11648" s="213" t="s">
        <v>1618</v>
      </c>
      <c r="C11648" s="213" t="s">
        <v>56</v>
      </c>
      <c r="D11648" s="214" t="s">
        <v>35164</v>
      </c>
    </row>
    <row r="11649" spans="1:4">
      <c r="A11649" s="213" t="s">
        <v>19866</v>
      </c>
      <c r="B11649" s="213" t="s">
        <v>1619</v>
      </c>
      <c r="C11649" s="213" t="s">
        <v>56</v>
      </c>
      <c r="D11649" s="214" t="s">
        <v>35165</v>
      </c>
    </row>
    <row r="11650" spans="1:4">
      <c r="A11650" s="213" t="s">
        <v>19867</v>
      </c>
      <c r="B11650" s="213" t="s">
        <v>1620</v>
      </c>
      <c r="C11650" s="213" t="s">
        <v>56</v>
      </c>
      <c r="D11650" s="214" t="s">
        <v>35166</v>
      </c>
    </row>
    <row r="11651" spans="1:4">
      <c r="A11651" s="213" t="s">
        <v>19868</v>
      </c>
      <c r="B11651" s="213" t="s">
        <v>1621</v>
      </c>
      <c r="C11651" s="213" t="s">
        <v>56</v>
      </c>
      <c r="D11651" s="214" t="s">
        <v>35167</v>
      </c>
    </row>
    <row r="11652" spans="1:4">
      <c r="A11652" s="213" t="s">
        <v>19869</v>
      </c>
      <c r="B11652" s="213" t="s">
        <v>1622</v>
      </c>
      <c r="C11652" s="213" t="s">
        <v>56</v>
      </c>
      <c r="D11652" s="214" t="s">
        <v>35168</v>
      </c>
    </row>
    <row r="11653" spans="1:4">
      <c r="A11653" s="213" t="s">
        <v>19870</v>
      </c>
      <c r="B11653" s="213" t="s">
        <v>1623</v>
      </c>
      <c r="C11653" s="213" t="s">
        <v>56</v>
      </c>
      <c r="D11653" s="214" t="s">
        <v>35169</v>
      </c>
    </row>
    <row r="11654" spans="1:4">
      <c r="A11654" s="213" t="s">
        <v>19871</v>
      </c>
      <c r="B11654" s="213" t="s">
        <v>1624</v>
      </c>
      <c r="C11654" s="213" t="s">
        <v>56</v>
      </c>
      <c r="D11654" s="214" t="s">
        <v>35170</v>
      </c>
    </row>
    <row r="11655" spans="1:4">
      <c r="A11655" s="213" t="s">
        <v>19872</v>
      </c>
      <c r="B11655" s="213" t="s">
        <v>1625</v>
      </c>
      <c r="C11655" s="213" t="s">
        <v>56</v>
      </c>
      <c r="D11655" s="214" t="s">
        <v>35171</v>
      </c>
    </row>
    <row r="11656" spans="1:4">
      <c r="A11656" s="213" t="s">
        <v>19873</v>
      </c>
      <c r="B11656" s="213" t="s">
        <v>1626</v>
      </c>
      <c r="C11656" s="213" t="s">
        <v>56</v>
      </c>
      <c r="D11656" s="214" t="s">
        <v>35172</v>
      </c>
    </row>
    <row r="11657" spans="1:4">
      <c r="A11657" s="213" t="s">
        <v>19874</v>
      </c>
      <c r="B11657" s="213" t="s">
        <v>1627</v>
      </c>
      <c r="C11657" s="213" t="s">
        <v>56</v>
      </c>
      <c r="D11657" s="214" t="s">
        <v>35173</v>
      </c>
    </row>
    <row r="11658" spans="1:4">
      <c r="A11658" s="213" t="s">
        <v>19875</v>
      </c>
      <c r="B11658" s="213" t="s">
        <v>1628</v>
      </c>
      <c r="C11658" s="213" t="s">
        <v>56</v>
      </c>
      <c r="D11658" s="214" t="s">
        <v>35174</v>
      </c>
    </row>
    <row r="11659" spans="1:4">
      <c r="A11659" s="213" t="s">
        <v>19876</v>
      </c>
      <c r="B11659" s="213" t="s">
        <v>1629</v>
      </c>
      <c r="C11659" s="213" t="s">
        <v>56</v>
      </c>
      <c r="D11659" s="214" t="s">
        <v>35175</v>
      </c>
    </row>
    <row r="11660" spans="1:4">
      <c r="A11660" s="213" t="s">
        <v>19877</v>
      </c>
      <c r="B11660" s="213" t="s">
        <v>1630</v>
      </c>
      <c r="C11660" s="213" t="s">
        <v>56</v>
      </c>
      <c r="D11660" s="214" t="s">
        <v>35176</v>
      </c>
    </row>
    <row r="11661" spans="1:4">
      <c r="A11661" s="213" t="s">
        <v>19878</v>
      </c>
      <c r="B11661" s="213" t="s">
        <v>1631</v>
      </c>
      <c r="C11661" s="213" t="s">
        <v>56</v>
      </c>
      <c r="D11661" s="214" t="s">
        <v>35177</v>
      </c>
    </row>
    <row r="11662" spans="1:4">
      <c r="A11662" s="213" t="s">
        <v>19879</v>
      </c>
      <c r="B11662" s="213" t="s">
        <v>1632</v>
      </c>
      <c r="C11662" s="213" t="s">
        <v>56</v>
      </c>
      <c r="D11662" s="214" t="s">
        <v>35178</v>
      </c>
    </row>
    <row r="11663" spans="1:4">
      <c r="A11663" s="213" t="s">
        <v>19880</v>
      </c>
      <c r="B11663" s="213" t="s">
        <v>1633</v>
      </c>
      <c r="C11663" s="213" t="s">
        <v>56</v>
      </c>
      <c r="D11663" s="214" t="s">
        <v>35179</v>
      </c>
    </row>
    <row r="11664" spans="1:4">
      <c r="A11664" s="213" t="s">
        <v>19881</v>
      </c>
      <c r="B11664" s="213" t="s">
        <v>1634</v>
      </c>
      <c r="C11664" s="213" t="s">
        <v>56</v>
      </c>
      <c r="D11664" s="214" t="s">
        <v>35180</v>
      </c>
    </row>
    <row r="11665" spans="1:4">
      <c r="A11665" s="213" t="s">
        <v>19882</v>
      </c>
      <c r="B11665" s="213" t="s">
        <v>1635</v>
      </c>
      <c r="C11665" s="213" t="s">
        <v>56</v>
      </c>
      <c r="D11665" s="214" t="s">
        <v>35181</v>
      </c>
    </row>
    <row r="11666" spans="1:4">
      <c r="A11666" s="213" t="s">
        <v>19883</v>
      </c>
      <c r="B11666" s="213" t="s">
        <v>1636</v>
      </c>
      <c r="C11666" s="213" t="s">
        <v>56</v>
      </c>
      <c r="D11666" s="214" t="s">
        <v>35182</v>
      </c>
    </row>
    <row r="11667" spans="1:4">
      <c r="A11667" s="213" t="s">
        <v>19884</v>
      </c>
      <c r="B11667" s="213" t="s">
        <v>1637</v>
      </c>
      <c r="C11667" s="213" t="s">
        <v>56</v>
      </c>
      <c r="D11667" s="214" t="s">
        <v>35183</v>
      </c>
    </row>
    <row r="11668" spans="1:4">
      <c r="A11668" s="213" t="s">
        <v>19885</v>
      </c>
      <c r="B11668" s="213" t="s">
        <v>1638</v>
      </c>
      <c r="C11668" s="213" t="s">
        <v>56</v>
      </c>
      <c r="D11668" s="214" t="s">
        <v>35184</v>
      </c>
    </row>
    <row r="11669" spans="1:4">
      <c r="A11669" s="213" t="s">
        <v>19886</v>
      </c>
      <c r="B11669" s="213" t="s">
        <v>1639</v>
      </c>
      <c r="C11669" s="213" t="s">
        <v>56</v>
      </c>
      <c r="D11669" s="214" t="s">
        <v>35185</v>
      </c>
    </row>
    <row r="11670" spans="1:4">
      <c r="A11670" s="213" t="s">
        <v>19887</v>
      </c>
      <c r="B11670" s="213" t="s">
        <v>1640</v>
      </c>
      <c r="C11670" s="213" t="s">
        <v>56</v>
      </c>
      <c r="D11670" s="214" t="s">
        <v>35186</v>
      </c>
    </row>
    <row r="11671" spans="1:4">
      <c r="A11671" s="213" t="s">
        <v>19888</v>
      </c>
      <c r="B11671" s="213" t="s">
        <v>1641</v>
      </c>
      <c r="C11671" s="213" t="s">
        <v>56</v>
      </c>
      <c r="D11671" s="214" t="s">
        <v>35187</v>
      </c>
    </row>
    <row r="11672" spans="1:4">
      <c r="A11672" s="213" t="s">
        <v>19889</v>
      </c>
      <c r="B11672" s="213" t="s">
        <v>1642</v>
      </c>
      <c r="C11672" s="213" t="s">
        <v>56</v>
      </c>
      <c r="D11672" s="214" t="s">
        <v>35188</v>
      </c>
    </row>
    <row r="11673" spans="1:4">
      <c r="A11673" s="213" t="s">
        <v>19890</v>
      </c>
      <c r="B11673" s="213" t="s">
        <v>1643</v>
      </c>
      <c r="C11673" s="213" t="s">
        <v>56</v>
      </c>
      <c r="D11673" s="214" t="s">
        <v>35189</v>
      </c>
    </row>
    <row r="11674" spans="1:4">
      <c r="A11674" s="213" t="s">
        <v>19891</v>
      </c>
      <c r="B11674" s="213" t="s">
        <v>1644</v>
      </c>
      <c r="C11674" s="213" t="s">
        <v>56</v>
      </c>
      <c r="D11674" s="214" t="s">
        <v>35190</v>
      </c>
    </row>
    <row r="11675" spans="1:4">
      <c r="A11675" s="213" t="s">
        <v>19892</v>
      </c>
      <c r="B11675" s="213" t="s">
        <v>1645</v>
      </c>
      <c r="C11675" s="213" t="s">
        <v>56</v>
      </c>
      <c r="D11675" s="214" t="s">
        <v>35191</v>
      </c>
    </row>
    <row r="11676" spans="1:4">
      <c r="A11676" s="213" t="s">
        <v>19893</v>
      </c>
      <c r="B11676" s="213" t="s">
        <v>1646</v>
      </c>
      <c r="C11676" s="213" t="s">
        <v>56</v>
      </c>
      <c r="D11676" s="214" t="s">
        <v>35192</v>
      </c>
    </row>
    <row r="11677" spans="1:4">
      <c r="A11677" s="213" t="s">
        <v>19894</v>
      </c>
      <c r="B11677" s="213" t="s">
        <v>1647</v>
      </c>
      <c r="C11677" s="213" t="s">
        <v>56</v>
      </c>
      <c r="D11677" s="214" t="s">
        <v>35193</v>
      </c>
    </row>
    <row r="11678" spans="1:4">
      <c r="A11678" s="213" t="s">
        <v>19895</v>
      </c>
      <c r="B11678" s="213" t="s">
        <v>1648</v>
      </c>
      <c r="C11678" s="213" t="s">
        <v>56</v>
      </c>
      <c r="D11678" s="214" t="s">
        <v>35194</v>
      </c>
    </row>
    <row r="11679" spans="1:4">
      <c r="A11679" s="213" t="s">
        <v>19896</v>
      </c>
      <c r="B11679" s="213" t="s">
        <v>1649</v>
      </c>
      <c r="C11679" s="213" t="s">
        <v>56</v>
      </c>
      <c r="D11679" s="214" t="s">
        <v>35195</v>
      </c>
    </row>
    <row r="11680" spans="1:4">
      <c r="A11680" s="213" t="s">
        <v>19897</v>
      </c>
      <c r="B11680" s="213" t="s">
        <v>31032</v>
      </c>
      <c r="C11680" s="213" t="s">
        <v>56</v>
      </c>
      <c r="D11680" s="214" t="s">
        <v>35196</v>
      </c>
    </row>
    <row r="11681" spans="1:4">
      <c r="A11681" s="213" t="s">
        <v>19898</v>
      </c>
      <c r="B11681" s="213" t="s">
        <v>1650</v>
      </c>
      <c r="C11681" s="213" t="s">
        <v>56</v>
      </c>
      <c r="D11681" s="214" t="s">
        <v>35197</v>
      </c>
    </row>
    <row r="11682" spans="1:4">
      <c r="A11682" s="213" t="s">
        <v>19899</v>
      </c>
      <c r="B11682" s="213" t="s">
        <v>31033</v>
      </c>
      <c r="C11682" s="213" t="s">
        <v>56</v>
      </c>
      <c r="D11682" s="214" t="s">
        <v>35198</v>
      </c>
    </row>
    <row r="11683" spans="1:4">
      <c r="A11683" s="213" t="s">
        <v>19900</v>
      </c>
      <c r="B11683" s="213" t="s">
        <v>1651</v>
      </c>
      <c r="C11683" s="213" t="s">
        <v>56</v>
      </c>
      <c r="D11683" s="214" t="s">
        <v>35199</v>
      </c>
    </row>
    <row r="11684" spans="1:4">
      <c r="A11684" s="213" t="s">
        <v>19901</v>
      </c>
      <c r="B11684" s="213" t="s">
        <v>1705</v>
      </c>
      <c r="C11684" s="213" t="s">
        <v>56</v>
      </c>
      <c r="D11684" s="214" t="s">
        <v>35200</v>
      </c>
    </row>
    <row r="11685" spans="1:4">
      <c r="A11685" s="213" t="s">
        <v>19902</v>
      </c>
      <c r="B11685" s="213" t="s">
        <v>1706</v>
      </c>
      <c r="C11685" s="213" t="s">
        <v>56</v>
      </c>
      <c r="D11685" s="214" t="s">
        <v>35201</v>
      </c>
    </row>
    <row r="11686" spans="1:4">
      <c r="A11686" s="213" t="s">
        <v>19903</v>
      </c>
      <c r="B11686" s="213" t="s">
        <v>1707</v>
      </c>
      <c r="C11686" s="213" t="s">
        <v>56</v>
      </c>
      <c r="D11686" s="214" t="s">
        <v>35202</v>
      </c>
    </row>
    <row r="11687" spans="1:4">
      <c r="A11687" s="213" t="s">
        <v>19904</v>
      </c>
      <c r="B11687" s="213" t="s">
        <v>1708</v>
      </c>
      <c r="C11687" s="213" t="s">
        <v>56</v>
      </c>
      <c r="D11687" s="214" t="s">
        <v>35203</v>
      </c>
    </row>
    <row r="11688" spans="1:4">
      <c r="A11688" s="213" t="s">
        <v>19905</v>
      </c>
      <c r="B11688" s="213" t="s">
        <v>31034</v>
      </c>
      <c r="C11688" s="213" t="s">
        <v>56</v>
      </c>
      <c r="D11688" s="214" t="s">
        <v>35204</v>
      </c>
    </row>
    <row r="11689" spans="1:4">
      <c r="A11689" s="213" t="s">
        <v>19906</v>
      </c>
      <c r="B11689" s="213" t="s">
        <v>1709</v>
      </c>
      <c r="C11689" s="213" t="s">
        <v>56</v>
      </c>
      <c r="D11689" s="214" t="s">
        <v>35205</v>
      </c>
    </row>
    <row r="11690" spans="1:4">
      <c r="A11690" s="213" t="s">
        <v>19907</v>
      </c>
      <c r="B11690" s="213" t="s">
        <v>1710</v>
      </c>
      <c r="C11690" s="213" t="s">
        <v>56</v>
      </c>
      <c r="D11690" s="214" t="s">
        <v>35206</v>
      </c>
    </row>
    <row r="11691" spans="1:4">
      <c r="A11691" s="213" t="s">
        <v>19908</v>
      </c>
      <c r="B11691" s="213" t="s">
        <v>332</v>
      </c>
      <c r="C11691" s="213" t="s">
        <v>56</v>
      </c>
      <c r="D11691" s="214" t="s">
        <v>35207</v>
      </c>
    </row>
    <row r="11692" spans="1:4">
      <c r="A11692" s="213" t="s">
        <v>19909</v>
      </c>
      <c r="B11692" s="213" t="s">
        <v>333</v>
      </c>
      <c r="C11692" s="213" t="s">
        <v>56</v>
      </c>
      <c r="D11692" s="214" t="s">
        <v>35208</v>
      </c>
    </row>
    <row r="11693" spans="1:4">
      <c r="A11693" s="213" t="s">
        <v>19910</v>
      </c>
      <c r="B11693" s="213" t="s">
        <v>334</v>
      </c>
      <c r="C11693" s="213" t="s">
        <v>56</v>
      </c>
      <c r="D11693" s="214" t="s">
        <v>35209</v>
      </c>
    </row>
    <row r="11694" spans="1:4">
      <c r="A11694" s="213" t="s">
        <v>19911</v>
      </c>
      <c r="B11694" s="213" t="s">
        <v>335</v>
      </c>
      <c r="C11694" s="213" t="s">
        <v>56</v>
      </c>
      <c r="D11694" s="214" t="s">
        <v>35210</v>
      </c>
    </row>
    <row r="11695" spans="1:4">
      <c r="A11695" s="213" t="s">
        <v>19912</v>
      </c>
      <c r="B11695" s="213" t="s">
        <v>336</v>
      </c>
      <c r="C11695" s="213" t="s">
        <v>56</v>
      </c>
      <c r="D11695" s="214" t="s">
        <v>35211</v>
      </c>
    </row>
    <row r="11696" spans="1:4">
      <c r="A11696" s="213" t="s">
        <v>19913</v>
      </c>
      <c r="B11696" s="213" t="s">
        <v>337</v>
      </c>
      <c r="C11696" s="213" t="s">
        <v>56</v>
      </c>
      <c r="D11696" s="214" t="s">
        <v>35212</v>
      </c>
    </row>
    <row r="11697" spans="1:4">
      <c r="A11697" s="213" t="s">
        <v>19914</v>
      </c>
      <c r="B11697" s="213" t="s">
        <v>338</v>
      </c>
      <c r="C11697" s="213" t="s">
        <v>56</v>
      </c>
      <c r="D11697" s="214" t="s">
        <v>35213</v>
      </c>
    </row>
    <row r="11698" spans="1:4">
      <c r="A11698" s="213" t="s">
        <v>19915</v>
      </c>
      <c r="B11698" s="213" t="s">
        <v>339</v>
      </c>
      <c r="C11698" s="213" t="s">
        <v>56</v>
      </c>
      <c r="D11698" s="214" t="s">
        <v>35214</v>
      </c>
    </row>
    <row r="11699" spans="1:4">
      <c r="A11699" s="213" t="s">
        <v>19916</v>
      </c>
      <c r="B11699" s="213" t="s">
        <v>340</v>
      </c>
      <c r="C11699" s="213" t="s">
        <v>56</v>
      </c>
      <c r="D11699" s="214" t="s">
        <v>35215</v>
      </c>
    </row>
    <row r="11700" spans="1:4">
      <c r="A11700" s="213" t="s">
        <v>19917</v>
      </c>
      <c r="B11700" s="213" t="s">
        <v>341</v>
      </c>
      <c r="C11700" s="213" t="s">
        <v>56</v>
      </c>
      <c r="D11700" s="214" t="s">
        <v>35216</v>
      </c>
    </row>
    <row r="11701" spans="1:4">
      <c r="A11701" s="213" t="s">
        <v>19918</v>
      </c>
      <c r="B11701" s="213" t="s">
        <v>342</v>
      </c>
      <c r="C11701" s="213" t="s">
        <v>56</v>
      </c>
      <c r="D11701" s="214" t="s">
        <v>35217</v>
      </c>
    </row>
    <row r="11702" spans="1:4">
      <c r="A11702" s="213" t="s">
        <v>19919</v>
      </c>
      <c r="B11702" s="213" t="s">
        <v>343</v>
      </c>
      <c r="C11702" s="213" t="s">
        <v>56</v>
      </c>
      <c r="D11702" s="214" t="s">
        <v>35218</v>
      </c>
    </row>
    <row r="11703" spans="1:4">
      <c r="A11703" s="213" t="s">
        <v>19920</v>
      </c>
      <c r="B11703" s="213" t="s">
        <v>344</v>
      </c>
      <c r="C11703" s="213" t="s">
        <v>56</v>
      </c>
      <c r="D11703" s="214" t="s">
        <v>35219</v>
      </c>
    </row>
    <row r="11704" spans="1:4">
      <c r="A11704" s="213" t="s">
        <v>19921</v>
      </c>
      <c r="B11704" s="213" t="s">
        <v>345</v>
      </c>
      <c r="C11704" s="213" t="s">
        <v>56</v>
      </c>
      <c r="D11704" s="214" t="s">
        <v>35220</v>
      </c>
    </row>
    <row r="11705" spans="1:4">
      <c r="A11705" s="213" t="s">
        <v>19922</v>
      </c>
      <c r="B11705" s="213" t="s">
        <v>346</v>
      </c>
      <c r="C11705" s="213" t="s">
        <v>56</v>
      </c>
      <c r="D11705" s="214" t="s">
        <v>35221</v>
      </c>
    </row>
    <row r="11706" spans="1:4">
      <c r="A11706" s="213" t="s">
        <v>19924</v>
      </c>
      <c r="B11706" s="213" t="s">
        <v>347</v>
      </c>
      <c r="C11706" s="213" t="s">
        <v>56</v>
      </c>
      <c r="D11706" s="214" t="s">
        <v>35222</v>
      </c>
    </row>
    <row r="11707" spans="1:4">
      <c r="A11707" s="213" t="s">
        <v>19925</v>
      </c>
      <c r="B11707" s="213" t="s">
        <v>348</v>
      </c>
      <c r="C11707" s="213" t="s">
        <v>56</v>
      </c>
      <c r="D11707" s="214" t="s">
        <v>35223</v>
      </c>
    </row>
    <row r="11708" spans="1:4">
      <c r="A11708" s="213" t="s">
        <v>19926</v>
      </c>
      <c r="B11708" s="213" t="s">
        <v>349</v>
      </c>
      <c r="C11708" s="213" t="s">
        <v>56</v>
      </c>
      <c r="D11708" s="214" t="s">
        <v>35224</v>
      </c>
    </row>
    <row r="11709" spans="1:4">
      <c r="A11709" s="213" t="s">
        <v>19927</v>
      </c>
      <c r="B11709" s="213" t="s">
        <v>350</v>
      </c>
      <c r="C11709" s="213" t="s">
        <v>56</v>
      </c>
      <c r="D11709" s="214" t="s">
        <v>35225</v>
      </c>
    </row>
    <row r="11710" spans="1:4">
      <c r="A11710" s="213" t="s">
        <v>19928</v>
      </c>
      <c r="B11710" s="213" t="s">
        <v>351</v>
      </c>
      <c r="C11710" s="213" t="s">
        <v>56</v>
      </c>
      <c r="D11710" s="214" t="s">
        <v>35226</v>
      </c>
    </row>
    <row r="11711" spans="1:4">
      <c r="A11711" s="213" t="s">
        <v>19929</v>
      </c>
      <c r="B11711" s="213" t="s">
        <v>352</v>
      </c>
      <c r="C11711" s="213" t="s">
        <v>56</v>
      </c>
      <c r="D11711" s="214" t="s">
        <v>35227</v>
      </c>
    </row>
    <row r="11712" spans="1:4">
      <c r="A11712" s="213" t="s">
        <v>19930</v>
      </c>
      <c r="B11712" s="213" t="s">
        <v>353</v>
      </c>
      <c r="C11712" s="213" t="s">
        <v>56</v>
      </c>
      <c r="D11712" s="214" t="s">
        <v>35228</v>
      </c>
    </row>
    <row r="11713" spans="1:4">
      <c r="A11713" s="213" t="s">
        <v>19931</v>
      </c>
      <c r="B11713" s="213" t="s">
        <v>354</v>
      </c>
      <c r="C11713" s="213" t="s">
        <v>56</v>
      </c>
      <c r="D11713" s="214" t="s">
        <v>35229</v>
      </c>
    </row>
    <row r="11714" spans="1:4">
      <c r="A11714" s="213" t="s">
        <v>19932</v>
      </c>
      <c r="B11714" s="213" t="s">
        <v>355</v>
      </c>
      <c r="C11714" s="213" t="s">
        <v>56</v>
      </c>
      <c r="D11714" s="214" t="s">
        <v>35230</v>
      </c>
    </row>
    <row r="11715" spans="1:4">
      <c r="A11715" s="213" t="s">
        <v>19933</v>
      </c>
      <c r="B11715" s="213" t="s">
        <v>356</v>
      </c>
      <c r="C11715" s="213" t="s">
        <v>56</v>
      </c>
      <c r="D11715" s="214" t="s">
        <v>35231</v>
      </c>
    </row>
    <row r="11716" spans="1:4">
      <c r="A11716" s="213" t="s">
        <v>19934</v>
      </c>
      <c r="B11716" s="213" t="s">
        <v>2170</v>
      </c>
      <c r="C11716" s="213" t="s">
        <v>56</v>
      </c>
      <c r="D11716" s="214" t="s">
        <v>35232</v>
      </c>
    </row>
    <row r="11717" spans="1:4">
      <c r="A11717" s="213" t="s">
        <v>19935</v>
      </c>
      <c r="B11717" s="213" t="s">
        <v>2171</v>
      </c>
      <c r="C11717" s="213" t="s">
        <v>56</v>
      </c>
      <c r="D11717" s="214" t="s">
        <v>31141</v>
      </c>
    </row>
    <row r="11718" spans="1:4">
      <c r="A11718" s="213" t="s">
        <v>19936</v>
      </c>
      <c r="B11718" s="213" t="s">
        <v>2172</v>
      </c>
      <c r="C11718" s="213" t="s">
        <v>56</v>
      </c>
      <c r="D11718" s="214" t="s">
        <v>11064</v>
      </c>
    </row>
    <row r="11719" spans="1:4">
      <c r="A11719" s="213" t="s">
        <v>19937</v>
      </c>
      <c r="B11719" s="213" t="s">
        <v>162</v>
      </c>
      <c r="C11719" s="213" t="s">
        <v>163</v>
      </c>
      <c r="D11719" s="214" t="s">
        <v>10633</v>
      </c>
    </row>
    <row r="11720" spans="1:4">
      <c r="A11720" s="213" t="s">
        <v>19938</v>
      </c>
      <c r="B11720" s="213" t="s">
        <v>164</v>
      </c>
      <c r="C11720" s="213" t="s">
        <v>163</v>
      </c>
      <c r="D11720" s="214" t="s">
        <v>20246</v>
      </c>
    </row>
    <row r="11721" spans="1:4">
      <c r="A11721" s="213" t="s">
        <v>19939</v>
      </c>
      <c r="B11721" s="213" t="s">
        <v>165</v>
      </c>
      <c r="C11721" s="213" t="s">
        <v>163</v>
      </c>
      <c r="D11721" s="214" t="s">
        <v>10290</v>
      </c>
    </row>
    <row r="11722" spans="1:4">
      <c r="A11722" s="213" t="s">
        <v>19940</v>
      </c>
      <c r="B11722" s="213" t="s">
        <v>166</v>
      </c>
      <c r="C11722" s="213" t="s">
        <v>163</v>
      </c>
      <c r="D11722" s="214" t="s">
        <v>13235</v>
      </c>
    </row>
    <row r="11723" spans="1:4">
      <c r="A11723" s="213" t="s">
        <v>19941</v>
      </c>
      <c r="B11723" s="213" t="s">
        <v>167</v>
      </c>
      <c r="C11723" s="213" t="s">
        <v>163</v>
      </c>
      <c r="D11723" s="214" t="s">
        <v>11495</v>
      </c>
    </row>
    <row r="11724" spans="1:4">
      <c r="A11724" s="213" t="s">
        <v>19942</v>
      </c>
      <c r="B11724" s="213" t="s">
        <v>168</v>
      </c>
      <c r="C11724" s="213" t="s">
        <v>163</v>
      </c>
      <c r="D11724" s="214" t="s">
        <v>12488</v>
      </c>
    </row>
    <row r="11725" spans="1:4">
      <c r="A11725" s="213" t="s">
        <v>19943</v>
      </c>
      <c r="B11725" s="213" t="s">
        <v>169</v>
      </c>
      <c r="C11725" s="213" t="s">
        <v>163</v>
      </c>
      <c r="D11725" s="214" t="s">
        <v>10332</v>
      </c>
    </row>
    <row r="11726" spans="1:4">
      <c r="A11726" s="213" t="s">
        <v>19944</v>
      </c>
      <c r="B11726" s="213" t="s">
        <v>170</v>
      </c>
      <c r="C11726" s="213" t="s">
        <v>163</v>
      </c>
      <c r="D11726" s="214" t="s">
        <v>10302</v>
      </c>
    </row>
    <row r="11727" spans="1:4">
      <c r="A11727" s="213" t="s">
        <v>19946</v>
      </c>
      <c r="B11727" s="213" t="s">
        <v>171</v>
      </c>
      <c r="C11727" s="213" t="s">
        <v>163</v>
      </c>
      <c r="D11727" s="214" t="s">
        <v>35233</v>
      </c>
    </row>
    <row r="11728" spans="1:4">
      <c r="A11728" s="213" t="s">
        <v>19947</v>
      </c>
      <c r="B11728" s="213" t="s">
        <v>172</v>
      </c>
      <c r="C11728" s="213" t="s">
        <v>163</v>
      </c>
      <c r="D11728" s="214" t="s">
        <v>10643</v>
      </c>
    </row>
    <row r="11729" spans="1:4">
      <c r="A11729" s="213" t="s">
        <v>19948</v>
      </c>
      <c r="B11729" s="213" t="s">
        <v>173</v>
      </c>
      <c r="C11729" s="213" t="s">
        <v>124</v>
      </c>
      <c r="D11729" s="214" t="s">
        <v>35234</v>
      </c>
    </row>
    <row r="11730" spans="1:4">
      <c r="A11730" s="213" t="s">
        <v>19949</v>
      </c>
      <c r="B11730" s="213" t="s">
        <v>174</v>
      </c>
      <c r="C11730" s="213" t="s">
        <v>124</v>
      </c>
      <c r="D11730" s="214" t="s">
        <v>35235</v>
      </c>
    </row>
    <row r="11731" spans="1:4">
      <c r="A11731" s="213" t="s">
        <v>19950</v>
      </c>
      <c r="B11731" s="213" t="s">
        <v>175</v>
      </c>
      <c r="C11731" s="213" t="s">
        <v>124</v>
      </c>
      <c r="D11731" s="214" t="s">
        <v>35236</v>
      </c>
    </row>
    <row r="11732" spans="1:4">
      <c r="A11732" s="213" t="s">
        <v>19951</v>
      </c>
      <c r="B11732" s="213" t="s">
        <v>176</v>
      </c>
      <c r="C11732" s="213" t="s">
        <v>177</v>
      </c>
      <c r="D11732" s="214" t="s">
        <v>30305</v>
      </c>
    </row>
    <row r="11733" spans="1:4">
      <c r="A11733" s="213" t="s">
        <v>19952</v>
      </c>
      <c r="B11733" s="213" t="s">
        <v>178</v>
      </c>
      <c r="C11733" s="213" t="s">
        <v>177</v>
      </c>
      <c r="D11733" s="214" t="s">
        <v>10870</v>
      </c>
    </row>
    <row r="11734" spans="1:4">
      <c r="A11734" s="213" t="s">
        <v>19954</v>
      </c>
      <c r="B11734" s="213" t="s">
        <v>179</v>
      </c>
      <c r="C11734" s="213" t="s">
        <v>177</v>
      </c>
      <c r="D11734" s="214" t="s">
        <v>16208</v>
      </c>
    </row>
    <row r="11735" spans="1:4">
      <c r="A11735" s="213" t="s">
        <v>19955</v>
      </c>
      <c r="B11735" s="213" t="s">
        <v>180</v>
      </c>
      <c r="C11735" s="213" t="s">
        <v>177</v>
      </c>
      <c r="D11735" s="214" t="s">
        <v>22300</v>
      </c>
    </row>
    <row r="11736" spans="1:4">
      <c r="A11736" s="213" t="s">
        <v>19956</v>
      </c>
      <c r="B11736" s="213" t="s">
        <v>181</v>
      </c>
      <c r="C11736" s="213" t="s">
        <v>177</v>
      </c>
      <c r="D11736" s="214" t="s">
        <v>11491</v>
      </c>
    </row>
    <row r="11737" spans="1:4">
      <c r="A11737" s="213" t="s">
        <v>19957</v>
      </c>
      <c r="B11737" s="213" t="s">
        <v>182</v>
      </c>
      <c r="C11737" s="213" t="s">
        <v>177</v>
      </c>
      <c r="D11737" s="214" t="s">
        <v>11155</v>
      </c>
    </row>
    <row r="11738" spans="1:4">
      <c r="A11738" s="213" t="s">
        <v>19958</v>
      </c>
      <c r="B11738" s="213" t="s">
        <v>183</v>
      </c>
      <c r="C11738" s="213" t="s">
        <v>177</v>
      </c>
      <c r="D11738" s="214" t="s">
        <v>26951</v>
      </c>
    </row>
    <row r="11739" spans="1:4">
      <c r="A11739" s="213" t="s">
        <v>19959</v>
      </c>
      <c r="B11739" s="213" t="s">
        <v>184</v>
      </c>
      <c r="C11739" s="213" t="s">
        <v>177</v>
      </c>
      <c r="D11739" s="214" t="s">
        <v>35237</v>
      </c>
    </row>
    <row r="11740" spans="1:4">
      <c r="A11740" s="213" t="s">
        <v>19960</v>
      </c>
      <c r="B11740" s="213" t="s">
        <v>185</v>
      </c>
      <c r="C11740" s="213" t="s">
        <v>177</v>
      </c>
      <c r="D11740" s="214" t="s">
        <v>10151</v>
      </c>
    </row>
    <row r="11741" spans="1:4">
      <c r="A11741" s="213" t="s">
        <v>19961</v>
      </c>
      <c r="B11741" s="213" t="s">
        <v>186</v>
      </c>
      <c r="C11741" s="213" t="s">
        <v>177</v>
      </c>
      <c r="D11741" s="214" t="s">
        <v>10281</v>
      </c>
    </row>
    <row r="11742" spans="1:4">
      <c r="A11742" s="213" t="s">
        <v>19962</v>
      </c>
      <c r="B11742" s="213" t="s">
        <v>187</v>
      </c>
      <c r="C11742" s="213" t="s">
        <v>177</v>
      </c>
      <c r="D11742" s="214" t="s">
        <v>10311</v>
      </c>
    </row>
    <row r="11743" spans="1:4">
      <c r="A11743" s="213" t="s">
        <v>19963</v>
      </c>
      <c r="B11743" s="213" t="s">
        <v>188</v>
      </c>
      <c r="C11743" s="213" t="s">
        <v>177</v>
      </c>
      <c r="D11743" s="214" t="s">
        <v>12591</v>
      </c>
    </row>
    <row r="11744" spans="1:4">
      <c r="A11744" s="213" t="s">
        <v>19964</v>
      </c>
      <c r="B11744" s="213" t="s">
        <v>189</v>
      </c>
      <c r="C11744" s="213" t="s">
        <v>190</v>
      </c>
      <c r="D11744" s="214" t="s">
        <v>15286</v>
      </c>
    </row>
    <row r="11745" spans="1:4">
      <c r="A11745" s="213" t="s">
        <v>19965</v>
      </c>
      <c r="B11745" s="213" t="s">
        <v>191</v>
      </c>
      <c r="C11745" s="213" t="s">
        <v>190</v>
      </c>
      <c r="D11745" s="214" t="s">
        <v>19168</v>
      </c>
    </row>
    <row r="11746" spans="1:4">
      <c r="A11746" s="213" t="s">
        <v>19966</v>
      </c>
      <c r="B11746" s="213" t="s">
        <v>192</v>
      </c>
      <c r="C11746" s="213" t="s">
        <v>190</v>
      </c>
      <c r="D11746" s="214" t="s">
        <v>35238</v>
      </c>
    </row>
    <row r="11747" spans="1:4">
      <c r="A11747" s="213" t="s">
        <v>19967</v>
      </c>
      <c r="B11747" s="213" t="s">
        <v>193</v>
      </c>
      <c r="C11747" s="213" t="s">
        <v>190</v>
      </c>
      <c r="D11747" s="214" t="s">
        <v>22970</v>
      </c>
    </row>
    <row r="11748" spans="1:4">
      <c r="A11748" s="213" t="s">
        <v>19968</v>
      </c>
      <c r="B11748" s="213" t="s">
        <v>194</v>
      </c>
      <c r="C11748" s="213" t="s">
        <v>190</v>
      </c>
      <c r="D11748" s="214" t="s">
        <v>10281</v>
      </c>
    </row>
    <row r="11749" spans="1:4">
      <c r="A11749" s="213" t="s">
        <v>19969</v>
      </c>
      <c r="B11749" s="213" t="s">
        <v>195</v>
      </c>
      <c r="C11749" s="213" t="s">
        <v>196</v>
      </c>
      <c r="D11749" s="214" t="s">
        <v>11446</v>
      </c>
    </row>
    <row r="11750" spans="1:4">
      <c r="A11750" s="213" t="s">
        <v>19970</v>
      </c>
      <c r="B11750" s="213" t="s">
        <v>197</v>
      </c>
      <c r="C11750" s="213" t="s">
        <v>196</v>
      </c>
      <c r="D11750" s="214" t="s">
        <v>35239</v>
      </c>
    </row>
    <row r="11751" spans="1:4">
      <c r="A11751" s="213" t="s">
        <v>19971</v>
      </c>
      <c r="B11751" s="213" t="s">
        <v>198</v>
      </c>
      <c r="C11751" s="213" t="s">
        <v>196</v>
      </c>
      <c r="D11751" s="214" t="s">
        <v>27112</v>
      </c>
    </row>
    <row r="11752" spans="1:4">
      <c r="A11752" s="213" t="s">
        <v>19972</v>
      </c>
      <c r="B11752" s="213" t="s">
        <v>199</v>
      </c>
      <c r="C11752" s="213" t="s">
        <v>196</v>
      </c>
      <c r="D11752" s="214" t="s">
        <v>10635</v>
      </c>
    </row>
    <row r="11753" spans="1:4">
      <c r="A11753" s="213" t="s">
        <v>19973</v>
      </c>
      <c r="B11753" s="213" t="s">
        <v>200</v>
      </c>
      <c r="C11753" s="213" t="s">
        <v>130</v>
      </c>
      <c r="D11753" s="214" t="s">
        <v>11704</v>
      </c>
    </row>
    <row r="11754" spans="1:4">
      <c r="A11754" s="213" t="s">
        <v>19974</v>
      </c>
      <c r="B11754" s="213" t="s">
        <v>201</v>
      </c>
      <c r="C11754" s="213" t="s">
        <v>130</v>
      </c>
      <c r="D11754" s="214" t="s">
        <v>13192</v>
      </c>
    </row>
    <row r="11755" spans="1:4">
      <c r="A11755" s="213" t="s">
        <v>19975</v>
      </c>
      <c r="B11755" s="213" t="s">
        <v>202</v>
      </c>
      <c r="C11755" s="213" t="s">
        <v>130</v>
      </c>
      <c r="D11755" s="214" t="s">
        <v>13189</v>
      </c>
    </row>
    <row r="11756" spans="1:4">
      <c r="A11756" s="213" t="s">
        <v>19976</v>
      </c>
      <c r="B11756" s="213" t="s">
        <v>203</v>
      </c>
      <c r="C11756" s="213" t="s">
        <v>126</v>
      </c>
      <c r="D11756" s="214" t="s">
        <v>10355</v>
      </c>
    </row>
    <row r="11757" spans="1:4">
      <c r="A11757" s="213" t="s">
        <v>19977</v>
      </c>
      <c r="B11757" s="213" t="s">
        <v>204</v>
      </c>
      <c r="C11757" s="213" t="s">
        <v>126</v>
      </c>
      <c r="D11757" s="214" t="s">
        <v>11732</v>
      </c>
    </row>
    <row r="11758" spans="1:4">
      <c r="A11758" s="213" t="s">
        <v>19979</v>
      </c>
      <c r="B11758" s="213" t="s">
        <v>205</v>
      </c>
      <c r="C11758" s="213" t="s">
        <v>55</v>
      </c>
      <c r="D11758" s="214" t="s">
        <v>11437</v>
      </c>
    </row>
    <row r="11759" spans="1:4">
      <c r="A11759" s="213" t="s">
        <v>19980</v>
      </c>
      <c r="B11759" s="213" t="s">
        <v>206</v>
      </c>
      <c r="C11759" s="213" t="s">
        <v>207</v>
      </c>
      <c r="D11759" s="214" t="s">
        <v>12498</v>
      </c>
    </row>
    <row r="11760" spans="1:4">
      <c r="A11760" s="213" t="s">
        <v>19981</v>
      </c>
      <c r="B11760" s="213" t="s">
        <v>208</v>
      </c>
      <c r="C11760" s="213" t="s">
        <v>209</v>
      </c>
      <c r="D11760" s="214" t="s">
        <v>10246</v>
      </c>
    </row>
    <row r="11761" spans="1:4">
      <c r="A11761" s="213" t="s">
        <v>19983</v>
      </c>
      <c r="B11761" s="213" t="s">
        <v>210</v>
      </c>
      <c r="C11761" s="213" t="s">
        <v>209</v>
      </c>
      <c r="D11761" s="214" t="s">
        <v>13340</v>
      </c>
    </row>
    <row r="11762" spans="1:4">
      <c r="A11762" s="213" t="s">
        <v>19984</v>
      </c>
      <c r="B11762" s="213" t="s">
        <v>211</v>
      </c>
      <c r="C11762" s="213" t="s">
        <v>209</v>
      </c>
      <c r="D11762" s="214" t="s">
        <v>10808</v>
      </c>
    </row>
    <row r="11763" spans="1:4">
      <c r="A11763" s="213" t="s">
        <v>19985</v>
      </c>
      <c r="B11763" s="213" t="s">
        <v>212</v>
      </c>
      <c r="C11763" s="213" t="s">
        <v>209</v>
      </c>
      <c r="D11763" s="214" t="s">
        <v>10636</v>
      </c>
    </row>
    <row r="11764" spans="1:4">
      <c r="A11764" s="213" t="s">
        <v>19986</v>
      </c>
      <c r="B11764" s="213" t="s">
        <v>213</v>
      </c>
      <c r="C11764" s="213" t="s">
        <v>209</v>
      </c>
      <c r="D11764" s="214" t="s">
        <v>11016</v>
      </c>
    </row>
    <row r="11765" spans="1:4">
      <c r="A11765" s="213" t="s">
        <v>19987</v>
      </c>
      <c r="B11765" s="213" t="s">
        <v>214</v>
      </c>
      <c r="C11765" s="213" t="s">
        <v>209</v>
      </c>
      <c r="D11765" s="214" t="s">
        <v>10636</v>
      </c>
    </row>
    <row r="11766" spans="1:4">
      <c r="A11766" s="213" t="s">
        <v>19988</v>
      </c>
      <c r="B11766" s="213" t="s">
        <v>215</v>
      </c>
      <c r="C11766" s="213" t="s">
        <v>209</v>
      </c>
      <c r="D11766" s="214" t="s">
        <v>10666</v>
      </c>
    </row>
    <row r="11767" spans="1:4">
      <c r="A11767" s="213" t="s">
        <v>19989</v>
      </c>
      <c r="B11767" s="213" t="s">
        <v>216</v>
      </c>
      <c r="C11767" s="213" t="s">
        <v>209</v>
      </c>
      <c r="D11767" s="214" t="s">
        <v>10654</v>
      </c>
    </row>
    <row r="11768" spans="1:4">
      <c r="A11768" s="213" t="s">
        <v>19990</v>
      </c>
      <c r="B11768" s="213" t="s">
        <v>217</v>
      </c>
      <c r="C11768" s="213" t="s">
        <v>209</v>
      </c>
      <c r="D11768" s="214" t="s">
        <v>11016</v>
      </c>
    </row>
    <row r="11769" spans="1:4">
      <c r="A11769" s="213" t="s">
        <v>19991</v>
      </c>
      <c r="B11769" s="213" t="s">
        <v>218</v>
      </c>
      <c r="C11769" s="213" t="s">
        <v>209</v>
      </c>
      <c r="D11769" s="214" t="s">
        <v>11649</v>
      </c>
    </row>
    <row r="11770" spans="1:4">
      <c r="A11770" s="213" t="s">
        <v>19993</v>
      </c>
      <c r="B11770" s="213" t="s">
        <v>219</v>
      </c>
      <c r="C11770" s="213" t="s">
        <v>209</v>
      </c>
      <c r="D11770" s="214" t="s">
        <v>10454</v>
      </c>
    </row>
    <row r="11771" spans="1:4">
      <c r="A11771" s="213" t="s">
        <v>19994</v>
      </c>
      <c r="B11771" s="213" t="s">
        <v>220</v>
      </c>
      <c r="C11771" s="213" t="s">
        <v>209</v>
      </c>
      <c r="D11771" s="214" t="s">
        <v>13340</v>
      </c>
    </row>
    <row r="11772" spans="1:4">
      <c r="A11772" s="213" t="s">
        <v>19995</v>
      </c>
      <c r="B11772" s="213" t="s">
        <v>221</v>
      </c>
      <c r="C11772" s="213" t="s">
        <v>209</v>
      </c>
      <c r="D11772" s="214" t="s">
        <v>10397</v>
      </c>
    </row>
    <row r="11773" spans="1:4">
      <c r="A11773" s="213" t="s">
        <v>19997</v>
      </c>
      <c r="B11773" s="213" t="s">
        <v>222</v>
      </c>
      <c r="C11773" s="213" t="s">
        <v>209</v>
      </c>
      <c r="D11773" s="214" t="s">
        <v>10454</v>
      </c>
    </row>
    <row r="11774" spans="1:4">
      <c r="A11774" s="213" t="s">
        <v>19998</v>
      </c>
      <c r="B11774" s="213" t="s">
        <v>223</v>
      </c>
      <c r="C11774" s="213" t="s">
        <v>209</v>
      </c>
      <c r="D11774" s="214" t="s">
        <v>22172</v>
      </c>
    </row>
    <row r="11775" spans="1:4">
      <c r="A11775" s="213" t="s">
        <v>20000</v>
      </c>
      <c r="B11775" s="213" t="s">
        <v>224</v>
      </c>
      <c r="C11775" s="213" t="s">
        <v>209</v>
      </c>
      <c r="D11775" s="214" t="s">
        <v>10397</v>
      </c>
    </row>
    <row r="11776" spans="1:4">
      <c r="A11776" s="213" t="s">
        <v>20001</v>
      </c>
      <c r="B11776" s="213" t="s">
        <v>225</v>
      </c>
      <c r="C11776" s="213" t="s">
        <v>209</v>
      </c>
      <c r="D11776" s="214" t="s">
        <v>10666</v>
      </c>
    </row>
    <row r="11777" spans="1:4">
      <c r="A11777" s="213" t="s">
        <v>20002</v>
      </c>
      <c r="B11777" s="213" t="s">
        <v>226</v>
      </c>
      <c r="C11777" s="213" t="s">
        <v>209</v>
      </c>
      <c r="D11777" s="214" t="s">
        <v>35240</v>
      </c>
    </row>
    <row r="11778" spans="1:4">
      <c r="A11778" s="213" t="s">
        <v>20003</v>
      </c>
      <c r="B11778" s="213" t="s">
        <v>227</v>
      </c>
      <c r="C11778" s="213" t="s">
        <v>209</v>
      </c>
      <c r="D11778" s="214" t="s">
        <v>20342</v>
      </c>
    </row>
    <row r="11779" spans="1:4">
      <c r="A11779" s="213" t="s">
        <v>20004</v>
      </c>
      <c r="B11779" s="213" t="s">
        <v>228</v>
      </c>
      <c r="C11779" s="213" t="s">
        <v>209</v>
      </c>
      <c r="D11779" s="214" t="s">
        <v>10912</v>
      </c>
    </row>
    <row r="11780" spans="1:4">
      <c r="A11780" s="213" t="s">
        <v>20005</v>
      </c>
      <c r="B11780" s="213" t="s">
        <v>229</v>
      </c>
      <c r="C11780" s="213" t="s">
        <v>209</v>
      </c>
      <c r="D11780" s="214" t="s">
        <v>24945</v>
      </c>
    </row>
    <row r="11781" spans="1:4">
      <c r="A11781" s="213" t="s">
        <v>20006</v>
      </c>
      <c r="B11781" s="213" t="s">
        <v>230</v>
      </c>
      <c r="C11781" s="213" t="s">
        <v>209</v>
      </c>
      <c r="D11781" s="214" t="s">
        <v>10808</v>
      </c>
    </row>
    <row r="11782" spans="1:4">
      <c r="A11782" s="213" t="s">
        <v>20007</v>
      </c>
      <c r="B11782" s="213" t="s">
        <v>231</v>
      </c>
      <c r="C11782" s="213" t="s">
        <v>209</v>
      </c>
      <c r="D11782" s="214" t="s">
        <v>10912</v>
      </c>
    </row>
    <row r="11783" spans="1:4">
      <c r="A11783" s="213" t="s">
        <v>20008</v>
      </c>
      <c r="B11783" s="213" t="s">
        <v>232</v>
      </c>
      <c r="C11783" s="213" t="s">
        <v>209</v>
      </c>
      <c r="D11783" s="214" t="s">
        <v>35240</v>
      </c>
    </row>
    <row r="11784" spans="1:4">
      <c r="A11784" s="213" t="s">
        <v>20009</v>
      </c>
      <c r="B11784" s="213" t="s">
        <v>233</v>
      </c>
      <c r="C11784" s="213" t="s">
        <v>163</v>
      </c>
      <c r="D11784" s="214" t="s">
        <v>12714</v>
      </c>
    </row>
    <row r="11785" spans="1:4">
      <c r="A11785" s="213" t="s">
        <v>20010</v>
      </c>
      <c r="B11785" s="213" t="s">
        <v>234</v>
      </c>
      <c r="C11785" s="213" t="s">
        <v>163</v>
      </c>
      <c r="D11785" s="214" t="s">
        <v>12199</v>
      </c>
    </row>
    <row r="11786" spans="1:4">
      <c r="A11786" s="213" t="s">
        <v>20011</v>
      </c>
      <c r="B11786" s="213" t="s">
        <v>235</v>
      </c>
      <c r="C11786" s="213" t="s">
        <v>163</v>
      </c>
      <c r="D11786" s="214" t="s">
        <v>22275</v>
      </c>
    </row>
    <row r="11787" spans="1:4">
      <c r="A11787" s="213" t="s">
        <v>20012</v>
      </c>
      <c r="B11787" s="213" t="s">
        <v>236</v>
      </c>
      <c r="C11787" s="213" t="s">
        <v>163</v>
      </c>
      <c r="D11787" s="214" t="s">
        <v>10529</v>
      </c>
    </row>
    <row r="11788" spans="1:4">
      <c r="A11788" s="213" t="s">
        <v>20013</v>
      </c>
      <c r="B11788" s="213" t="s">
        <v>237</v>
      </c>
      <c r="C11788" s="213" t="s">
        <v>190</v>
      </c>
      <c r="D11788" s="214" t="s">
        <v>32806</v>
      </c>
    </row>
    <row r="11789" spans="1:4">
      <c r="A11789" s="213" t="s">
        <v>20014</v>
      </c>
      <c r="B11789" s="213" t="s">
        <v>238</v>
      </c>
      <c r="C11789" s="213" t="s">
        <v>55</v>
      </c>
      <c r="D11789" s="214" t="s">
        <v>34674</v>
      </c>
    </row>
    <row r="11790" spans="1:4">
      <c r="A11790" s="213" t="s">
        <v>20015</v>
      </c>
      <c r="B11790" s="213" t="s">
        <v>239</v>
      </c>
      <c r="C11790" s="213" t="s">
        <v>177</v>
      </c>
      <c r="D11790" s="214" t="s">
        <v>35241</v>
      </c>
    </row>
    <row r="11791" spans="1:4">
      <c r="A11791" s="213" t="s">
        <v>20016</v>
      </c>
      <c r="B11791" s="213" t="s">
        <v>240</v>
      </c>
      <c r="C11791" s="213" t="s">
        <v>126</v>
      </c>
      <c r="D11791" s="214" t="s">
        <v>10200</v>
      </c>
    </row>
    <row r="11792" spans="1:4">
      <c r="A11792" s="213" t="s">
        <v>20017</v>
      </c>
      <c r="B11792" s="213" t="s">
        <v>241</v>
      </c>
      <c r="C11792" s="213" t="s">
        <v>177</v>
      </c>
      <c r="D11792" s="214" t="s">
        <v>35241</v>
      </c>
    </row>
    <row r="11793" spans="1:4">
      <c r="A11793" s="213" t="s">
        <v>20018</v>
      </c>
      <c r="B11793" s="213" t="s">
        <v>242</v>
      </c>
      <c r="C11793" s="213" t="s">
        <v>126</v>
      </c>
      <c r="D11793" s="214" t="s">
        <v>10200</v>
      </c>
    </row>
    <row r="11794" spans="1:4">
      <c r="A11794" s="213" t="s">
        <v>20019</v>
      </c>
      <c r="B11794" s="213" t="s">
        <v>243</v>
      </c>
      <c r="C11794" s="213" t="s">
        <v>177</v>
      </c>
      <c r="D11794" s="214" t="s">
        <v>33637</v>
      </c>
    </row>
    <row r="11795" spans="1:4">
      <c r="A11795" s="213" t="s">
        <v>20020</v>
      </c>
      <c r="B11795" s="213" t="s">
        <v>244</v>
      </c>
      <c r="C11795" s="213" t="s">
        <v>190</v>
      </c>
      <c r="D11795" s="214" t="s">
        <v>26734</v>
      </c>
    </row>
    <row r="11796" spans="1:4">
      <c r="A11796" s="213" t="s">
        <v>20021</v>
      </c>
      <c r="B11796" s="213" t="s">
        <v>245</v>
      </c>
      <c r="C11796" s="213" t="s">
        <v>55</v>
      </c>
      <c r="D11796" s="214" t="s">
        <v>10289</v>
      </c>
    </row>
    <row r="11797" spans="1:4">
      <c r="A11797" s="213" t="s">
        <v>20022</v>
      </c>
      <c r="B11797" s="213" t="s">
        <v>246</v>
      </c>
      <c r="C11797" s="213" t="s">
        <v>163</v>
      </c>
      <c r="D11797" s="214" t="s">
        <v>10281</v>
      </c>
    </row>
    <row r="11798" spans="1:4">
      <c r="A11798" s="213" t="s">
        <v>20023</v>
      </c>
      <c r="B11798" s="213" t="s">
        <v>247</v>
      </c>
      <c r="C11798" s="213" t="s">
        <v>190</v>
      </c>
      <c r="D11798" s="214" t="s">
        <v>24990</v>
      </c>
    </row>
    <row r="11799" spans="1:4">
      <c r="A11799" s="213" t="s">
        <v>20024</v>
      </c>
      <c r="B11799" s="213" t="s">
        <v>248</v>
      </c>
      <c r="C11799" s="213" t="s">
        <v>190</v>
      </c>
      <c r="D11799" s="214" t="s">
        <v>11077</v>
      </c>
    </row>
    <row r="11800" spans="1:4">
      <c r="A11800" s="213" t="s">
        <v>20025</v>
      </c>
      <c r="B11800" s="213" t="s">
        <v>249</v>
      </c>
      <c r="C11800" s="213" t="s">
        <v>190</v>
      </c>
      <c r="D11800" s="214" t="s">
        <v>13437</v>
      </c>
    </row>
    <row r="11801" spans="1:4">
      <c r="A11801" s="213" t="s">
        <v>20026</v>
      </c>
      <c r="B11801" s="213" t="s">
        <v>250</v>
      </c>
      <c r="C11801" s="213" t="s">
        <v>190</v>
      </c>
      <c r="D11801" s="214" t="s">
        <v>10757</v>
      </c>
    </row>
    <row r="11802" spans="1:4">
      <c r="A11802" s="213" t="s">
        <v>20027</v>
      </c>
      <c r="B11802" s="213" t="s">
        <v>251</v>
      </c>
      <c r="C11802" s="213" t="s">
        <v>177</v>
      </c>
      <c r="D11802" s="214" t="s">
        <v>35242</v>
      </c>
    </row>
    <row r="11803" spans="1:4">
      <c r="A11803" s="213" t="s">
        <v>20028</v>
      </c>
      <c r="B11803" s="213" t="s">
        <v>252</v>
      </c>
      <c r="C11803" s="213" t="s">
        <v>126</v>
      </c>
      <c r="D11803" s="214" t="s">
        <v>11171</v>
      </c>
    </row>
    <row r="11804" spans="1:4">
      <c r="A11804" s="213" t="s">
        <v>20029</v>
      </c>
      <c r="B11804" s="213" t="s">
        <v>253</v>
      </c>
      <c r="C11804" s="213" t="s">
        <v>177</v>
      </c>
      <c r="D11804" s="214" t="s">
        <v>14531</v>
      </c>
    </row>
    <row r="11805" spans="1:4">
      <c r="A11805" s="213" t="s">
        <v>20030</v>
      </c>
      <c r="B11805" s="213" t="s">
        <v>254</v>
      </c>
      <c r="C11805" s="213" t="s">
        <v>177</v>
      </c>
      <c r="D11805" s="214" t="s">
        <v>11016</v>
      </c>
    </row>
    <row r="11806" spans="1:4">
      <c r="A11806" s="213" t="s">
        <v>20031</v>
      </c>
      <c r="B11806" s="213" t="s">
        <v>255</v>
      </c>
      <c r="C11806" s="213" t="s">
        <v>190</v>
      </c>
      <c r="D11806" s="214" t="s">
        <v>35243</v>
      </c>
    </row>
    <row r="11807" spans="1:4">
      <c r="A11807" s="213" t="s">
        <v>20032</v>
      </c>
      <c r="B11807" s="213" t="s">
        <v>256</v>
      </c>
      <c r="C11807" s="213" t="s">
        <v>190</v>
      </c>
      <c r="D11807" s="214" t="s">
        <v>15584</v>
      </c>
    </row>
    <row r="11808" spans="1:4">
      <c r="A11808" s="213" t="s">
        <v>20033</v>
      </c>
      <c r="B11808" s="213" t="s">
        <v>257</v>
      </c>
      <c r="C11808" s="213" t="s">
        <v>190</v>
      </c>
      <c r="D11808" s="214" t="s">
        <v>10986</v>
      </c>
    </row>
    <row r="11809" spans="1:4">
      <c r="A11809" s="213" t="s">
        <v>20034</v>
      </c>
      <c r="B11809" s="213" t="s">
        <v>258</v>
      </c>
      <c r="C11809" s="213" t="s">
        <v>209</v>
      </c>
      <c r="D11809" s="214" t="s">
        <v>35244</v>
      </c>
    </row>
    <row r="11810" spans="1:4">
      <c r="A11810" s="213" t="s">
        <v>20036</v>
      </c>
      <c r="B11810" s="213" t="s">
        <v>259</v>
      </c>
      <c r="C11810" s="213" t="s">
        <v>209</v>
      </c>
      <c r="D11810" s="214" t="s">
        <v>11653</v>
      </c>
    </row>
    <row r="11811" spans="1:4">
      <c r="A11811" s="213" t="s">
        <v>20037</v>
      </c>
      <c r="B11811" s="213" t="s">
        <v>31041</v>
      </c>
      <c r="C11811" s="213" t="s">
        <v>209</v>
      </c>
      <c r="D11811" s="214" t="s">
        <v>10397</v>
      </c>
    </row>
    <row r="11812" spans="1:4">
      <c r="A11812" s="213" t="s">
        <v>20038</v>
      </c>
      <c r="B11812" s="213" t="s">
        <v>3349</v>
      </c>
      <c r="C11812" s="213" t="s">
        <v>55</v>
      </c>
      <c r="D11812" s="214" t="s">
        <v>12272</v>
      </c>
    </row>
    <row r="11813" spans="1:4">
      <c r="A11813" s="213" t="s">
        <v>20039</v>
      </c>
      <c r="B11813" s="213" t="s">
        <v>3350</v>
      </c>
      <c r="C11813" s="213" t="s">
        <v>55</v>
      </c>
      <c r="D11813" s="214" t="s">
        <v>12651</v>
      </c>
    </row>
    <row r="11814" spans="1:4">
      <c r="A11814" s="213" t="s">
        <v>20040</v>
      </c>
      <c r="B11814" s="213" t="s">
        <v>4918</v>
      </c>
      <c r="C11814" s="213" t="s">
        <v>55</v>
      </c>
      <c r="D11814" s="214" t="s">
        <v>35245</v>
      </c>
    </row>
    <row r="11815" spans="1:4">
      <c r="A11815" s="213" t="s">
        <v>20042</v>
      </c>
      <c r="B11815" s="213" t="s">
        <v>3351</v>
      </c>
      <c r="C11815" s="213" t="s">
        <v>55</v>
      </c>
      <c r="D11815" s="214" t="s">
        <v>34849</v>
      </c>
    </row>
    <row r="11816" spans="1:4">
      <c r="A11816" s="213" t="s">
        <v>20043</v>
      </c>
      <c r="B11816" s="213" t="s">
        <v>3352</v>
      </c>
      <c r="C11816" s="213" t="s">
        <v>55</v>
      </c>
      <c r="D11816" s="214" t="s">
        <v>35246</v>
      </c>
    </row>
    <row r="11817" spans="1:4">
      <c r="A11817" s="213" t="s">
        <v>20044</v>
      </c>
      <c r="B11817" s="213" t="s">
        <v>4919</v>
      </c>
      <c r="C11817" s="213" t="s">
        <v>55</v>
      </c>
      <c r="D11817" s="214" t="s">
        <v>10253</v>
      </c>
    </row>
    <row r="11818" spans="1:4">
      <c r="A11818" s="213" t="s">
        <v>20045</v>
      </c>
      <c r="B11818" s="213" t="s">
        <v>3353</v>
      </c>
      <c r="C11818" s="213" t="s">
        <v>55</v>
      </c>
      <c r="D11818" s="214" t="s">
        <v>35247</v>
      </c>
    </row>
    <row r="11819" spans="1:4">
      <c r="A11819" s="213" t="s">
        <v>20046</v>
      </c>
      <c r="B11819" s="213" t="s">
        <v>3354</v>
      </c>
      <c r="C11819" s="213" t="s">
        <v>55</v>
      </c>
      <c r="D11819" s="214" t="s">
        <v>34197</v>
      </c>
    </row>
    <row r="11820" spans="1:4">
      <c r="A11820" s="213" t="s">
        <v>20048</v>
      </c>
      <c r="B11820" s="213" t="s">
        <v>4920</v>
      </c>
      <c r="C11820" s="213" t="s">
        <v>55</v>
      </c>
      <c r="D11820" s="214" t="s">
        <v>11442</v>
      </c>
    </row>
    <row r="11821" spans="1:4">
      <c r="A11821" s="213" t="s">
        <v>20049</v>
      </c>
      <c r="B11821" s="213" t="s">
        <v>3355</v>
      </c>
      <c r="C11821" s="213" t="s">
        <v>55</v>
      </c>
      <c r="D11821" s="214" t="s">
        <v>11378</v>
      </c>
    </row>
    <row r="11822" spans="1:4">
      <c r="A11822" s="213" t="s">
        <v>20050</v>
      </c>
      <c r="B11822" s="213" t="s">
        <v>3356</v>
      </c>
      <c r="C11822" s="213" t="s">
        <v>55</v>
      </c>
      <c r="D11822" s="214" t="s">
        <v>12766</v>
      </c>
    </row>
    <row r="11823" spans="1:4">
      <c r="A11823" s="213" t="s">
        <v>20051</v>
      </c>
      <c r="B11823" s="213" t="s">
        <v>4921</v>
      </c>
      <c r="C11823" s="213" t="s">
        <v>55</v>
      </c>
      <c r="D11823" s="214" t="s">
        <v>11038</v>
      </c>
    </row>
    <row r="11824" spans="1:4">
      <c r="A11824" s="213" t="s">
        <v>20052</v>
      </c>
      <c r="B11824" s="213" t="s">
        <v>3357</v>
      </c>
      <c r="C11824" s="213" t="s">
        <v>55</v>
      </c>
      <c r="D11824" s="214" t="s">
        <v>11434</v>
      </c>
    </row>
    <row r="11825" spans="1:4">
      <c r="A11825" s="213" t="s">
        <v>20053</v>
      </c>
      <c r="B11825" s="213" t="s">
        <v>4922</v>
      </c>
      <c r="C11825" s="213" t="s">
        <v>126</v>
      </c>
      <c r="D11825" s="214" t="s">
        <v>13004</v>
      </c>
    </row>
    <row r="11826" spans="1:4">
      <c r="A11826" s="213" t="s">
        <v>20054</v>
      </c>
      <c r="B11826" s="213" t="s">
        <v>4923</v>
      </c>
      <c r="C11826" s="213" t="s">
        <v>126</v>
      </c>
      <c r="D11826" s="214" t="s">
        <v>11391</v>
      </c>
    </row>
    <row r="11827" spans="1:4">
      <c r="A11827" s="213" t="s">
        <v>20055</v>
      </c>
      <c r="B11827" s="213" t="s">
        <v>4924</v>
      </c>
      <c r="C11827" s="213" t="s">
        <v>126</v>
      </c>
      <c r="D11827" s="214" t="s">
        <v>20254</v>
      </c>
    </row>
    <row r="11828" spans="1:4">
      <c r="A11828" s="213" t="s">
        <v>20056</v>
      </c>
      <c r="B11828" s="213" t="s">
        <v>4925</v>
      </c>
      <c r="C11828" s="213" t="s">
        <v>126</v>
      </c>
      <c r="D11828" s="214" t="s">
        <v>20254</v>
      </c>
    </row>
    <row r="11829" spans="1:4">
      <c r="A11829" s="213" t="s">
        <v>20057</v>
      </c>
      <c r="B11829" s="213" t="s">
        <v>4926</v>
      </c>
      <c r="C11829" s="213" t="s">
        <v>55</v>
      </c>
      <c r="D11829" s="214" t="s">
        <v>15169</v>
      </c>
    </row>
    <row r="11830" spans="1:4">
      <c r="A11830" s="213" t="s">
        <v>20059</v>
      </c>
      <c r="B11830" s="213" t="s">
        <v>4927</v>
      </c>
      <c r="C11830" s="213" t="s">
        <v>55</v>
      </c>
      <c r="D11830" s="214" t="s">
        <v>11047</v>
      </c>
    </row>
    <row r="11831" spans="1:4">
      <c r="A11831" s="213" t="s">
        <v>20060</v>
      </c>
      <c r="B11831" s="213" t="s">
        <v>4928</v>
      </c>
      <c r="C11831" s="213" t="s">
        <v>55</v>
      </c>
      <c r="D11831" s="214" t="s">
        <v>22376</v>
      </c>
    </row>
    <row r="11832" spans="1:4">
      <c r="A11832" s="213" t="s">
        <v>20061</v>
      </c>
      <c r="B11832" s="213" t="s">
        <v>3358</v>
      </c>
      <c r="C11832" s="213" t="s">
        <v>55</v>
      </c>
      <c r="D11832" s="214" t="s">
        <v>11038</v>
      </c>
    </row>
    <row r="11833" spans="1:4">
      <c r="A11833" s="213" t="s">
        <v>20062</v>
      </c>
      <c r="B11833" s="213" t="s">
        <v>4929</v>
      </c>
      <c r="C11833" s="213" t="s">
        <v>55</v>
      </c>
      <c r="D11833" s="214" t="s">
        <v>10525</v>
      </c>
    </row>
    <row r="11834" spans="1:4">
      <c r="A11834" s="213" t="s">
        <v>20063</v>
      </c>
      <c r="B11834" s="213" t="s">
        <v>4930</v>
      </c>
      <c r="C11834" s="213" t="s">
        <v>55</v>
      </c>
      <c r="D11834" s="214" t="s">
        <v>10246</v>
      </c>
    </row>
    <row r="11835" spans="1:4">
      <c r="A11835" s="213" t="s">
        <v>20064</v>
      </c>
      <c r="B11835" s="213" t="s">
        <v>4931</v>
      </c>
      <c r="C11835" s="213" t="s">
        <v>55</v>
      </c>
      <c r="D11835" s="214" t="s">
        <v>35248</v>
      </c>
    </row>
    <row r="11836" spans="1:4">
      <c r="A11836" s="213" t="s">
        <v>20066</v>
      </c>
      <c r="B11836" s="213" t="s">
        <v>3359</v>
      </c>
      <c r="C11836" s="213" t="s">
        <v>55</v>
      </c>
      <c r="D11836" s="214" t="s">
        <v>11176</v>
      </c>
    </row>
    <row r="11837" spans="1:4">
      <c r="A11837" s="213" t="s">
        <v>20067</v>
      </c>
      <c r="B11837" s="213" t="s">
        <v>31042</v>
      </c>
      <c r="C11837" s="213" t="s">
        <v>44</v>
      </c>
      <c r="D11837" s="214" t="s">
        <v>35249</v>
      </c>
    </row>
    <row r="11838" spans="1:4">
      <c r="A11838" s="213" t="s">
        <v>20068</v>
      </c>
      <c r="B11838" s="213" t="s">
        <v>31043</v>
      </c>
      <c r="C11838" s="213" t="s">
        <v>44</v>
      </c>
      <c r="D11838" s="214" t="s">
        <v>35250</v>
      </c>
    </row>
    <row r="11839" spans="1:4">
      <c r="A11839" s="213" t="s">
        <v>20069</v>
      </c>
      <c r="B11839" s="213" t="s">
        <v>31044</v>
      </c>
      <c r="C11839" s="213" t="s">
        <v>44</v>
      </c>
      <c r="D11839" s="214" t="s">
        <v>11333</v>
      </c>
    </row>
    <row r="11840" spans="1:4">
      <c r="A11840" s="213" t="s">
        <v>20070</v>
      </c>
      <c r="B11840" s="213" t="s">
        <v>31045</v>
      </c>
      <c r="C11840" s="213" t="s">
        <v>44</v>
      </c>
      <c r="D11840" s="214" t="s">
        <v>35251</v>
      </c>
    </row>
    <row r="11841" spans="1:4">
      <c r="A11841" s="213" t="s">
        <v>20071</v>
      </c>
      <c r="B11841" s="213" t="s">
        <v>31046</v>
      </c>
      <c r="C11841" s="213" t="s">
        <v>44</v>
      </c>
      <c r="D11841" s="214" t="s">
        <v>33713</v>
      </c>
    </row>
    <row r="11842" spans="1:4">
      <c r="A11842" s="213" t="s">
        <v>20072</v>
      </c>
      <c r="B11842" s="213" t="s">
        <v>31047</v>
      </c>
      <c r="C11842" s="213" t="s">
        <v>44</v>
      </c>
      <c r="D11842" s="214" t="s">
        <v>10359</v>
      </c>
    </row>
    <row r="11843" spans="1:4">
      <c r="A11843" s="213" t="s">
        <v>20073</v>
      </c>
      <c r="B11843" s="213" t="s">
        <v>31049</v>
      </c>
      <c r="C11843" s="213" t="s">
        <v>44</v>
      </c>
      <c r="D11843" s="214" t="s">
        <v>35252</v>
      </c>
    </row>
    <row r="11844" spans="1:4">
      <c r="A11844" s="213" t="s">
        <v>20074</v>
      </c>
      <c r="B11844" s="213" t="s">
        <v>31050</v>
      </c>
      <c r="C11844" s="213" t="s">
        <v>44</v>
      </c>
      <c r="D11844" s="214" t="s">
        <v>35253</v>
      </c>
    </row>
    <row r="11845" spans="1:4">
      <c r="A11845" s="213" t="s">
        <v>20076</v>
      </c>
      <c r="B11845" s="213" t="s">
        <v>31051</v>
      </c>
      <c r="C11845" s="213" t="s">
        <v>44</v>
      </c>
      <c r="D11845" s="214" t="s">
        <v>35254</v>
      </c>
    </row>
    <row r="11846" spans="1:4">
      <c r="A11846" s="213" t="s">
        <v>20077</v>
      </c>
      <c r="B11846" s="213" t="s">
        <v>31052</v>
      </c>
      <c r="C11846" s="213" t="s">
        <v>44</v>
      </c>
      <c r="D11846" s="214" t="s">
        <v>28236</v>
      </c>
    </row>
    <row r="11847" spans="1:4">
      <c r="A11847" s="213" t="s">
        <v>20078</v>
      </c>
      <c r="B11847" s="213" t="s">
        <v>31053</v>
      </c>
      <c r="C11847" s="213" t="s">
        <v>55</v>
      </c>
      <c r="D11847" s="214" t="s">
        <v>35255</v>
      </c>
    </row>
    <row r="11848" spans="1:4">
      <c r="A11848" s="213" t="s">
        <v>20079</v>
      </c>
      <c r="B11848" s="213" t="s">
        <v>31055</v>
      </c>
      <c r="C11848" s="213" t="s">
        <v>55</v>
      </c>
      <c r="D11848" s="214" t="s">
        <v>11071</v>
      </c>
    </row>
    <row r="11849" spans="1:4">
      <c r="A11849" s="213" t="s">
        <v>20080</v>
      </c>
      <c r="B11849" s="213" t="s">
        <v>31056</v>
      </c>
      <c r="C11849" s="213" t="s">
        <v>55</v>
      </c>
      <c r="D11849" s="214" t="s">
        <v>35256</v>
      </c>
    </row>
    <row r="11850" spans="1:4">
      <c r="A11850" s="213" t="s">
        <v>20081</v>
      </c>
      <c r="B11850" s="213" t="s">
        <v>31057</v>
      </c>
      <c r="C11850" s="213" t="s">
        <v>55</v>
      </c>
      <c r="D11850" s="214" t="s">
        <v>11430</v>
      </c>
    </row>
    <row r="11851" spans="1:4">
      <c r="A11851" s="213" t="s">
        <v>20082</v>
      </c>
      <c r="B11851" s="213" t="s">
        <v>31058</v>
      </c>
      <c r="C11851" s="213" t="s">
        <v>55</v>
      </c>
      <c r="D11851" s="214" t="s">
        <v>12679</v>
      </c>
    </row>
    <row r="11852" spans="1:4">
      <c r="A11852" s="213" t="s">
        <v>20083</v>
      </c>
      <c r="B11852" s="213" t="s">
        <v>31059</v>
      </c>
      <c r="C11852" s="213" t="s">
        <v>55</v>
      </c>
      <c r="D11852" s="214" t="s">
        <v>12537</v>
      </c>
    </row>
    <row r="11853" spans="1:4">
      <c r="A11853" s="213" t="s">
        <v>20084</v>
      </c>
      <c r="B11853" s="213" t="s">
        <v>31060</v>
      </c>
      <c r="C11853" s="213" t="s">
        <v>126</v>
      </c>
      <c r="D11853" s="214" t="s">
        <v>35257</v>
      </c>
    </row>
    <row r="11854" spans="1:4">
      <c r="A11854" s="213" t="s">
        <v>20085</v>
      </c>
      <c r="B11854" s="213" t="s">
        <v>31062</v>
      </c>
      <c r="C11854" s="213" t="s">
        <v>55</v>
      </c>
      <c r="D11854" s="214" t="s">
        <v>10168</v>
      </c>
    </row>
    <row r="11855" spans="1:4">
      <c r="A11855" s="213" t="s">
        <v>20086</v>
      </c>
      <c r="B11855" s="213" t="s">
        <v>31063</v>
      </c>
      <c r="C11855" s="213" t="s">
        <v>55</v>
      </c>
      <c r="D11855" s="214" t="s">
        <v>25326</v>
      </c>
    </row>
    <row r="11856" spans="1:4">
      <c r="A11856" s="213" t="s">
        <v>20087</v>
      </c>
      <c r="B11856" s="213" t="s">
        <v>31064</v>
      </c>
      <c r="C11856" s="213" t="s">
        <v>44</v>
      </c>
      <c r="D11856" s="214" t="s">
        <v>34189</v>
      </c>
    </row>
    <row r="11857" spans="1:4">
      <c r="A11857" s="213" t="s">
        <v>20088</v>
      </c>
      <c r="B11857" s="213" t="s">
        <v>31065</v>
      </c>
      <c r="C11857" s="213" t="s">
        <v>56</v>
      </c>
      <c r="D11857" s="214" t="s">
        <v>15031</v>
      </c>
    </row>
    <row r="11858" spans="1:4">
      <c r="A11858" s="213" t="s">
        <v>20089</v>
      </c>
      <c r="B11858" s="213" t="s">
        <v>31066</v>
      </c>
      <c r="C11858" s="213" t="s">
        <v>55</v>
      </c>
      <c r="D11858" s="214" t="s">
        <v>35258</v>
      </c>
    </row>
    <row r="11859" spans="1:4">
      <c r="A11859" s="213" t="s">
        <v>20090</v>
      </c>
      <c r="B11859" s="213" t="s">
        <v>31067</v>
      </c>
      <c r="C11859" s="213" t="s">
        <v>44</v>
      </c>
      <c r="D11859" s="214" t="s">
        <v>35259</v>
      </c>
    </row>
    <row r="11860" spans="1:4">
      <c r="A11860" s="213" t="s">
        <v>31068</v>
      </c>
      <c r="B11860" s="213" t="s">
        <v>31069</v>
      </c>
      <c r="C11860" s="213" t="s">
        <v>44</v>
      </c>
      <c r="D11860" s="214" t="s">
        <v>30191</v>
      </c>
    </row>
    <row r="11861" spans="1:4">
      <c r="A11861" s="213" t="s">
        <v>31070</v>
      </c>
      <c r="B11861" s="213" t="s">
        <v>31071</v>
      </c>
      <c r="C11861" s="213" t="s">
        <v>126</v>
      </c>
      <c r="D11861" s="214" t="s">
        <v>35260</v>
      </c>
    </row>
    <row r="11862" spans="1:4">
      <c r="A11862" s="213" t="s">
        <v>31072</v>
      </c>
      <c r="B11862" s="213" t="s">
        <v>31073</v>
      </c>
      <c r="C11862" s="213" t="s">
        <v>44</v>
      </c>
      <c r="D11862" s="214" t="s">
        <v>35261</v>
      </c>
    </row>
    <row r="11863" spans="1:4">
      <c r="A11863" s="213" t="s">
        <v>31075</v>
      </c>
      <c r="B11863" s="213" t="s">
        <v>31076</v>
      </c>
      <c r="C11863" s="213" t="s">
        <v>126</v>
      </c>
      <c r="D11863" s="214" t="s">
        <v>35262</v>
      </c>
    </row>
    <row r="11864" spans="1:4">
      <c r="A11864" s="213" t="s">
        <v>31077</v>
      </c>
      <c r="B11864" s="213" t="s">
        <v>31078</v>
      </c>
      <c r="C11864" s="213" t="s">
        <v>126</v>
      </c>
      <c r="D11864" s="214" t="s">
        <v>35263</v>
      </c>
    </row>
    <row r="11865" spans="1:4">
      <c r="A11865" s="213" t="s">
        <v>31079</v>
      </c>
      <c r="B11865" s="213" t="s">
        <v>31080</v>
      </c>
      <c r="C11865" s="213" t="s">
        <v>44</v>
      </c>
      <c r="D11865" s="214" t="s">
        <v>35264</v>
      </c>
    </row>
    <row r="11866" spans="1:4">
      <c r="A11866" s="213" t="s">
        <v>31081</v>
      </c>
      <c r="B11866" s="213" t="s">
        <v>31082</v>
      </c>
      <c r="C11866" s="213" t="s">
        <v>126</v>
      </c>
      <c r="D11866" s="214" t="s">
        <v>35265</v>
      </c>
    </row>
    <row r="11867" spans="1:4">
      <c r="A11867" s="213" t="s">
        <v>31083</v>
      </c>
      <c r="B11867" s="213" t="s">
        <v>31084</v>
      </c>
      <c r="C11867" s="213" t="s">
        <v>44</v>
      </c>
      <c r="D11867" s="214" t="s">
        <v>11101</v>
      </c>
    </row>
    <row r="11868" spans="1:4">
      <c r="A11868" s="213" t="s">
        <v>20091</v>
      </c>
      <c r="B11868" s="213" t="s">
        <v>20092</v>
      </c>
      <c r="C11868" s="213" t="s">
        <v>56</v>
      </c>
      <c r="D11868" s="214" t="s">
        <v>30139</v>
      </c>
    </row>
    <row r="11869" spans="1:4">
      <c r="A11869" s="213" t="s">
        <v>20094</v>
      </c>
      <c r="B11869" s="213" t="s">
        <v>20095</v>
      </c>
      <c r="C11869" s="213" t="s">
        <v>56</v>
      </c>
      <c r="D11869" s="214" t="s">
        <v>35266</v>
      </c>
    </row>
    <row r="11870" spans="1:4">
      <c r="A11870" s="213" t="s">
        <v>20096</v>
      </c>
      <c r="B11870" s="213" t="s">
        <v>20097</v>
      </c>
      <c r="C11870" s="213" t="s">
        <v>56</v>
      </c>
      <c r="D11870" s="214" t="s">
        <v>35267</v>
      </c>
    </row>
    <row r="11871" spans="1:4">
      <c r="A11871" s="213" t="s">
        <v>20098</v>
      </c>
      <c r="B11871" s="213" t="s">
        <v>20099</v>
      </c>
      <c r="C11871" s="213" t="s">
        <v>56</v>
      </c>
      <c r="D11871" s="214" t="s">
        <v>35268</v>
      </c>
    </row>
    <row r="11872" spans="1:4">
      <c r="A11872" s="213" t="s">
        <v>20100</v>
      </c>
      <c r="B11872" s="213" t="s">
        <v>20101</v>
      </c>
      <c r="C11872" s="213" t="s">
        <v>56</v>
      </c>
      <c r="D11872" s="214" t="s">
        <v>10849</v>
      </c>
    </row>
    <row r="11873" spans="1:4">
      <c r="A11873" s="213" t="s">
        <v>20102</v>
      </c>
      <c r="B11873" s="213" t="s">
        <v>20103</v>
      </c>
      <c r="C11873" s="213" t="s">
        <v>56</v>
      </c>
      <c r="D11873" s="214" t="s">
        <v>35269</v>
      </c>
    </row>
    <row r="11874" spans="1:4">
      <c r="A11874" s="213" t="s">
        <v>20104</v>
      </c>
      <c r="B11874" s="213" t="s">
        <v>20105</v>
      </c>
      <c r="C11874" s="213" t="s">
        <v>56</v>
      </c>
      <c r="D11874" s="214" t="s">
        <v>35270</v>
      </c>
    </row>
    <row r="11875" spans="1:4">
      <c r="A11875" s="213" t="s">
        <v>20106</v>
      </c>
      <c r="B11875" s="213" t="s">
        <v>20107</v>
      </c>
      <c r="C11875" s="213" t="s">
        <v>56</v>
      </c>
      <c r="D11875" s="214" t="s">
        <v>35271</v>
      </c>
    </row>
    <row r="11876" spans="1:4">
      <c r="A11876" s="213" t="s">
        <v>20108</v>
      </c>
      <c r="B11876" s="213" t="s">
        <v>20109</v>
      </c>
      <c r="C11876" s="213" t="s">
        <v>56</v>
      </c>
      <c r="D11876" s="214" t="s">
        <v>33254</v>
      </c>
    </row>
    <row r="11877" spans="1:4">
      <c r="A11877" s="213" t="s">
        <v>20110</v>
      </c>
      <c r="B11877" s="213" t="s">
        <v>20111</v>
      </c>
      <c r="C11877" s="213" t="s">
        <v>55</v>
      </c>
      <c r="D11877" s="214" t="s">
        <v>10906</v>
      </c>
    </row>
    <row r="11878" spans="1:4">
      <c r="A11878" s="213" t="s">
        <v>20112</v>
      </c>
      <c r="B11878" s="213" t="s">
        <v>20113</v>
      </c>
      <c r="C11878" s="213" t="s">
        <v>44</v>
      </c>
      <c r="D11878" s="214" t="s">
        <v>11259</v>
      </c>
    </row>
    <row r="11879" spans="1:4">
      <c r="A11879" s="213" t="s">
        <v>20114</v>
      </c>
      <c r="B11879" s="213" t="s">
        <v>20115</v>
      </c>
      <c r="C11879" s="213" t="s">
        <v>55</v>
      </c>
      <c r="D11879" s="214" t="s">
        <v>34198</v>
      </c>
    </row>
    <row r="11880" spans="1:4">
      <c r="A11880" s="213" t="s">
        <v>20116</v>
      </c>
      <c r="B11880" s="213" t="s">
        <v>20117</v>
      </c>
      <c r="C11880" s="213" t="s">
        <v>55</v>
      </c>
      <c r="D11880" s="214" t="s">
        <v>10496</v>
      </c>
    </row>
    <row r="11881" spans="1:4">
      <c r="A11881" s="213" t="s">
        <v>20118</v>
      </c>
      <c r="B11881" s="213" t="s">
        <v>20119</v>
      </c>
      <c r="C11881" s="213" t="s">
        <v>55</v>
      </c>
      <c r="D11881" s="214" t="s">
        <v>10920</v>
      </c>
    </row>
    <row r="11882" spans="1:4">
      <c r="A11882" s="213" t="s">
        <v>20120</v>
      </c>
      <c r="B11882" s="213" t="s">
        <v>20121</v>
      </c>
      <c r="C11882" s="213" t="s">
        <v>55</v>
      </c>
      <c r="D11882" s="214" t="s">
        <v>35272</v>
      </c>
    </row>
    <row r="11883" spans="1:4">
      <c r="A11883" s="213" t="s">
        <v>20123</v>
      </c>
      <c r="B11883" s="213" t="s">
        <v>20124</v>
      </c>
      <c r="C11883" s="213" t="s">
        <v>55</v>
      </c>
      <c r="D11883" s="214" t="s">
        <v>12672</v>
      </c>
    </row>
    <row r="11884" spans="1:4">
      <c r="A11884" s="213" t="s">
        <v>20125</v>
      </c>
      <c r="B11884" s="213" t="s">
        <v>20126</v>
      </c>
      <c r="C11884" s="213" t="s">
        <v>55</v>
      </c>
      <c r="D11884" s="214" t="s">
        <v>19953</v>
      </c>
    </row>
    <row r="11885" spans="1:4">
      <c r="A11885" s="213" t="s">
        <v>20128</v>
      </c>
      <c r="B11885" s="213" t="s">
        <v>20129</v>
      </c>
      <c r="C11885" s="213" t="s">
        <v>55</v>
      </c>
      <c r="D11885" s="214" t="s">
        <v>35273</v>
      </c>
    </row>
    <row r="11886" spans="1:4">
      <c r="A11886" s="213" t="s">
        <v>20130</v>
      </c>
      <c r="B11886" s="213" t="s">
        <v>20131</v>
      </c>
      <c r="C11886" s="213" t="s">
        <v>55</v>
      </c>
      <c r="D11886" s="214" t="s">
        <v>10290</v>
      </c>
    </row>
    <row r="11887" spans="1:4">
      <c r="A11887" s="213" t="s">
        <v>20132</v>
      </c>
      <c r="B11887" s="213" t="s">
        <v>20133</v>
      </c>
      <c r="C11887" s="213" t="s">
        <v>55</v>
      </c>
      <c r="D11887" s="214" t="s">
        <v>11146</v>
      </c>
    </row>
    <row r="11888" spans="1:4">
      <c r="A11888" s="213" t="s">
        <v>20134</v>
      </c>
      <c r="B11888" s="213" t="s">
        <v>20135</v>
      </c>
      <c r="C11888" s="213" t="s">
        <v>55</v>
      </c>
      <c r="D11888" s="214" t="s">
        <v>35274</v>
      </c>
    </row>
    <row r="11889" spans="1:4">
      <c r="A11889" s="213" t="s">
        <v>20136</v>
      </c>
      <c r="B11889" s="213" t="s">
        <v>20137</v>
      </c>
      <c r="C11889" s="213" t="s">
        <v>55</v>
      </c>
      <c r="D11889" s="214" t="s">
        <v>18112</v>
      </c>
    </row>
    <row r="11890" spans="1:4">
      <c r="A11890" s="213" t="s">
        <v>20138</v>
      </c>
      <c r="B11890" s="213" t="s">
        <v>20139</v>
      </c>
      <c r="C11890" s="213" t="s">
        <v>55</v>
      </c>
      <c r="D11890" s="214" t="s">
        <v>11896</v>
      </c>
    </row>
    <row r="11891" spans="1:4">
      <c r="A11891" s="213" t="s">
        <v>20141</v>
      </c>
      <c r="B11891" s="213" t="s">
        <v>20142</v>
      </c>
      <c r="C11891" s="213" t="s">
        <v>55</v>
      </c>
      <c r="D11891" s="214" t="s">
        <v>34644</v>
      </c>
    </row>
    <row r="11892" spans="1:4">
      <c r="A11892" s="213" t="s">
        <v>20143</v>
      </c>
      <c r="B11892" s="213" t="s">
        <v>20144</v>
      </c>
      <c r="C11892" s="213" t="s">
        <v>55</v>
      </c>
      <c r="D11892" s="214" t="s">
        <v>10166</v>
      </c>
    </row>
    <row r="11893" spans="1:4">
      <c r="A11893" s="213" t="s">
        <v>20145</v>
      </c>
      <c r="B11893" s="213" t="s">
        <v>20146</v>
      </c>
      <c r="C11893" s="213" t="s">
        <v>55</v>
      </c>
      <c r="D11893" s="214" t="s">
        <v>11261</v>
      </c>
    </row>
    <row r="11894" spans="1:4">
      <c r="A11894" s="213" t="s">
        <v>20147</v>
      </c>
      <c r="B11894" s="213" t="s">
        <v>20148</v>
      </c>
      <c r="C11894" s="213" t="s">
        <v>55</v>
      </c>
      <c r="D11894" s="214" t="s">
        <v>10150</v>
      </c>
    </row>
    <row r="11895" spans="1:4">
      <c r="A11895" s="213" t="s">
        <v>20149</v>
      </c>
      <c r="B11895" s="213" t="s">
        <v>20150</v>
      </c>
      <c r="C11895" s="213" t="s">
        <v>55</v>
      </c>
      <c r="D11895" s="214" t="s">
        <v>11305</v>
      </c>
    </row>
    <row r="11896" spans="1:4">
      <c r="A11896" s="213" t="s">
        <v>20151</v>
      </c>
      <c r="B11896" s="213" t="s">
        <v>20152</v>
      </c>
      <c r="C11896" s="213" t="s">
        <v>126</v>
      </c>
      <c r="D11896" s="214" t="s">
        <v>35275</v>
      </c>
    </row>
    <row r="11897" spans="1:4">
      <c r="A11897" s="213" t="s">
        <v>20153</v>
      </c>
      <c r="B11897" s="213" t="s">
        <v>20154</v>
      </c>
      <c r="C11897" s="213" t="s">
        <v>126</v>
      </c>
      <c r="D11897" s="214" t="s">
        <v>35276</v>
      </c>
    </row>
    <row r="11898" spans="1:4">
      <c r="A11898" s="213" t="s">
        <v>20155</v>
      </c>
      <c r="B11898" s="213" t="s">
        <v>20156</v>
      </c>
      <c r="C11898" s="213" t="s">
        <v>126</v>
      </c>
      <c r="D11898" s="214" t="s">
        <v>35277</v>
      </c>
    </row>
    <row r="11899" spans="1:4">
      <c r="A11899" s="213" t="s">
        <v>20157</v>
      </c>
      <c r="B11899" s="213" t="s">
        <v>20158</v>
      </c>
      <c r="C11899" s="213" t="s">
        <v>126</v>
      </c>
      <c r="D11899" s="214" t="s">
        <v>33920</v>
      </c>
    </row>
    <row r="11900" spans="1:4">
      <c r="A11900" s="213" t="s">
        <v>20159</v>
      </c>
      <c r="B11900" s="213" t="s">
        <v>20160</v>
      </c>
      <c r="C11900" s="213" t="s">
        <v>55</v>
      </c>
      <c r="D11900" s="214" t="s">
        <v>22378</v>
      </c>
    </row>
    <row r="11901" spans="1:4">
      <c r="A11901" s="213" t="s">
        <v>20161</v>
      </c>
      <c r="B11901" s="213" t="s">
        <v>20162</v>
      </c>
      <c r="C11901" s="213" t="s">
        <v>126</v>
      </c>
      <c r="D11901" s="214" t="s">
        <v>35278</v>
      </c>
    </row>
    <row r="11902" spans="1:4">
      <c r="A11902" s="213" t="s">
        <v>20163</v>
      </c>
      <c r="B11902" s="213" t="s">
        <v>20164</v>
      </c>
      <c r="C11902" s="213" t="s">
        <v>126</v>
      </c>
      <c r="D11902" s="214" t="s">
        <v>35279</v>
      </c>
    </row>
    <row r="11903" spans="1:4">
      <c r="A11903" s="213" t="s">
        <v>20165</v>
      </c>
      <c r="B11903" s="213" t="s">
        <v>20166</v>
      </c>
      <c r="C11903" s="213" t="s">
        <v>126</v>
      </c>
      <c r="D11903" s="214" t="s">
        <v>35280</v>
      </c>
    </row>
    <row r="11904" spans="1:4">
      <c r="A11904" s="213" t="s">
        <v>20167</v>
      </c>
      <c r="B11904" s="213" t="s">
        <v>20168</v>
      </c>
      <c r="C11904" s="213" t="s">
        <v>126</v>
      </c>
      <c r="D11904" s="214" t="s">
        <v>35281</v>
      </c>
    </row>
    <row r="11905" spans="1:4">
      <c r="A11905" s="213" t="s">
        <v>20169</v>
      </c>
      <c r="B11905" s="213" t="s">
        <v>20170</v>
      </c>
      <c r="C11905" s="213" t="s">
        <v>126</v>
      </c>
      <c r="D11905" s="214" t="s">
        <v>11218</v>
      </c>
    </row>
    <row r="11906" spans="1:4">
      <c r="A11906" s="213" t="s">
        <v>20171</v>
      </c>
      <c r="B11906" s="213" t="s">
        <v>20172</v>
      </c>
      <c r="C11906" s="213" t="s">
        <v>44</v>
      </c>
      <c r="D11906" s="214" t="s">
        <v>13332</v>
      </c>
    </row>
    <row r="11907" spans="1:4">
      <c r="A11907" s="213" t="s">
        <v>20173</v>
      </c>
      <c r="B11907" s="213" t="s">
        <v>20174</v>
      </c>
      <c r="C11907" s="213" t="s">
        <v>44</v>
      </c>
      <c r="D11907" s="214" t="s">
        <v>11702</v>
      </c>
    </row>
    <row r="11908" spans="1:4">
      <c r="A11908" s="213" t="s">
        <v>20175</v>
      </c>
      <c r="B11908" s="213" t="s">
        <v>20176</v>
      </c>
      <c r="C11908" s="213" t="s">
        <v>126</v>
      </c>
      <c r="D11908" s="214" t="s">
        <v>14342</v>
      </c>
    </row>
    <row r="11909" spans="1:4">
      <c r="A11909" s="213" t="s">
        <v>20177</v>
      </c>
      <c r="B11909" s="213" t="s">
        <v>20178</v>
      </c>
      <c r="C11909" s="213" t="s">
        <v>126</v>
      </c>
      <c r="D11909" s="214" t="s">
        <v>10425</v>
      </c>
    </row>
    <row r="11910" spans="1:4">
      <c r="A11910" s="213" t="s">
        <v>20179</v>
      </c>
      <c r="B11910" s="213" t="s">
        <v>20180</v>
      </c>
      <c r="C11910" s="213" t="s">
        <v>126</v>
      </c>
      <c r="D11910" s="214" t="s">
        <v>10345</v>
      </c>
    </row>
    <row r="11911" spans="1:4">
      <c r="A11911" s="213" t="s">
        <v>20181</v>
      </c>
      <c r="B11911" s="213" t="s">
        <v>20182</v>
      </c>
      <c r="C11911" s="213" t="s">
        <v>126</v>
      </c>
      <c r="D11911" s="214" t="s">
        <v>10443</v>
      </c>
    </row>
    <row r="11912" spans="1:4">
      <c r="A11912" s="213" t="s">
        <v>20183</v>
      </c>
      <c r="B11912" s="213" t="s">
        <v>20184</v>
      </c>
      <c r="C11912" s="213" t="s">
        <v>56</v>
      </c>
      <c r="D11912" s="214" t="s">
        <v>33095</v>
      </c>
    </row>
    <row r="11913" spans="1:4">
      <c r="A11913" s="213" t="s">
        <v>20185</v>
      </c>
      <c r="B11913" s="213" t="s">
        <v>20186</v>
      </c>
      <c r="C11913" s="213" t="s">
        <v>56</v>
      </c>
      <c r="D11913" s="214" t="s">
        <v>35282</v>
      </c>
    </row>
    <row r="11914" spans="1:4">
      <c r="A11914" s="213" t="s">
        <v>20187</v>
      </c>
      <c r="B11914" s="213" t="s">
        <v>20188</v>
      </c>
      <c r="C11914" s="213" t="s">
        <v>55</v>
      </c>
      <c r="D11914" s="214" t="s">
        <v>20322</v>
      </c>
    </row>
    <row r="11915" spans="1:4">
      <c r="A11915" s="213" t="s">
        <v>20189</v>
      </c>
      <c r="B11915" s="213" t="s">
        <v>20190</v>
      </c>
      <c r="C11915" s="213" t="s">
        <v>44</v>
      </c>
      <c r="D11915" s="214" t="s">
        <v>12488</v>
      </c>
    </row>
    <row r="11916" spans="1:4">
      <c r="A11916" s="213" t="s">
        <v>20191</v>
      </c>
      <c r="B11916" s="213" t="s">
        <v>20192</v>
      </c>
      <c r="C11916" s="213" t="s">
        <v>44</v>
      </c>
      <c r="D11916" s="214" t="s">
        <v>11437</v>
      </c>
    </row>
    <row r="11917" spans="1:4">
      <c r="A11917" s="213" t="s">
        <v>20193</v>
      </c>
      <c r="B11917" s="213" t="s">
        <v>20194</v>
      </c>
      <c r="C11917" s="213" t="s">
        <v>44</v>
      </c>
      <c r="D11917" s="214" t="s">
        <v>12686</v>
      </c>
    </row>
    <row r="11918" spans="1:4">
      <c r="A11918" s="213" t="s">
        <v>20195</v>
      </c>
      <c r="B11918" s="213" t="s">
        <v>20196</v>
      </c>
      <c r="C11918" s="213" t="s">
        <v>44</v>
      </c>
      <c r="D11918" s="214" t="s">
        <v>11440</v>
      </c>
    </row>
    <row r="11919" spans="1:4">
      <c r="A11919" s="213" t="s">
        <v>20197</v>
      </c>
      <c r="B11919" s="213" t="s">
        <v>20198</v>
      </c>
      <c r="C11919" s="213" t="s">
        <v>44</v>
      </c>
      <c r="D11919" s="214" t="s">
        <v>11237</v>
      </c>
    </row>
    <row r="11920" spans="1:4">
      <c r="A11920" s="213" t="s">
        <v>20199</v>
      </c>
      <c r="B11920" s="213" t="s">
        <v>20200</v>
      </c>
      <c r="C11920" s="213" t="s">
        <v>44</v>
      </c>
      <c r="D11920" s="214" t="s">
        <v>34502</v>
      </c>
    </row>
    <row r="11921" spans="1:4">
      <c r="A11921" s="213" t="s">
        <v>20201</v>
      </c>
      <c r="B11921" s="213" t="s">
        <v>20202</v>
      </c>
      <c r="C11921" s="213" t="s">
        <v>126</v>
      </c>
      <c r="D11921" s="214" t="s">
        <v>12265</v>
      </c>
    </row>
    <row r="11922" spans="1:4">
      <c r="A11922" s="213" t="s">
        <v>20204</v>
      </c>
      <c r="B11922" s="213" t="s">
        <v>20205</v>
      </c>
      <c r="C11922" s="213" t="s">
        <v>55</v>
      </c>
      <c r="D11922" s="214" t="s">
        <v>11329</v>
      </c>
    </row>
    <row r="11923" spans="1:4">
      <c r="A11923" s="213" t="s">
        <v>20206</v>
      </c>
      <c r="B11923" s="213" t="s">
        <v>20207</v>
      </c>
      <c r="C11923" s="213" t="s">
        <v>44</v>
      </c>
      <c r="D11923" s="214" t="s">
        <v>10822</v>
      </c>
    </row>
    <row r="11924" spans="1:4">
      <c r="A11924" s="213" t="s">
        <v>20208</v>
      </c>
      <c r="B11924" s="213" t="s">
        <v>20209</v>
      </c>
      <c r="C11924" s="213" t="s">
        <v>55</v>
      </c>
      <c r="D11924" s="214" t="s">
        <v>35283</v>
      </c>
    </row>
    <row r="11925" spans="1:4">
      <c r="A11925" s="213" t="s">
        <v>20210</v>
      </c>
      <c r="B11925" s="213" t="s">
        <v>20211</v>
      </c>
      <c r="C11925" s="213" t="s">
        <v>55</v>
      </c>
      <c r="D11925" s="214" t="s">
        <v>11313</v>
      </c>
    </row>
    <row r="11926" spans="1:4">
      <c r="A11926" s="213" t="s">
        <v>20212</v>
      </c>
      <c r="B11926" s="213" t="s">
        <v>20213</v>
      </c>
      <c r="C11926" s="213" t="s">
        <v>44</v>
      </c>
      <c r="D11926" s="214" t="s">
        <v>10561</v>
      </c>
    </row>
    <row r="11927" spans="1:4">
      <c r="A11927" s="213" t="s">
        <v>20214</v>
      </c>
      <c r="B11927" s="213" t="s">
        <v>2917</v>
      </c>
      <c r="C11927" s="213" t="s">
        <v>129</v>
      </c>
      <c r="D11927" s="214" t="s">
        <v>35284</v>
      </c>
    </row>
    <row r="11928" spans="1:4">
      <c r="A11928" s="213" t="s">
        <v>20215</v>
      </c>
      <c r="B11928" s="213" t="s">
        <v>31087</v>
      </c>
      <c r="C11928" s="213" t="s">
        <v>44</v>
      </c>
      <c r="D11928" s="214" t="s">
        <v>34558</v>
      </c>
    </row>
    <row r="11929" spans="1:4">
      <c r="A11929" s="213" t="s">
        <v>20216</v>
      </c>
      <c r="B11929" s="213" t="s">
        <v>31088</v>
      </c>
      <c r="C11929" s="213" t="s">
        <v>126</v>
      </c>
      <c r="D11929" s="214" t="s">
        <v>35285</v>
      </c>
    </row>
    <row r="11930" spans="1:4">
      <c r="A11930" s="213" t="s">
        <v>20217</v>
      </c>
      <c r="B11930" s="213" t="s">
        <v>31089</v>
      </c>
      <c r="C11930" s="213" t="s">
        <v>126</v>
      </c>
      <c r="D11930" s="214" t="s">
        <v>35286</v>
      </c>
    </row>
    <row r="11931" spans="1:4">
      <c r="A11931" s="213" t="s">
        <v>20218</v>
      </c>
      <c r="B11931" s="213" t="s">
        <v>31090</v>
      </c>
      <c r="C11931" s="213" t="s">
        <v>126</v>
      </c>
      <c r="D11931" s="214" t="s">
        <v>10782</v>
      </c>
    </row>
    <row r="11932" spans="1:4">
      <c r="A11932" s="213" t="s">
        <v>20219</v>
      </c>
      <c r="B11932" s="213" t="s">
        <v>31091</v>
      </c>
      <c r="C11932" s="213" t="s">
        <v>44</v>
      </c>
      <c r="D11932" s="214" t="s">
        <v>10185</v>
      </c>
    </row>
    <row r="11933" spans="1:4">
      <c r="A11933" s="213" t="s">
        <v>31092</v>
      </c>
      <c r="B11933" s="213" t="s">
        <v>31093</v>
      </c>
      <c r="C11933" s="213" t="s">
        <v>126</v>
      </c>
      <c r="D11933" s="214" t="s">
        <v>35287</v>
      </c>
    </row>
    <row r="11934" spans="1:4">
      <c r="A11934" s="213" t="s">
        <v>31094</v>
      </c>
      <c r="B11934" s="213" t="s">
        <v>31095</v>
      </c>
      <c r="C11934" s="213" t="s">
        <v>44</v>
      </c>
      <c r="D11934" s="214" t="s">
        <v>28068</v>
      </c>
    </row>
    <row r="11935" spans="1:4">
      <c r="A11935" s="213" t="s">
        <v>31096</v>
      </c>
      <c r="B11935" s="213" t="s">
        <v>31097</v>
      </c>
      <c r="C11935" s="213" t="s">
        <v>44</v>
      </c>
      <c r="D11935" s="214" t="s">
        <v>35288</v>
      </c>
    </row>
    <row r="11936" spans="1:4">
      <c r="A11936" s="213" t="s">
        <v>20221</v>
      </c>
      <c r="B11936" s="213" t="s">
        <v>2580</v>
      </c>
      <c r="C11936" s="213" t="s">
        <v>124</v>
      </c>
      <c r="D11936" s="214" t="s">
        <v>10281</v>
      </c>
    </row>
    <row r="11937" spans="1:4">
      <c r="A11937" s="213" t="s">
        <v>20223</v>
      </c>
      <c r="B11937" s="213" t="s">
        <v>2581</v>
      </c>
      <c r="C11937" s="213" t="s">
        <v>124</v>
      </c>
      <c r="D11937" s="214" t="s">
        <v>22498</v>
      </c>
    </row>
    <row r="11938" spans="1:4">
      <c r="A11938" s="213" t="s">
        <v>20224</v>
      </c>
      <c r="B11938" s="213" t="s">
        <v>2582</v>
      </c>
      <c r="C11938" s="213" t="s">
        <v>124</v>
      </c>
      <c r="D11938" s="214" t="s">
        <v>35289</v>
      </c>
    </row>
    <row r="11939" spans="1:4">
      <c r="A11939" s="213" t="s">
        <v>20225</v>
      </c>
      <c r="B11939" s="213" t="s">
        <v>2583</v>
      </c>
      <c r="C11939" s="213" t="s">
        <v>124</v>
      </c>
      <c r="D11939" s="214" t="s">
        <v>12672</v>
      </c>
    </row>
    <row r="11940" spans="1:4">
      <c r="A11940" s="213" t="s">
        <v>20226</v>
      </c>
      <c r="B11940" s="213" t="s">
        <v>2584</v>
      </c>
      <c r="C11940" s="213" t="s">
        <v>124</v>
      </c>
      <c r="D11940" s="214" t="s">
        <v>24246</v>
      </c>
    </row>
    <row r="11941" spans="1:4">
      <c r="A11941" s="213" t="s">
        <v>20227</v>
      </c>
      <c r="B11941" s="213" t="s">
        <v>2585</v>
      </c>
      <c r="C11941" s="213" t="s">
        <v>124</v>
      </c>
      <c r="D11941" s="214" t="s">
        <v>10302</v>
      </c>
    </row>
    <row r="11942" spans="1:4">
      <c r="A11942" s="213" t="s">
        <v>20228</v>
      </c>
      <c r="B11942" s="213" t="s">
        <v>2586</v>
      </c>
      <c r="C11942" s="213" t="s">
        <v>106</v>
      </c>
      <c r="D11942" s="214" t="s">
        <v>35290</v>
      </c>
    </row>
    <row r="11943" spans="1:4">
      <c r="A11943" s="213" t="s">
        <v>20229</v>
      </c>
      <c r="B11943" s="213" t="s">
        <v>2587</v>
      </c>
      <c r="C11943" s="213" t="s">
        <v>106</v>
      </c>
      <c r="D11943" s="214" t="s">
        <v>10210</v>
      </c>
    </row>
    <row r="11944" spans="1:4">
      <c r="A11944" s="213" t="s">
        <v>20230</v>
      </c>
      <c r="B11944" s="213" t="s">
        <v>2588</v>
      </c>
      <c r="C11944" s="213" t="s">
        <v>106</v>
      </c>
      <c r="D11944" s="214" t="s">
        <v>35239</v>
      </c>
    </row>
    <row r="11945" spans="1:4">
      <c r="A11945" s="213" t="s">
        <v>20231</v>
      </c>
      <c r="B11945" s="213" t="s">
        <v>2589</v>
      </c>
      <c r="C11945" s="213" t="s">
        <v>106</v>
      </c>
      <c r="D11945" s="214" t="s">
        <v>10538</v>
      </c>
    </row>
    <row r="11946" spans="1:4">
      <c r="A11946" s="213" t="s">
        <v>20232</v>
      </c>
      <c r="B11946" s="213" t="s">
        <v>2590</v>
      </c>
      <c r="C11946" s="213" t="s">
        <v>106</v>
      </c>
      <c r="D11946" s="214" t="s">
        <v>10253</v>
      </c>
    </row>
    <row r="11947" spans="1:4">
      <c r="A11947" s="213" t="s">
        <v>20233</v>
      </c>
      <c r="B11947" s="213" t="s">
        <v>2591</v>
      </c>
      <c r="C11947" s="213" t="s">
        <v>106</v>
      </c>
      <c r="D11947" s="214" t="s">
        <v>10881</v>
      </c>
    </row>
    <row r="11948" spans="1:4">
      <c r="A11948" s="213" t="s">
        <v>20234</v>
      </c>
      <c r="B11948" s="213" t="s">
        <v>2845</v>
      </c>
      <c r="C11948" s="213" t="s">
        <v>124</v>
      </c>
      <c r="D11948" s="214" t="s">
        <v>11201</v>
      </c>
    </row>
    <row r="11949" spans="1:4">
      <c r="A11949" s="213" t="s">
        <v>20235</v>
      </c>
      <c r="B11949" s="213" t="s">
        <v>2846</v>
      </c>
      <c r="C11949" s="213" t="s">
        <v>124</v>
      </c>
      <c r="D11949" s="214" t="s">
        <v>10545</v>
      </c>
    </row>
    <row r="11950" spans="1:4">
      <c r="A11950" s="213" t="s">
        <v>20236</v>
      </c>
      <c r="B11950" s="213" t="s">
        <v>2847</v>
      </c>
      <c r="C11950" s="213" t="s">
        <v>124</v>
      </c>
      <c r="D11950" s="214" t="s">
        <v>10332</v>
      </c>
    </row>
    <row r="11951" spans="1:4">
      <c r="A11951" s="213" t="s">
        <v>20237</v>
      </c>
      <c r="B11951" s="213" t="s">
        <v>2848</v>
      </c>
      <c r="C11951" s="213" t="s">
        <v>106</v>
      </c>
      <c r="D11951" s="214" t="s">
        <v>10253</v>
      </c>
    </row>
    <row r="11952" spans="1:4">
      <c r="A11952" s="213" t="s">
        <v>20238</v>
      </c>
      <c r="B11952" s="213" t="s">
        <v>2849</v>
      </c>
      <c r="C11952" s="213" t="s">
        <v>106</v>
      </c>
      <c r="D11952" s="214" t="s">
        <v>10544</v>
      </c>
    </row>
    <row r="11953" spans="1:4">
      <c r="A11953" s="213" t="s">
        <v>20239</v>
      </c>
      <c r="B11953" s="213" t="s">
        <v>2850</v>
      </c>
      <c r="C11953" s="213" t="s">
        <v>106</v>
      </c>
      <c r="D11953" s="214" t="s">
        <v>12591</v>
      </c>
    </row>
    <row r="11954" spans="1:4">
      <c r="A11954" s="213" t="s">
        <v>20240</v>
      </c>
      <c r="B11954" s="213" t="s">
        <v>2905</v>
      </c>
      <c r="C11954" s="213" t="s">
        <v>124</v>
      </c>
      <c r="D11954" s="214" t="s">
        <v>11746</v>
      </c>
    </row>
    <row r="11955" spans="1:4">
      <c r="A11955" s="213" t="s">
        <v>20241</v>
      </c>
      <c r="B11955" s="213" t="s">
        <v>2906</v>
      </c>
      <c r="C11955" s="213" t="s">
        <v>124</v>
      </c>
      <c r="D11955" s="214" t="s">
        <v>30146</v>
      </c>
    </row>
    <row r="11956" spans="1:4">
      <c r="A11956" s="213" t="s">
        <v>20242</v>
      </c>
      <c r="B11956" s="213" t="s">
        <v>2907</v>
      </c>
      <c r="C11956" s="213" t="s">
        <v>124</v>
      </c>
      <c r="D11956" s="214" t="s">
        <v>10158</v>
      </c>
    </row>
    <row r="11957" spans="1:4">
      <c r="A11957" s="213" t="s">
        <v>20243</v>
      </c>
      <c r="B11957" s="213" t="s">
        <v>2908</v>
      </c>
      <c r="C11957" s="213" t="s">
        <v>106</v>
      </c>
      <c r="D11957" s="214" t="s">
        <v>10783</v>
      </c>
    </row>
    <row r="11958" spans="1:4">
      <c r="A11958" s="213" t="s">
        <v>20244</v>
      </c>
      <c r="B11958" s="213" t="s">
        <v>2909</v>
      </c>
      <c r="C11958" s="213" t="s">
        <v>106</v>
      </c>
      <c r="D11958" s="214" t="s">
        <v>11176</v>
      </c>
    </row>
    <row r="11959" spans="1:4">
      <c r="A11959" s="213" t="s">
        <v>20245</v>
      </c>
      <c r="B11959" s="213" t="s">
        <v>2910</v>
      </c>
      <c r="C11959" s="213" t="s">
        <v>106</v>
      </c>
      <c r="D11959" s="214" t="s">
        <v>10753</v>
      </c>
    </row>
    <row r="11960" spans="1:4">
      <c r="A11960" s="213" t="s">
        <v>20247</v>
      </c>
      <c r="B11960" s="213" t="s">
        <v>3132</v>
      </c>
      <c r="C11960" s="213" t="s">
        <v>124</v>
      </c>
      <c r="D11960" s="214" t="s">
        <v>31725</v>
      </c>
    </row>
    <row r="11961" spans="1:4">
      <c r="A11961" s="213" t="s">
        <v>20248</v>
      </c>
      <c r="B11961" s="213" t="s">
        <v>3133</v>
      </c>
      <c r="C11961" s="213" t="s">
        <v>124</v>
      </c>
      <c r="D11961" s="214" t="s">
        <v>11260</v>
      </c>
    </row>
    <row r="11962" spans="1:4">
      <c r="A11962" s="213" t="s">
        <v>20249</v>
      </c>
      <c r="B11962" s="213" t="s">
        <v>3134</v>
      </c>
      <c r="C11962" s="213" t="s">
        <v>124</v>
      </c>
      <c r="D11962" s="214" t="s">
        <v>35291</v>
      </c>
    </row>
    <row r="11963" spans="1:4">
      <c r="A11963" s="213" t="s">
        <v>20250</v>
      </c>
      <c r="B11963" s="213" t="s">
        <v>3135</v>
      </c>
      <c r="C11963" s="213" t="s">
        <v>124</v>
      </c>
      <c r="D11963" s="214" t="s">
        <v>10289</v>
      </c>
    </row>
    <row r="11964" spans="1:4">
      <c r="A11964" s="213" t="s">
        <v>20251</v>
      </c>
      <c r="B11964" s="213" t="s">
        <v>554</v>
      </c>
      <c r="C11964" s="213" t="s">
        <v>124</v>
      </c>
      <c r="D11964" s="214" t="s">
        <v>11281</v>
      </c>
    </row>
    <row r="11965" spans="1:4">
      <c r="A11965" s="213" t="s">
        <v>20252</v>
      </c>
      <c r="B11965" s="213" t="s">
        <v>555</v>
      </c>
      <c r="C11965" s="213" t="s">
        <v>124</v>
      </c>
      <c r="D11965" s="214" t="s">
        <v>34221</v>
      </c>
    </row>
    <row r="11966" spans="1:4">
      <c r="A11966" s="213" t="s">
        <v>20253</v>
      </c>
      <c r="B11966" s="213" t="s">
        <v>556</v>
      </c>
      <c r="C11966" s="213" t="s">
        <v>124</v>
      </c>
      <c r="D11966" s="214" t="s">
        <v>30907</v>
      </c>
    </row>
    <row r="11967" spans="1:4">
      <c r="A11967" s="213" t="s">
        <v>20255</v>
      </c>
      <c r="B11967" s="213" t="s">
        <v>557</v>
      </c>
      <c r="C11967" s="213" t="s">
        <v>124</v>
      </c>
      <c r="D11967" s="214" t="s">
        <v>34197</v>
      </c>
    </row>
    <row r="11968" spans="1:4">
      <c r="A11968" s="213" t="s">
        <v>20256</v>
      </c>
      <c r="B11968" s="213" t="s">
        <v>558</v>
      </c>
      <c r="C11968" s="213" t="s">
        <v>106</v>
      </c>
      <c r="D11968" s="214" t="s">
        <v>10267</v>
      </c>
    </row>
    <row r="11969" spans="1:4">
      <c r="A11969" s="213" t="s">
        <v>20257</v>
      </c>
      <c r="B11969" s="213" t="s">
        <v>559</v>
      </c>
      <c r="C11969" s="213" t="s">
        <v>106</v>
      </c>
      <c r="D11969" s="214" t="s">
        <v>10570</v>
      </c>
    </row>
    <row r="11970" spans="1:4">
      <c r="A11970" s="213" t="s">
        <v>20258</v>
      </c>
      <c r="B11970" s="213" t="s">
        <v>560</v>
      </c>
      <c r="C11970" s="213" t="s">
        <v>106</v>
      </c>
      <c r="D11970" s="214" t="s">
        <v>24139</v>
      </c>
    </row>
    <row r="11971" spans="1:4">
      <c r="A11971" s="213" t="s">
        <v>20259</v>
      </c>
      <c r="B11971" s="213" t="s">
        <v>561</v>
      </c>
      <c r="C11971" s="213" t="s">
        <v>106</v>
      </c>
      <c r="D11971" s="214" t="s">
        <v>10376</v>
      </c>
    </row>
    <row r="11972" spans="1:4">
      <c r="A11972" s="213" t="s">
        <v>20260</v>
      </c>
      <c r="B11972" s="213" t="s">
        <v>562</v>
      </c>
      <c r="C11972" s="213" t="s">
        <v>106</v>
      </c>
      <c r="D11972" s="214" t="s">
        <v>10171</v>
      </c>
    </row>
    <row r="11973" spans="1:4">
      <c r="A11973" s="213" t="s">
        <v>20261</v>
      </c>
      <c r="B11973" s="213" t="s">
        <v>563</v>
      </c>
      <c r="C11973" s="213" t="s">
        <v>106</v>
      </c>
      <c r="D11973" s="214" t="s">
        <v>24128</v>
      </c>
    </row>
    <row r="11974" spans="1:4">
      <c r="A11974" s="213" t="s">
        <v>20262</v>
      </c>
      <c r="B11974" s="213" t="s">
        <v>564</v>
      </c>
      <c r="C11974" s="213" t="s">
        <v>106</v>
      </c>
      <c r="D11974" s="214" t="s">
        <v>10460</v>
      </c>
    </row>
    <row r="11975" spans="1:4">
      <c r="A11975" s="213" t="s">
        <v>20263</v>
      </c>
      <c r="B11975" s="213" t="s">
        <v>565</v>
      </c>
      <c r="C11975" s="213" t="s">
        <v>106</v>
      </c>
      <c r="D11975" s="214" t="s">
        <v>10639</v>
      </c>
    </row>
    <row r="11976" spans="1:4">
      <c r="A11976" s="213" t="s">
        <v>20264</v>
      </c>
      <c r="B11976" s="213" t="s">
        <v>566</v>
      </c>
      <c r="C11976" s="213" t="s">
        <v>106</v>
      </c>
      <c r="D11976" s="214" t="s">
        <v>35292</v>
      </c>
    </row>
    <row r="11977" spans="1:4">
      <c r="A11977" s="213" t="s">
        <v>20265</v>
      </c>
      <c r="B11977" s="213" t="s">
        <v>567</v>
      </c>
      <c r="C11977" s="213" t="s">
        <v>106</v>
      </c>
      <c r="D11977" s="214" t="s">
        <v>11436</v>
      </c>
    </row>
    <row r="11978" spans="1:4">
      <c r="A11978" s="213" t="s">
        <v>20266</v>
      </c>
      <c r="B11978" s="213" t="s">
        <v>568</v>
      </c>
      <c r="C11978" s="213" t="s">
        <v>106</v>
      </c>
      <c r="D11978" s="214" t="s">
        <v>10654</v>
      </c>
    </row>
    <row r="11979" spans="1:4">
      <c r="A11979" s="213" t="s">
        <v>20267</v>
      </c>
      <c r="B11979" s="213" t="s">
        <v>569</v>
      </c>
      <c r="C11979" s="213" t="s">
        <v>106</v>
      </c>
      <c r="D11979" s="214" t="s">
        <v>10477</v>
      </c>
    </row>
    <row r="11980" spans="1:4">
      <c r="A11980" s="213" t="s">
        <v>20268</v>
      </c>
      <c r="B11980" s="213" t="s">
        <v>570</v>
      </c>
      <c r="C11980" s="213" t="s">
        <v>106</v>
      </c>
      <c r="D11980" s="214" t="s">
        <v>12397</v>
      </c>
    </row>
    <row r="11981" spans="1:4">
      <c r="A11981" s="213" t="s">
        <v>20269</v>
      </c>
      <c r="B11981" s="213" t="s">
        <v>571</v>
      </c>
      <c r="C11981" s="213" t="s">
        <v>106</v>
      </c>
      <c r="D11981" s="214" t="s">
        <v>13264</v>
      </c>
    </row>
    <row r="11982" spans="1:4">
      <c r="A11982" s="213" t="s">
        <v>20270</v>
      </c>
      <c r="B11982" s="213" t="s">
        <v>572</v>
      </c>
      <c r="C11982" s="213" t="s">
        <v>124</v>
      </c>
      <c r="D11982" s="214" t="s">
        <v>10746</v>
      </c>
    </row>
    <row r="11983" spans="1:4">
      <c r="A11983" s="213" t="s">
        <v>20272</v>
      </c>
      <c r="B11983" s="213" t="s">
        <v>573</v>
      </c>
      <c r="C11983" s="213" t="s">
        <v>124</v>
      </c>
      <c r="D11983" s="214" t="s">
        <v>11057</v>
      </c>
    </row>
    <row r="11984" spans="1:4">
      <c r="A11984" s="213" t="s">
        <v>20273</v>
      </c>
      <c r="B11984" s="213" t="s">
        <v>574</v>
      </c>
      <c r="C11984" s="213" t="s">
        <v>124</v>
      </c>
      <c r="D11984" s="214" t="s">
        <v>10821</v>
      </c>
    </row>
    <row r="11985" spans="1:4">
      <c r="A11985" s="213" t="s">
        <v>20274</v>
      </c>
      <c r="B11985" s="213" t="s">
        <v>575</v>
      </c>
      <c r="C11985" s="213" t="s">
        <v>124</v>
      </c>
      <c r="D11985" s="214" t="s">
        <v>10425</v>
      </c>
    </row>
    <row r="11986" spans="1:4">
      <c r="A11986" s="213" t="s">
        <v>20275</v>
      </c>
      <c r="B11986" s="213" t="s">
        <v>576</v>
      </c>
      <c r="C11986" s="213" t="s">
        <v>124</v>
      </c>
      <c r="D11986" s="214" t="s">
        <v>10492</v>
      </c>
    </row>
    <row r="11987" spans="1:4">
      <c r="A11987" s="213" t="s">
        <v>20277</v>
      </c>
      <c r="B11987" s="213" t="s">
        <v>577</v>
      </c>
      <c r="C11987" s="213" t="s">
        <v>124</v>
      </c>
      <c r="D11987" s="214" t="s">
        <v>10243</v>
      </c>
    </row>
    <row r="11988" spans="1:4">
      <c r="A11988" s="213" t="s">
        <v>20278</v>
      </c>
      <c r="B11988" s="213" t="s">
        <v>578</v>
      </c>
      <c r="C11988" s="213" t="s">
        <v>124</v>
      </c>
      <c r="D11988" s="214" t="s">
        <v>30341</v>
      </c>
    </row>
    <row r="11989" spans="1:4">
      <c r="A11989" s="213" t="s">
        <v>20279</v>
      </c>
      <c r="B11989" s="213" t="s">
        <v>579</v>
      </c>
      <c r="C11989" s="213" t="s">
        <v>124</v>
      </c>
      <c r="D11989" s="214" t="s">
        <v>20280</v>
      </c>
    </row>
    <row r="11990" spans="1:4">
      <c r="A11990" s="213" t="s">
        <v>20281</v>
      </c>
      <c r="B11990" s="213" t="s">
        <v>580</v>
      </c>
      <c r="C11990" s="213" t="s">
        <v>124</v>
      </c>
      <c r="D11990" s="214" t="s">
        <v>12397</v>
      </c>
    </row>
    <row r="11991" spans="1:4">
      <c r="A11991" s="213" t="s">
        <v>20282</v>
      </c>
      <c r="B11991" s="213" t="s">
        <v>581</v>
      </c>
      <c r="C11991" s="213" t="s">
        <v>124</v>
      </c>
      <c r="D11991" s="214" t="s">
        <v>11311</v>
      </c>
    </row>
    <row r="11992" spans="1:4">
      <c r="A11992" s="213" t="s">
        <v>20283</v>
      </c>
      <c r="B11992" s="213" t="s">
        <v>586</v>
      </c>
      <c r="C11992" s="213" t="s">
        <v>56</v>
      </c>
      <c r="D11992" s="214" t="s">
        <v>10930</v>
      </c>
    </row>
    <row r="11993" spans="1:4">
      <c r="A11993" s="213" t="s">
        <v>20284</v>
      </c>
      <c r="B11993" s="213" t="s">
        <v>587</v>
      </c>
      <c r="C11993" s="213" t="s">
        <v>56</v>
      </c>
      <c r="D11993" s="214" t="s">
        <v>28678</v>
      </c>
    </row>
    <row r="11994" spans="1:4">
      <c r="A11994" s="213" t="s">
        <v>20285</v>
      </c>
      <c r="B11994" s="213" t="s">
        <v>588</v>
      </c>
      <c r="C11994" s="213" t="s">
        <v>56</v>
      </c>
      <c r="D11994" s="214" t="s">
        <v>10233</v>
      </c>
    </row>
    <row r="11995" spans="1:4">
      <c r="A11995" s="213" t="s">
        <v>20286</v>
      </c>
      <c r="B11995" s="213" t="s">
        <v>582</v>
      </c>
      <c r="C11995" s="213" t="s">
        <v>106</v>
      </c>
      <c r="D11995" s="214" t="s">
        <v>11200</v>
      </c>
    </row>
    <row r="11996" spans="1:4">
      <c r="A11996" s="213" t="s">
        <v>20287</v>
      </c>
      <c r="B11996" s="213" t="s">
        <v>583</v>
      </c>
      <c r="C11996" s="213" t="s">
        <v>106</v>
      </c>
      <c r="D11996" s="214" t="s">
        <v>11234</v>
      </c>
    </row>
    <row r="11997" spans="1:4">
      <c r="A11997" s="213" t="s">
        <v>20289</v>
      </c>
      <c r="B11997" s="213" t="s">
        <v>584</v>
      </c>
      <c r="C11997" s="213" t="s">
        <v>106</v>
      </c>
      <c r="D11997" s="214" t="s">
        <v>27124</v>
      </c>
    </row>
    <row r="11998" spans="1:4">
      <c r="A11998" s="213" t="s">
        <v>20290</v>
      </c>
      <c r="B11998" s="213" t="s">
        <v>585</v>
      </c>
      <c r="C11998" s="213" t="s">
        <v>106</v>
      </c>
      <c r="D11998" s="214" t="s">
        <v>26498</v>
      </c>
    </row>
    <row r="11999" spans="1:4">
      <c r="A11999" s="213" t="s">
        <v>20291</v>
      </c>
      <c r="B11999" s="213" t="s">
        <v>1277</v>
      </c>
      <c r="C11999" s="213" t="s">
        <v>106</v>
      </c>
      <c r="D11999" s="214" t="s">
        <v>11591</v>
      </c>
    </row>
    <row r="12000" spans="1:4">
      <c r="A12000" s="213" t="s">
        <v>20293</v>
      </c>
      <c r="B12000" s="213" t="s">
        <v>1278</v>
      </c>
      <c r="C12000" s="213" t="s">
        <v>106</v>
      </c>
      <c r="D12000" s="214" t="s">
        <v>35288</v>
      </c>
    </row>
    <row r="12001" spans="1:4">
      <c r="A12001" s="213" t="s">
        <v>20294</v>
      </c>
      <c r="B12001" s="213" t="s">
        <v>1279</v>
      </c>
      <c r="C12001" s="213" t="s">
        <v>106</v>
      </c>
      <c r="D12001" s="214" t="s">
        <v>11867</v>
      </c>
    </row>
    <row r="12002" spans="1:4">
      <c r="A12002" s="213" t="s">
        <v>20295</v>
      </c>
      <c r="B12002" s="213" t="s">
        <v>1280</v>
      </c>
      <c r="C12002" s="213" t="s">
        <v>106</v>
      </c>
      <c r="D12002" s="214" t="s">
        <v>11222</v>
      </c>
    </row>
    <row r="12003" spans="1:4">
      <c r="A12003" s="213" t="s">
        <v>20296</v>
      </c>
      <c r="B12003" s="213" t="s">
        <v>631</v>
      </c>
      <c r="C12003" s="213" t="s">
        <v>603</v>
      </c>
      <c r="D12003" s="214" t="s">
        <v>35293</v>
      </c>
    </row>
    <row r="12004" spans="1:4">
      <c r="A12004" s="213" t="s">
        <v>20297</v>
      </c>
      <c r="B12004" s="213" t="s">
        <v>876</v>
      </c>
      <c r="C12004" s="213" t="s">
        <v>603</v>
      </c>
      <c r="D12004" s="214" t="s">
        <v>35294</v>
      </c>
    </row>
    <row r="12005" spans="1:4">
      <c r="A12005" s="213" t="s">
        <v>20298</v>
      </c>
      <c r="B12005" s="213" t="s">
        <v>3446</v>
      </c>
      <c r="C12005" s="213" t="s">
        <v>603</v>
      </c>
      <c r="D12005" s="214" t="s">
        <v>35295</v>
      </c>
    </row>
    <row r="12006" spans="1:4">
      <c r="A12006" s="213" t="s">
        <v>20299</v>
      </c>
      <c r="B12006" s="213" t="s">
        <v>589</v>
      </c>
      <c r="C12006" s="213" t="s">
        <v>56</v>
      </c>
      <c r="D12006" s="214" t="s">
        <v>34560</v>
      </c>
    </row>
    <row r="12007" spans="1:4">
      <c r="A12007" s="213" t="s">
        <v>20300</v>
      </c>
      <c r="B12007" s="213" t="s">
        <v>590</v>
      </c>
      <c r="C12007" s="213" t="s">
        <v>56</v>
      </c>
      <c r="D12007" s="214" t="s">
        <v>15877</v>
      </c>
    </row>
    <row r="12008" spans="1:4">
      <c r="A12008" s="213" t="s">
        <v>20302</v>
      </c>
      <c r="B12008" s="213" t="s">
        <v>591</v>
      </c>
      <c r="C12008" s="213" t="s">
        <v>56</v>
      </c>
      <c r="D12008" s="214" t="s">
        <v>10496</v>
      </c>
    </row>
    <row r="12009" spans="1:4">
      <c r="A12009" s="213" t="s">
        <v>20303</v>
      </c>
      <c r="B12009" s="213" t="s">
        <v>592</v>
      </c>
      <c r="C12009" s="213" t="s">
        <v>56</v>
      </c>
      <c r="D12009" s="214" t="s">
        <v>29617</v>
      </c>
    </row>
    <row r="12010" spans="1:4">
      <c r="A12010" s="213" t="s">
        <v>20304</v>
      </c>
      <c r="B12010" s="213" t="s">
        <v>593</v>
      </c>
      <c r="C12010" s="213" t="s">
        <v>56</v>
      </c>
      <c r="D12010" s="214" t="s">
        <v>10589</v>
      </c>
    </row>
    <row r="12011" spans="1:4">
      <c r="A12011" s="213" t="s">
        <v>20305</v>
      </c>
      <c r="B12011" s="213" t="s">
        <v>594</v>
      </c>
      <c r="C12011" s="213" t="s">
        <v>56</v>
      </c>
      <c r="D12011" s="214" t="s">
        <v>15010</v>
      </c>
    </row>
    <row r="12012" spans="1:4">
      <c r="A12012" s="213" t="s">
        <v>20306</v>
      </c>
      <c r="B12012" s="213" t="s">
        <v>595</v>
      </c>
      <c r="C12012" s="213" t="s">
        <v>56</v>
      </c>
      <c r="D12012" s="214" t="s">
        <v>10748</v>
      </c>
    </row>
    <row r="12013" spans="1:4">
      <c r="A12013" s="213" t="s">
        <v>20307</v>
      </c>
      <c r="B12013" s="213" t="s">
        <v>596</v>
      </c>
      <c r="C12013" s="213" t="s">
        <v>56</v>
      </c>
      <c r="D12013" s="214" t="s">
        <v>10201</v>
      </c>
    </row>
    <row r="12014" spans="1:4">
      <c r="A12014" s="213" t="s">
        <v>20308</v>
      </c>
      <c r="B12014" s="213" t="s">
        <v>597</v>
      </c>
      <c r="C12014" s="213" t="s">
        <v>56</v>
      </c>
      <c r="D12014" s="214" t="s">
        <v>11281</v>
      </c>
    </row>
    <row r="12015" spans="1:4">
      <c r="A12015" s="213" t="s">
        <v>20309</v>
      </c>
      <c r="B12015" s="213" t="s">
        <v>598</v>
      </c>
      <c r="C12015" s="213" t="s">
        <v>56</v>
      </c>
      <c r="D12015" s="214" t="s">
        <v>12980</v>
      </c>
    </row>
    <row r="12016" spans="1:4">
      <c r="A12016" s="213" t="s">
        <v>20310</v>
      </c>
      <c r="B12016" s="213" t="s">
        <v>599</v>
      </c>
      <c r="C12016" s="213" t="s">
        <v>56</v>
      </c>
      <c r="D12016" s="214" t="s">
        <v>11714</v>
      </c>
    </row>
    <row r="12017" spans="1:4">
      <c r="A12017" s="213" t="s">
        <v>20311</v>
      </c>
      <c r="B12017" s="213" t="s">
        <v>600</v>
      </c>
      <c r="C12017" s="213" t="s">
        <v>56</v>
      </c>
      <c r="D12017" s="214" t="s">
        <v>16352</v>
      </c>
    </row>
    <row r="12018" spans="1:4">
      <c r="A12018" s="213" t="s">
        <v>20312</v>
      </c>
      <c r="B12018" s="213" t="s">
        <v>601</v>
      </c>
      <c r="C12018" s="213" t="s">
        <v>56</v>
      </c>
      <c r="D12018" s="214" t="s">
        <v>30827</v>
      </c>
    </row>
    <row r="12019" spans="1:4">
      <c r="A12019" s="213" t="s">
        <v>20313</v>
      </c>
      <c r="B12019" s="213" t="s">
        <v>602</v>
      </c>
      <c r="C12019" s="213" t="s">
        <v>603</v>
      </c>
      <c r="D12019" s="214" t="s">
        <v>13296</v>
      </c>
    </row>
    <row r="12020" spans="1:4">
      <c r="A12020" s="213" t="s">
        <v>20314</v>
      </c>
      <c r="B12020" s="213" t="s">
        <v>604</v>
      </c>
      <c r="C12020" s="213" t="s">
        <v>603</v>
      </c>
      <c r="D12020" s="214" t="s">
        <v>10464</v>
      </c>
    </row>
    <row r="12021" spans="1:4">
      <c r="A12021" s="213" t="s">
        <v>20315</v>
      </c>
      <c r="B12021" s="213" t="s">
        <v>605</v>
      </c>
      <c r="C12021" s="213" t="s">
        <v>603</v>
      </c>
      <c r="D12021" s="214" t="s">
        <v>18345</v>
      </c>
    </row>
    <row r="12022" spans="1:4">
      <c r="A12022" s="213" t="s">
        <v>20316</v>
      </c>
      <c r="B12022" s="213" t="s">
        <v>606</v>
      </c>
      <c r="C12022" s="213" t="s">
        <v>603</v>
      </c>
      <c r="D12022" s="214" t="s">
        <v>10393</v>
      </c>
    </row>
    <row r="12023" spans="1:4">
      <c r="A12023" s="213" t="s">
        <v>20317</v>
      </c>
      <c r="B12023" s="213" t="s">
        <v>607</v>
      </c>
      <c r="C12023" s="213" t="s">
        <v>603</v>
      </c>
      <c r="D12023" s="214" t="s">
        <v>35245</v>
      </c>
    </row>
    <row r="12024" spans="1:4">
      <c r="A12024" s="213" t="s">
        <v>20318</v>
      </c>
      <c r="B12024" s="213" t="s">
        <v>608</v>
      </c>
      <c r="C12024" s="213" t="s">
        <v>603</v>
      </c>
      <c r="D12024" s="214" t="s">
        <v>11372</v>
      </c>
    </row>
    <row r="12025" spans="1:4">
      <c r="A12025" s="213" t="s">
        <v>20319</v>
      </c>
      <c r="B12025" s="213" t="s">
        <v>609</v>
      </c>
      <c r="C12025" s="213" t="s">
        <v>603</v>
      </c>
      <c r="D12025" s="214" t="s">
        <v>20041</v>
      </c>
    </row>
    <row r="12026" spans="1:4">
      <c r="A12026" s="213" t="s">
        <v>20320</v>
      </c>
      <c r="B12026" s="213" t="s">
        <v>610</v>
      </c>
      <c r="C12026" s="213" t="s">
        <v>603</v>
      </c>
      <c r="D12026" s="214" t="s">
        <v>22172</v>
      </c>
    </row>
    <row r="12027" spans="1:4">
      <c r="A12027" s="213" t="s">
        <v>20321</v>
      </c>
      <c r="B12027" s="213" t="s">
        <v>611</v>
      </c>
      <c r="C12027" s="213" t="s">
        <v>603</v>
      </c>
      <c r="D12027" s="214" t="s">
        <v>10219</v>
      </c>
    </row>
    <row r="12028" spans="1:4">
      <c r="A12028" s="213" t="s">
        <v>20323</v>
      </c>
      <c r="B12028" s="213" t="s">
        <v>612</v>
      </c>
      <c r="C12028" s="213" t="s">
        <v>603</v>
      </c>
      <c r="D12028" s="214" t="s">
        <v>23894</v>
      </c>
    </row>
    <row r="12029" spans="1:4">
      <c r="A12029" s="213" t="s">
        <v>20324</v>
      </c>
      <c r="B12029" s="213" t="s">
        <v>613</v>
      </c>
      <c r="C12029" s="213" t="s">
        <v>603</v>
      </c>
      <c r="D12029" s="214" t="s">
        <v>10163</v>
      </c>
    </row>
    <row r="12030" spans="1:4">
      <c r="A12030" s="213" t="s">
        <v>20325</v>
      </c>
      <c r="B12030" s="213" t="s">
        <v>614</v>
      </c>
      <c r="C12030" s="213" t="s">
        <v>603</v>
      </c>
      <c r="D12030" s="214" t="s">
        <v>12893</v>
      </c>
    </row>
    <row r="12031" spans="1:4">
      <c r="A12031" s="213" t="s">
        <v>20326</v>
      </c>
      <c r="B12031" s="213" t="s">
        <v>615</v>
      </c>
      <c r="C12031" s="213" t="s">
        <v>603</v>
      </c>
      <c r="D12031" s="214" t="s">
        <v>10148</v>
      </c>
    </row>
    <row r="12032" spans="1:4">
      <c r="A12032" s="213" t="s">
        <v>20328</v>
      </c>
      <c r="B12032" s="213" t="s">
        <v>616</v>
      </c>
      <c r="C12032" s="213" t="s">
        <v>603</v>
      </c>
      <c r="D12032" s="214" t="s">
        <v>18345</v>
      </c>
    </row>
    <row r="12033" spans="1:4">
      <c r="A12033" s="213" t="s">
        <v>20329</v>
      </c>
      <c r="B12033" s="213" t="s">
        <v>617</v>
      </c>
      <c r="C12033" s="213" t="s">
        <v>603</v>
      </c>
      <c r="D12033" s="214" t="s">
        <v>35296</v>
      </c>
    </row>
    <row r="12034" spans="1:4">
      <c r="A12034" s="213" t="s">
        <v>20330</v>
      </c>
      <c r="B12034" s="213" t="s">
        <v>618</v>
      </c>
      <c r="C12034" s="213" t="s">
        <v>603</v>
      </c>
      <c r="D12034" s="214" t="s">
        <v>35297</v>
      </c>
    </row>
    <row r="12035" spans="1:4">
      <c r="A12035" s="213" t="s">
        <v>20331</v>
      </c>
      <c r="B12035" s="213" t="s">
        <v>619</v>
      </c>
      <c r="C12035" s="213" t="s">
        <v>56</v>
      </c>
      <c r="D12035" s="214" t="s">
        <v>35298</v>
      </c>
    </row>
    <row r="12036" spans="1:4">
      <c r="A12036" s="213" t="s">
        <v>20332</v>
      </c>
      <c r="B12036" s="213" t="s">
        <v>620</v>
      </c>
      <c r="C12036" s="213" t="s">
        <v>56</v>
      </c>
      <c r="D12036" s="214" t="s">
        <v>16624</v>
      </c>
    </row>
    <row r="12037" spans="1:4">
      <c r="A12037" s="213" t="s">
        <v>20333</v>
      </c>
      <c r="B12037" s="213" t="s">
        <v>621</v>
      </c>
      <c r="C12037" s="213" t="s">
        <v>56</v>
      </c>
      <c r="D12037" s="214" t="s">
        <v>10294</v>
      </c>
    </row>
    <row r="12038" spans="1:4">
      <c r="A12038" s="213" t="s">
        <v>20334</v>
      </c>
      <c r="B12038" s="213" t="s">
        <v>622</v>
      </c>
      <c r="C12038" s="213" t="s">
        <v>56</v>
      </c>
      <c r="D12038" s="214" t="s">
        <v>33850</v>
      </c>
    </row>
    <row r="12039" spans="1:4">
      <c r="A12039" s="213" t="s">
        <v>20335</v>
      </c>
      <c r="B12039" s="213" t="s">
        <v>623</v>
      </c>
      <c r="C12039" s="213" t="s">
        <v>603</v>
      </c>
      <c r="D12039" s="214" t="s">
        <v>35299</v>
      </c>
    </row>
    <row r="12040" spans="1:4">
      <c r="A12040" s="213" t="s">
        <v>20336</v>
      </c>
      <c r="B12040" s="213" t="s">
        <v>624</v>
      </c>
      <c r="C12040" s="213" t="s">
        <v>603</v>
      </c>
      <c r="D12040" s="214" t="s">
        <v>35300</v>
      </c>
    </row>
    <row r="12041" spans="1:4">
      <c r="A12041" s="213" t="s">
        <v>20338</v>
      </c>
      <c r="B12041" s="213" t="s">
        <v>625</v>
      </c>
      <c r="C12041" s="213" t="s">
        <v>603</v>
      </c>
      <c r="D12041" s="214" t="s">
        <v>25332</v>
      </c>
    </row>
    <row r="12042" spans="1:4">
      <c r="A12042" s="213" t="s">
        <v>20339</v>
      </c>
      <c r="B12042" s="213" t="s">
        <v>626</v>
      </c>
      <c r="C12042" s="213" t="s">
        <v>603</v>
      </c>
      <c r="D12042" s="214" t="s">
        <v>15498</v>
      </c>
    </row>
    <row r="12043" spans="1:4">
      <c r="A12043" s="213" t="s">
        <v>20340</v>
      </c>
      <c r="B12043" s="213" t="s">
        <v>627</v>
      </c>
      <c r="C12043" s="213" t="s">
        <v>603</v>
      </c>
      <c r="D12043" s="214" t="s">
        <v>16777</v>
      </c>
    </row>
    <row r="12044" spans="1:4">
      <c r="A12044" s="213" t="s">
        <v>20341</v>
      </c>
      <c r="B12044" s="213" t="s">
        <v>628</v>
      </c>
      <c r="C12044" s="213" t="s">
        <v>603</v>
      </c>
      <c r="D12044" s="214" t="s">
        <v>29077</v>
      </c>
    </row>
    <row r="12045" spans="1:4">
      <c r="A12045" s="213" t="s">
        <v>20343</v>
      </c>
      <c r="B12045" s="213" t="s">
        <v>629</v>
      </c>
      <c r="C12045" s="213" t="s">
        <v>603</v>
      </c>
      <c r="D12045" s="214" t="s">
        <v>35301</v>
      </c>
    </row>
    <row r="12046" spans="1:4">
      <c r="A12046" s="213" t="s">
        <v>20344</v>
      </c>
      <c r="B12046" s="213" t="s">
        <v>630</v>
      </c>
      <c r="C12046" s="213" t="s">
        <v>603</v>
      </c>
      <c r="D12046" s="214" t="s">
        <v>10606</v>
      </c>
    </row>
    <row r="12047" spans="1:4">
      <c r="A12047" s="213" t="s">
        <v>20345</v>
      </c>
      <c r="B12047" s="213" t="s">
        <v>860</v>
      </c>
      <c r="C12047" s="213" t="s">
        <v>603</v>
      </c>
      <c r="D12047" s="214" t="s">
        <v>10542</v>
      </c>
    </row>
    <row r="12048" spans="1:4">
      <c r="A12048" s="213" t="s">
        <v>20346</v>
      </c>
      <c r="B12048" s="213" t="s">
        <v>861</v>
      </c>
      <c r="C12048" s="213" t="s">
        <v>603</v>
      </c>
      <c r="D12048" s="214" t="s">
        <v>15993</v>
      </c>
    </row>
    <row r="12049" spans="1:4">
      <c r="A12049" s="213" t="s">
        <v>20347</v>
      </c>
      <c r="B12049" s="213" t="s">
        <v>862</v>
      </c>
      <c r="C12049" s="213" t="s">
        <v>603</v>
      </c>
      <c r="D12049" s="214" t="s">
        <v>29665</v>
      </c>
    </row>
    <row r="12050" spans="1:4">
      <c r="A12050" s="213" t="s">
        <v>20348</v>
      </c>
      <c r="B12050" s="213" t="s">
        <v>863</v>
      </c>
      <c r="C12050" s="213" t="s">
        <v>603</v>
      </c>
      <c r="D12050" s="214" t="s">
        <v>16867</v>
      </c>
    </row>
    <row r="12051" spans="1:4">
      <c r="A12051" s="213" t="s">
        <v>20349</v>
      </c>
      <c r="B12051" s="213" t="s">
        <v>864</v>
      </c>
      <c r="C12051" s="213" t="s">
        <v>603</v>
      </c>
      <c r="D12051" s="214" t="s">
        <v>10850</v>
      </c>
    </row>
    <row r="12052" spans="1:4">
      <c r="A12052" s="213" t="s">
        <v>20351</v>
      </c>
      <c r="B12052" s="213" t="s">
        <v>865</v>
      </c>
      <c r="C12052" s="213" t="s">
        <v>603</v>
      </c>
      <c r="D12052" s="214" t="s">
        <v>35302</v>
      </c>
    </row>
    <row r="12053" spans="1:4">
      <c r="A12053" s="213" t="s">
        <v>20352</v>
      </c>
      <c r="B12053" s="213" t="s">
        <v>866</v>
      </c>
      <c r="C12053" s="213" t="s">
        <v>603</v>
      </c>
      <c r="D12053" s="214" t="s">
        <v>13153</v>
      </c>
    </row>
    <row r="12054" spans="1:4">
      <c r="A12054" s="213" t="s">
        <v>20353</v>
      </c>
      <c r="B12054" s="213" t="s">
        <v>867</v>
      </c>
      <c r="C12054" s="213" t="s">
        <v>603</v>
      </c>
      <c r="D12054" s="214" t="s">
        <v>30263</v>
      </c>
    </row>
    <row r="12055" spans="1:4">
      <c r="A12055" s="213" t="s">
        <v>20354</v>
      </c>
      <c r="B12055" s="213" t="s">
        <v>868</v>
      </c>
      <c r="C12055" s="213" t="s">
        <v>603</v>
      </c>
      <c r="D12055" s="214" t="s">
        <v>35303</v>
      </c>
    </row>
    <row r="12056" spans="1:4">
      <c r="A12056" s="213" t="s">
        <v>20355</v>
      </c>
      <c r="B12056" s="213" t="s">
        <v>869</v>
      </c>
      <c r="C12056" s="213" t="s">
        <v>603</v>
      </c>
      <c r="D12056" s="214" t="s">
        <v>15956</v>
      </c>
    </row>
    <row r="12057" spans="1:4">
      <c r="A12057" s="213" t="s">
        <v>20356</v>
      </c>
      <c r="B12057" s="213" t="s">
        <v>870</v>
      </c>
      <c r="C12057" s="213" t="s">
        <v>603</v>
      </c>
      <c r="D12057" s="214" t="s">
        <v>30289</v>
      </c>
    </row>
    <row r="12058" spans="1:4">
      <c r="A12058" s="213" t="s">
        <v>20357</v>
      </c>
      <c r="B12058" s="213" t="s">
        <v>871</v>
      </c>
      <c r="C12058" s="213" t="s">
        <v>603</v>
      </c>
      <c r="D12058" s="214" t="s">
        <v>10716</v>
      </c>
    </row>
    <row r="12059" spans="1:4">
      <c r="A12059" s="213" t="s">
        <v>20358</v>
      </c>
      <c r="B12059" s="213" t="s">
        <v>872</v>
      </c>
      <c r="C12059" s="213" t="s">
        <v>603</v>
      </c>
      <c r="D12059" s="214" t="s">
        <v>35304</v>
      </c>
    </row>
    <row r="12060" spans="1:4">
      <c r="A12060" s="213" t="s">
        <v>20359</v>
      </c>
      <c r="B12060" s="213" t="s">
        <v>873</v>
      </c>
      <c r="C12060" s="213" t="s">
        <v>603</v>
      </c>
      <c r="D12060" s="214" t="s">
        <v>33495</v>
      </c>
    </row>
    <row r="12061" spans="1:4">
      <c r="A12061" s="213" t="s">
        <v>20360</v>
      </c>
      <c r="B12061" s="213" t="s">
        <v>874</v>
      </c>
      <c r="C12061" s="213" t="s">
        <v>603</v>
      </c>
      <c r="D12061" s="214" t="s">
        <v>15905</v>
      </c>
    </row>
    <row r="12062" spans="1:4">
      <c r="A12062" s="213" t="s">
        <v>20361</v>
      </c>
      <c r="B12062" s="213" t="s">
        <v>875</v>
      </c>
      <c r="C12062" s="213" t="s">
        <v>603</v>
      </c>
      <c r="D12062" s="214" t="s">
        <v>34063</v>
      </c>
    </row>
    <row r="12063" spans="1:4">
      <c r="A12063" s="213" t="s">
        <v>20362</v>
      </c>
      <c r="B12063" s="213" t="s">
        <v>877</v>
      </c>
      <c r="C12063" s="213" t="s">
        <v>603</v>
      </c>
      <c r="D12063" s="214" t="s">
        <v>34660</v>
      </c>
    </row>
    <row r="12064" spans="1:4">
      <c r="A12064" s="213" t="s">
        <v>20363</v>
      </c>
      <c r="B12064" s="213" t="s">
        <v>878</v>
      </c>
      <c r="C12064" s="213" t="s">
        <v>603</v>
      </c>
      <c r="D12064" s="214" t="s">
        <v>35305</v>
      </c>
    </row>
    <row r="12065" spans="1:4">
      <c r="A12065" s="213" t="s">
        <v>20364</v>
      </c>
      <c r="B12065" s="213" t="s">
        <v>3381</v>
      </c>
      <c r="C12065" s="213" t="s">
        <v>603</v>
      </c>
      <c r="D12065" s="214" t="s">
        <v>10581</v>
      </c>
    </row>
    <row r="12066" spans="1:4">
      <c r="A12066" s="213" t="s">
        <v>20365</v>
      </c>
      <c r="B12066" s="213" t="s">
        <v>879</v>
      </c>
      <c r="C12066" s="213" t="s">
        <v>603</v>
      </c>
      <c r="D12066" s="214" t="s">
        <v>29243</v>
      </c>
    </row>
    <row r="12067" spans="1:4">
      <c r="A12067" s="213" t="s">
        <v>20366</v>
      </c>
      <c r="B12067" s="213" t="s">
        <v>880</v>
      </c>
      <c r="C12067" s="213" t="s">
        <v>603</v>
      </c>
      <c r="D12067" s="214" t="s">
        <v>35306</v>
      </c>
    </row>
    <row r="12068" spans="1:4">
      <c r="A12068" s="213" t="s">
        <v>20367</v>
      </c>
      <c r="B12068" s="213" t="s">
        <v>881</v>
      </c>
      <c r="C12068" s="213" t="s">
        <v>603</v>
      </c>
      <c r="D12068" s="214" t="s">
        <v>35307</v>
      </c>
    </row>
    <row r="12069" spans="1:4">
      <c r="A12069" s="213" t="s">
        <v>20368</v>
      </c>
      <c r="B12069" s="213" t="s">
        <v>882</v>
      </c>
      <c r="C12069" s="213" t="s">
        <v>603</v>
      </c>
      <c r="D12069" s="214" t="s">
        <v>35308</v>
      </c>
    </row>
    <row r="12070" spans="1:4">
      <c r="A12070" s="213" t="s">
        <v>20369</v>
      </c>
      <c r="B12070" s="213" t="s">
        <v>883</v>
      </c>
      <c r="C12070" s="213" t="s">
        <v>603</v>
      </c>
      <c r="D12070" s="214" t="s">
        <v>35309</v>
      </c>
    </row>
    <row r="12071" spans="1:4">
      <c r="A12071" s="213" t="s">
        <v>20370</v>
      </c>
      <c r="B12071" s="213" t="s">
        <v>884</v>
      </c>
      <c r="C12071" s="213" t="s">
        <v>603</v>
      </c>
      <c r="D12071" s="214" t="s">
        <v>35310</v>
      </c>
    </row>
    <row r="12072" spans="1:4">
      <c r="A12072" s="213" t="s">
        <v>20371</v>
      </c>
      <c r="B12072" s="213" t="s">
        <v>694</v>
      </c>
      <c r="C12072" s="213" t="s">
        <v>44</v>
      </c>
      <c r="D12072" s="214" t="s">
        <v>10267</v>
      </c>
    </row>
    <row r="12073" spans="1:4">
      <c r="A12073" s="213" t="s">
        <v>20372</v>
      </c>
      <c r="B12073" s="213" t="s">
        <v>695</v>
      </c>
      <c r="C12073" s="213" t="s">
        <v>44</v>
      </c>
      <c r="D12073" s="214" t="s">
        <v>35311</v>
      </c>
    </row>
    <row r="12074" spans="1:4">
      <c r="A12074" s="213" t="s">
        <v>20373</v>
      </c>
      <c r="B12074" s="213" t="s">
        <v>696</v>
      </c>
      <c r="C12074" s="213" t="s">
        <v>44</v>
      </c>
      <c r="D12074" s="214" t="s">
        <v>35312</v>
      </c>
    </row>
    <row r="12075" spans="1:4">
      <c r="A12075" s="213" t="s">
        <v>20374</v>
      </c>
      <c r="B12075" s="213" t="s">
        <v>697</v>
      </c>
      <c r="C12075" s="213" t="s">
        <v>44</v>
      </c>
      <c r="D12075" s="214" t="s">
        <v>30845</v>
      </c>
    </row>
    <row r="12076" spans="1:4">
      <c r="A12076" s="213" t="s">
        <v>20375</v>
      </c>
      <c r="B12076" s="213" t="s">
        <v>698</v>
      </c>
      <c r="C12076" s="213" t="s">
        <v>44</v>
      </c>
      <c r="D12076" s="214" t="s">
        <v>35313</v>
      </c>
    </row>
    <row r="12077" spans="1:4">
      <c r="A12077" s="213" t="s">
        <v>20376</v>
      </c>
      <c r="B12077" s="213" t="s">
        <v>699</v>
      </c>
      <c r="C12077" s="213" t="s">
        <v>44</v>
      </c>
      <c r="D12077" s="214" t="s">
        <v>31879</v>
      </c>
    </row>
    <row r="12078" spans="1:4">
      <c r="A12078" s="213" t="s">
        <v>20377</v>
      </c>
      <c r="B12078" s="213" t="s">
        <v>700</v>
      </c>
      <c r="C12078" s="213" t="s">
        <v>44</v>
      </c>
      <c r="D12078" s="214" t="s">
        <v>35314</v>
      </c>
    </row>
    <row r="12079" spans="1:4">
      <c r="A12079" s="213" t="s">
        <v>20378</v>
      </c>
      <c r="B12079" s="213" t="s">
        <v>701</v>
      </c>
      <c r="C12079" s="213" t="s">
        <v>44</v>
      </c>
      <c r="D12079" s="214" t="s">
        <v>11215</v>
      </c>
    </row>
    <row r="12080" spans="1:4">
      <c r="A12080" s="213" t="s">
        <v>20379</v>
      </c>
      <c r="B12080" s="213" t="s">
        <v>702</v>
      </c>
      <c r="C12080" s="213" t="s">
        <v>44</v>
      </c>
      <c r="D12080" s="214" t="s">
        <v>11953</v>
      </c>
    </row>
    <row r="12081" spans="1:4">
      <c r="A12081" s="213" t="s">
        <v>20380</v>
      </c>
      <c r="B12081" s="213" t="s">
        <v>703</v>
      </c>
      <c r="C12081" s="213" t="s">
        <v>44</v>
      </c>
      <c r="D12081" s="214" t="s">
        <v>35315</v>
      </c>
    </row>
    <row r="12082" spans="1:4">
      <c r="A12082" s="213" t="s">
        <v>20381</v>
      </c>
      <c r="B12082" s="213" t="s">
        <v>704</v>
      </c>
      <c r="C12082" s="213" t="s">
        <v>44</v>
      </c>
      <c r="D12082" s="214" t="s">
        <v>35316</v>
      </c>
    </row>
    <row r="12083" spans="1:4">
      <c r="A12083" s="213" t="s">
        <v>20382</v>
      </c>
      <c r="B12083" s="213" t="s">
        <v>705</v>
      </c>
      <c r="C12083" s="213" t="s">
        <v>44</v>
      </c>
      <c r="D12083" s="214" t="s">
        <v>34969</v>
      </c>
    </row>
    <row r="12084" spans="1:4">
      <c r="A12084" s="213" t="s">
        <v>20383</v>
      </c>
      <c r="B12084" s="213" t="s">
        <v>706</v>
      </c>
      <c r="C12084" s="213" t="s">
        <v>44</v>
      </c>
      <c r="D12084" s="214" t="s">
        <v>35317</v>
      </c>
    </row>
    <row r="12085" spans="1:4">
      <c r="A12085" s="213" t="s">
        <v>20384</v>
      </c>
      <c r="B12085" s="213" t="s">
        <v>707</v>
      </c>
      <c r="C12085" s="213" t="s">
        <v>44</v>
      </c>
      <c r="D12085" s="214" t="s">
        <v>35318</v>
      </c>
    </row>
    <row r="12086" spans="1:4">
      <c r="A12086" s="213" t="s">
        <v>20385</v>
      </c>
      <c r="B12086" s="213" t="s">
        <v>708</v>
      </c>
      <c r="C12086" s="213" t="s">
        <v>44</v>
      </c>
      <c r="D12086" s="214" t="s">
        <v>29219</v>
      </c>
    </row>
    <row r="12087" spans="1:4">
      <c r="A12087" s="213" t="s">
        <v>20386</v>
      </c>
      <c r="B12087" s="213" t="s">
        <v>709</v>
      </c>
      <c r="C12087" s="213" t="s">
        <v>44</v>
      </c>
      <c r="D12087" s="214" t="s">
        <v>35317</v>
      </c>
    </row>
    <row r="12088" spans="1:4">
      <c r="A12088" s="213" t="s">
        <v>20387</v>
      </c>
      <c r="B12088" s="213" t="s">
        <v>31106</v>
      </c>
      <c r="C12088" s="213" t="s">
        <v>55</v>
      </c>
      <c r="D12088" s="214" t="s">
        <v>35319</v>
      </c>
    </row>
    <row r="12089" spans="1:4">
      <c r="A12089" s="213" t="s">
        <v>20388</v>
      </c>
      <c r="B12089" s="213" t="s">
        <v>31107</v>
      </c>
      <c r="C12089" s="213" t="s">
        <v>55</v>
      </c>
      <c r="D12089" s="214" t="s">
        <v>35320</v>
      </c>
    </row>
    <row r="12090" spans="1:4">
      <c r="A12090" s="213" t="s">
        <v>20389</v>
      </c>
      <c r="B12090" s="213" t="s">
        <v>31108</v>
      </c>
      <c r="C12090" s="213" t="s">
        <v>55</v>
      </c>
      <c r="D12090" s="214" t="s">
        <v>35321</v>
      </c>
    </row>
    <row r="12091" spans="1:4">
      <c r="A12091" s="213" t="s">
        <v>20390</v>
      </c>
      <c r="B12091" s="213" t="s">
        <v>3251</v>
      </c>
      <c r="C12091" s="213" t="s">
        <v>126</v>
      </c>
      <c r="D12091" s="214" t="s">
        <v>35322</v>
      </c>
    </row>
    <row r="12092" spans="1:4">
      <c r="A12092" s="213" t="s">
        <v>20391</v>
      </c>
      <c r="B12092" s="213" t="s">
        <v>3252</v>
      </c>
      <c r="C12092" s="213" t="s">
        <v>126</v>
      </c>
      <c r="D12092" s="214" t="s">
        <v>35323</v>
      </c>
    </row>
    <row r="12093" spans="1:4">
      <c r="A12093" s="213" t="s">
        <v>20392</v>
      </c>
      <c r="B12093" s="213" t="s">
        <v>3253</v>
      </c>
      <c r="C12093" s="213" t="s">
        <v>126</v>
      </c>
      <c r="D12093" s="214" t="s">
        <v>35324</v>
      </c>
    </row>
    <row r="12094" spans="1:4">
      <c r="A12094" s="213" t="s">
        <v>20393</v>
      </c>
      <c r="B12094" s="213" t="s">
        <v>3254</v>
      </c>
      <c r="C12094" s="213" t="s">
        <v>126</v>
      </c>
      <c r="D12094" s="214" t="s">
        <v>35325</v>
      </c>
    </row>
    <row r="12095" spans="1:4">
      <c r="A12095" s="213" t="s">
        <v>20394</v>
      </c>
      <c r="B12095" s="213" t="s">
        <v>3255</v>
      </c>
      <c r="C12095" s="213" t="s">
        <v>55</v>
      </c>
      <c r="D12095" s="214" t="s">
        <v>11261</v>
      </c>
    </row>
    <row r="12096" spans="1:4">
      <c r="A12096" s="213" t="s">
        <v>20395</v>
      </c>
      <c r="B12096" s="213" t="s">
        <v>3256</v>
      </c>
      <c r="C12096" s="213" t="s">
        <v>55</v>
      </c>
      <c r="D12096" s="214" t="s">
        <v>10316</v>
      </c>
    </row>
    <row r="12097" spans="1:4">
      <c r="A12097" s="213" t="s">
        <v>20396</v>
      </c>
      <c r="B12097" s="213" t="s">
        <v>3257</v>
      </c>
      <c r="C12097" s="213" t="s">
        <v>55</v>
      </c>
      <c r="D12097" s="214" t="s">
        <v>13168</v>
      </c>
    </row>
    <row r="12098" spans="1:4">
      <c r="A12098" s="213" t="s">
        <v>20397</v>
      </c>
      <c r="B12098" s="213" t="s">
        <v>3258</v>
      </c>
      <c r="C12098" s="213" t="s">
        <v>44</v>
      </c>
      <c r="D12098" s="214" t="s">
        <v>32978</v>
      </c>
    </row>
    <row r="12099" spans="1:4">
      <c r="A12099" s="213" t="s">
        <v>20398</v>
      </c>
      <c r="B12099" s="213" t="s">
        <v>31109</v>
      </c>
      <c r="C12099" s="213" t="s">
        <v>55</v>
      </c>
      <c r="D12099" s="214" t="s">
        <v>11285</v>
      </c>
    </row>
    <row r="12100" spans="1:4">
      <c r="A12100" s="213" t="s">
        <v>20399</v>
      </c>
      <c r="B12100" s="213" t="s">
        <v>3249</v>
      </c>
      <c r="C12100" s="213" t="s">
        <v>55</v>
      </c>
      <c r="D12100" s="214" t="s">
        <v>30478</v>
      </c>
    </row>
    <row r="12101" spans="1:4">
      <c r="A12101" s="213" t="s">
        <v>20400</v>
      </c>
      <c r="B12101" s="213" t="s">
        <v>4889</v>
      </c>
      <c r="C12101" s="213" t="s">
        <v>55</v>
      </c>
      <c r="D12101" s="214" t="s">
        <v>14267</v>
      </c>
    </row>
    <row r="12102" spans="1:4">
      <c r="A12102" s="213" t="s">
        <v>20401</v>
      </c>
      <c r="B12102" s="213" t="s">
        <v>3250</v>
      </c>
      <c r="C12102" s="213" t="s">
        <v>55</v>
      </c>
      <c r="D12102" s="214" t="s">
        <v>31627</v>
      </c>
    </row>
    <row r="12103" spans="1:4">
      <c r="A12103" s="213" t="s">
        <v>20402</v>
      </c>
      <c r="B12103" s="213" t="s">
        <v>3985</v>
      </c>
      <c r="C12103" s="213" t="s">
        <v>55</v>
      </c>
      <c r="D12103" s="214" t="s">
        <v>33202</v>
      </c>
    </row>
    <row r="12104" spans="1:4">
      <c r="A12104" s="213" t="s">
        <v>31110</v>
      </c>
      <c r="B12104" s="213" t="s">
        <v>31111</v>
      </c>
      <c r="C12104" s="213" t="s">
        <v>44</v>
      </c>
      <c r="D12104" s="214" t="s">
        <v>35326</v>
      </c>
    </row>
    <row r="12105" spans="1:4">
      <c r="A12105" s="213" t="s">
        <v>31112</v>
      </c>
      <c r="B12105" s="213" t="s">
        <v>31113</v>
      </c>
      <c r="C12105" s="213" t="s">
        <v>44</v>
      </c>
      <c r="D12105" s="214" t="s">
        <v>35327</v>
      </c>
    </row>
    <row r="12106" spans="1:4">
      <c r="A12106" s="213" t="s">
        <v>31114</v>
      </c>
      <c r="B12106" s="213" t="s">
        <v>31115</v>
      </c>
      <c r="C12106" s="213" t="s">
        <v>126</v>
      </c>
      <c r="D12106" s="214" t="s">
        <v>35328</v>
      </c>
    </row>
    <row r="12107" spans="1:4">
      <c r="A12107" s="213" t="s">
        <v>31116</v>
      </c>
      <c r="B12107" s="213" t="s">
        <v>31117</v>
      </c>
      <c r="C12107" s="213" t="s">
        <v>126</v>
      </c>
      <c r="D12107" s="214" t="s">
        <v>35329</v>
      </c>
    </row>
    <row r="12108" spans="1:4">
      <c r="A12108" s="213" t="s">
        <v>31118</v>
      </c>
      <c r="B12108" s="213" t="s">
        <v>31119</v>
      </c>
      <c r="C12108" s="213" t="s">
        <v>55</v>
      </c>
      <c r="D12108" s="214" t="s">
        <v>35330</v>
      </c>
    </row>
    <row r="12109" spans="1:4">
      <c r="A12109" s="213" t="s">
        <v>31120</v>
      </c>
      <c r="B12109" s="213" t="s">
        <v>31121</v>
      </c>
      <c r="C12109" s="213" t="s">
        <v>55</v>
      </c>
      <c r="D12109" s="214" t="s">
        <v>35331</v>
      </c>
    </row>
    <row r="12110" spans="1:4">
      <c r="A12110" s="213" t="s">
        <v>20403</v>
      </c>
      <c r="B12110" s="213" t="s">
        <v>3729</v>
      </c>
      <c r="C12110" s="213" t="s">
        <v>126</v>
      </c>
      <c r="D12110" s="214" t="s">
        <v>35332</v>
      </c>
    </row>
    <row r="12111" spans="1:4">
      <c r="A12111" s="213" t="s">
        <v>20404</v>
      </c>
      <c r="B12111" s="213" t="s">
        <v>3730</v>
      </c>
      <c r="C12111" s="213" t="s">
        <v>126</v>
      </c>
      <c r="D12111" s="214" t="s">
        <v>35333</v>
      </c>
    </row>
    <row r="12112" spans="1:4">
      <c r="A12112" s="213" t="s">
        <v>20405</v>
      </c>
      <c r="B12112" s="213" t="s">
        <v>3731</v>
      </c>
      <c r="C12112" s="213" t="s">
        <v>126</v>
      </c>
      <c r="D12112" s="214" t="s">
        <v>35334</v>
      </c>
    </row>
    <row r="12113" spans="1:4">
      <c r="A12113" s="213" t="s">
        <v>20406</v>
      </c>
      <c r="B12113" s="213" t="s">
        <v>3732</v>
      </c>
      <c r="C12113" s="213" t="s">
        <v>126</v>
      </c>
      <c r="D12113" s="214" t="s">
        <v>35335</v>
      </c>
    </row>
    <row r="12114" spans="1:4">
      <c r="A12114" s="213" t="s">
        <v>20407</v>
      </c>
      <c r="B12114" s="213" t="s">
        <v>3733</v>
      </c>
      <c r="C12114" s="213" t="s">
        <v>126</v>
      </c>
      <c r="D12114" s="214" t="s">
        <v>35336</v>
      </c>
    </row>
    <row r="12115" spans="1:4">
      <c r="A12115" s="213" t="s">
        <v>20408</v>
      </c>
      <c r="B12115" s="213" t="s">
        <v>3734</v>
      </c>
      <c r="C12115" s="213" t="s">
        <v>126</v>
      </c>
      <c r="D12115" s="214" t="s">
        <v>35337</v>
      </c>
    </row>
    <row r="12116" spans="1:4">
      <c r="A12116" s="213" t="s">
        <v>20409</v>
      </c>
      <c r="B12116" s="213" t="s">
        <v>3735</v>
      </c>
      <c r="C12116" s="213" t="s">
        <v>126</v>
      </c>
      <c r="D12116" s="214" t="s">
        <v>35338</v>
      </c>
    </row>
    <row r="12117" spans="1:4">
      <c r="A12117" s="213" t="s">
        <v>20410</v>
      </c>
      <c r="B12117" s="213" t="s">
        <v>3736</v>
      </c>
      <c r="C12117" s="213" t="s">
        <v>126</v>
      </c>
      <c r="D12117" s="214" t="s">
        <v>35339</v>
      </c>
    </row>
    <row r="12118" spans="1:4">
      <c r="A12118" s="213" t="s">
        <v>20411</v>
      </c>
      <c r="B12118" s="213" t="s">
        <v>3737</v>
      </c>
      <c r="C12118" s="213" t="s">
        <v>126</v>
      </c>
      <c r="D12118" s="214" t="s">
        <v>35340</v>
      </c>
    </row>
    <row r="12119" spans="1:4">
      <c r="A12119" s="213" t="s">
        <v>20412</v>
      </c>
      <c r="B12119" s="213" t="s">
        <v>3738</v>
      </c>
      <c r="C12119" s="213" t="s">
        <v>126</v>
      </c>
      <c r="D12119" s="214" t="s">
        <v>35341</v>
      </c>
    </row>
    <row r="12120" spans="1:4">
      <c r="A12120" s="213" t="s">
        <v>20413</v>
      </c>
      <c r="B12120" s="213" t="s">
        <v>3739</v>
      </c>
      <c r="C12120" s="213" t="s">
        <v>126</v>
      </c>
      <c r="D12120" s="214" t="s">
        <v>35342</v>
      </c>
    </row>
    <row r="12121" spans="1:4">
      <c r="A12121" s="213" t="s">
        <v>20414</v>
      </c>
      <c r="B12121" s="213" t="s">
        <v>3740</v>
      </c>
      <c r="C12121" s="213" t="s">
        <v>126</v>
      </c>
      <c r="D12121" s="214" t="s">
        <v>35343</v>
      </c>
    </row>
    <row r="12122" spans="1:4">
      <c r="A12122" s="213" t="s">
        <v>20415</v>
      </c>
      <c r="B12122" s="213" t="s">
        <v>3741</v>
      </c>
      <c r="C12122" s="213" t="s">
        <v>126</v>
      </c>
      <c r="D12122" s="214" t="s">
        <v>35344</v>
      </c>
    </row>
    <row r="12123" spans="1:4">
      <c r="A12123" s="213" t="s">
        <v>20416</v>
      </c>
      <c r="B12123" s="213" t="s">
        <v>3742</v>
      </c>
      <c r="C12123" s="213" t="s">
        <v>126</v>
      </c>
      <c r="D12123" s="214" t="s">
        <v>35345</v>
      </c>
    </row>
    <row r="12124" spans="1:4">
      <c r="A12124" s="213" t="s">
        <v>20417</v>
      </c>
      <c r="B12124" s="213" t="s">
        <v>3743</v>
      </c>
      <c r="C12124" s="213" t="s">
        <v>126</v>
      </c>
      <c r="D12124" s="214" t="s">
        <v>35346</v>
      </c>
    </row>
    <row r="12125" spans="1:4">
      <c r="A12125" s="213" t="s">
        <v>20418</v>
      </c>
      <c r="B12125" s="213" t="s">
        <v>3744</v>
      </c>
      <c r="C12125" s="213" t="s">
        <v>126</v>
      </c>
      <c r="D12125" s="214" t="s">
        <v>35347</v>
      </c>
    </row>
    <row r="12126" spans="1:4">
      <c r="A12126" s="213" t="s">
        <v>20419</v>
      </c>
      <c r="B12126" s="213" t="s">
        <v>3745</v>
      </c>
      <c r="C12126" s="213" t="s">
        <v>126</v>
      </c>
      <c r="D12126" s="214" t="s">
        <v>35348</v>
      </c>
    </row>
    <row r="12127" spans="1:4">
      <c r="A12127" s="213" t="s">
        <v>20420</v>
      </c>
      <c r="B12127" s="213" t="s">
        <v>3747</v>
      </c>
      <c r="C12127" s="213" t="s">
        <v>126</v>
      </c>
      <c r="D12127" s="214" t="s">
        <v>35349</v>
      </c>
    </row>
    <row r="12128" spans="1:4">
      <c r="A12128" s="213" t="s">
        <v>20421</v>
      </c>
      <c r="B12128" s="213" t="s">
        <v>3748</v>
      </c>
      <c r="C12128" s="213" t="s">
        <v>126</v>
      </c>
      <c r="D12128" s="214" t="s">
        <v>35350</v>
      </c>
    </row>
    <row r="12129" spans="1:4">
      <c r="A12129" s="213" t="s">
        <v>20422</v>
      </c>
      <c r="B12129" s="213" t="s">
        <v>3749</v>
      </c>
      <c r="C12129" s="213" t="s">
        <v>126</v>
      </c>
      <c r="D12129" s="214" t="s">
        <v>35351</v>
      </c>
    </row>
    <row r="12130" spans="1:4">
      <c r="A12130" s="213" t="s">
        <v>20423</v>
      </c>
      <c r="B12130" s="213" t="s">
        <v>3750</v>
      </c>
      <c r="C12130" s="213" t="s">
        <v>55</v>
      </c>
      <c r="D12130" s="214" t="s">
        <v>35352</v>
      </c>
    </row>
    <row r="12131" spans="1:4">
      <c r="A12131" s="213" t="s">
        <v>20424</v>
      </c>
      <c r="B12131" s="213" t="s">
        <v>3751</v>
      </c>
      <c r="C12131" s="213" t="s">
        <v>55</v>
      </c>
      <c r="D12131" s="214" t="s">
        <v>35353</v>
      </c>
    </row>
    <row r="12132" spans="1:4">
      <c r="A12132" s="213" t="s">
        <v>20425</v>
      </c>
      <c r="B12132" s="213" t="s">
        <v>3876</v>
      </c>
      <c r="C12132" s="213" t="s">
        <v>126</v>
      </c>
      <c r="D12132" s="214" t="s">
        <v>35354</v>
      </c>
    </row>
    <row r="12133" spans="1:4">
      <c r="A12133" s="213" t="s">
        <v>20426</v>
      </c>
      <c r="B12133" s="213" t="s">
        <v>31122</v>
      </c>
      <c r="C12133" s="213" t="s">
        <v>55</v>
      </c>
      <c r="D12133" s="214" t="s">
        <v>10784</v>
      </c>
    </row>
    <row r="12134" spans="1:4">
      <c r="A12134" s="213" t="s">
        <v>20428</v>
      </c>
      <c r="B12134" s="213" t="s">
        <v>31123</v>
      </c>
      <c r="C12134" s="213" t="s">
        <v>126</v>
      </c>
      <c r="D12134" s="214" t="s">
        <v>35355</v>
      </c>
    </row>
    <row r="12135" spans="1:4">
      <c r="A12135" s="213" t="s">
        <v>20429</v>
      </c>
      <c r="B12135" s="213" t="s">
        <v>31124</v>
      </c>
      <c r="C12135" s="213" t="s">
        <v>126</v>
      </c>
      <c r="D12135" s="214" t="s">
        <v>35356</v>
      </c>
    </row>
    <row r="12136" spans="1:4">
      <c r="A12136" s="213" t="s">
        <v>20430</v>
      </c>
      <c r="B12136" s="213" t="s">
        <v>31125</v>
      </c>
      <c r="C12136" s="213" t="s">
        <v>126</v>
      </c>
      <c r="D12136" s="214" t="s">
        <v>35357</v>
      </c>
    </row>
    <row r="12137" spans="1:4">
      <c r="A12137" s="213" t="s">
        <v>20431</v>
      </c>
      <c r="B12137" s="213" t="s">
        <v>31126</v>
      </c>
      <c r="C12137" s="213" t="s">
        <v>126</v>
      </c>
      <c r="D12137" s="214" t="s">
        <v>35358</v>
      </c>
    </row>
    <row r="12138" spans="1:4">
      <c r="A12138" s="213" t="s">
        <v>20432</v>
      </c>
      <c r="B12138" s="213" t="s">
        <v>31127</v>
      </c>
      <c r="C12138" s="213" t="s">
        <v>126</v>
      </c>
      <c r="D12138" s="214" t="s">
        <v>35359</v>
      </c>
    </row>
    <row r="12139" spans="1:4">
      <c r="A12139" s="213" t="s">
        <v>20433</v>
      </c>
      <c r="B12139" s="213" t="s">
        <v>31128</v>
      </c>
      <c r="C12139" s="213" t="s">
        <v>126</v>
      </c>
      <c r="D12139" s="214" t="s">
        <v>35360</v>
      </c>
    </row>
    <row r="12140" spans="1:4">
      <c r="A12140" s="213" t="s">
        <v>20434</v>
      </c>
      <c r="B12140" s="213" t="s">
        <v>31129</v>
      </c>
      <c r="C12140" s="213" t="s">
        <v>126</v>
      </c>
      <c r="D12140" s="214" t="s">
        <v>25828</v>
      </c>
    </row>
    <row r="12141" spans="1:4">
      <c r="A12141" s="213" t="s">
        <v>20435</v>
      </c>
      <c r="B12141" s="213" t="s">
        <v>31130</v>
      </c>
      <c r="C12141" s="213" t="s">
        <v>126</v>
      </c>
      <c r="D12141" s="214" t="s">
        <v>35361</v>
      </c>
    </row>
    <row r="12142" spans="1:4">
      <c r="A12142" s="213" t="s">
        <v>20436</v>
      </c>
      <c r="B12142" s="213" t="s">
        <v>31131</v>
      </c>
      <c r="C12142" s="213" t="s">
        <v>126</v>
      </c>
      <c r="D12142" s="214" t="s">
        <v>35362</v>
      </c>
    </row>
    <row r="12143" spans="1:4">
      <c r="A12143" s="213" t="s">
        <v>20437</v>
      </c>
      <c r="B12143" s="213" t="s">
        <v>31132</v>
      </c>
      <c r="C12143" s="213" t="s">
        <v>126</v>
      </c>
      <c r="D12143" s="214" t="s">
        <v>35363</v>
      </c>
    </row>
    <row r="12144" spans="1:4">
      <c r="A12144" s="213" t="s">
        <v>20438</v>
      </c>
      <c r="B12144" s="213" t="s">
        <v>786</v>
      </c>
      <c r="C12144" s="213" t="s">
        <v>129</v>
      </c>
      <c r="D12144" s="214" t="s">
        <v>11586</v>
      </c>
    </row>
    <row r="12145" spans="1:4">
      <c r="A12145" s="213" t="s">
        <v>20439</v>
      </c>
      <c r="B12145" s="213" t="s">
        <v>1652</v>
      </c>
      <c r="C12145" s="213" t="s">
        <v>129</v>
      </c>
      <c r="D12145" s="214" t="s">
        <v>31585</v>
      </c>
    </row>
    <row r="12146" spans="1:4">
      <c r="A12146" s="213" t="s">
        <v>20441</v>
      </c>
      <c r="B12146" s="213" t="s">
        <v>1653</v>
      </c>
      <c r="C12146" s="213" t="s">
        <v>129</v>
      </c>
      <c r="D12146" s="214" t="s">
        <v>11480</v>
      </c>
    </row>
    <row r="12147" spans="1:4">
      <c r="A12147" s="213" t="s">
        <v>20442</v>
      </c>
      <c r="B12147" s="213" t="s">
        <v>789</v>
      </c>
      <c r="C12147" s="213" t="s">
        <v>129</v>
      </c>
      <c r="D12147" s="214" t="s">
        <v>29235</v>
      </c>
    </row>
    <row r="12148" spans="1:4">
      <c r="A12148" s="213" t="s">
        <v>20443</v>
      </c>
      <c r="B12148" s="213" t="s">
        <v>1654</v>
      </c>
      <c r="C12148" s="213" t="s">
        <v>129</v>
      </c>
      <c r="D12148" s="214" t="s">
        <v>16102</v>
      </c>
    </row>
    <row r="12149" spans="1:4">
      <c r="A12149" s="213" t="s">
        <v>20445</v>
      </c>
      <c r="B12149" s="213" t="s">
        <v>791</v>
      </c>
      <c r="C12149" s="213" t="s">
        <v>129</v>
      </c>
      <c r="D12149" s="214" t="s">
        <v>11046</v>
      </c>
    </row>
    <row r="12150" spans="1:4">
      <c r="A12150" s="213" t="s">
        <v>20446</v>
      </c>
      <c r="B12150" s="213" t="s">
        <v>792</v>
      </c>
      <c r="C12150" s="213" t="s">
        <v>129</v>
      </c>
      <c r="D12150" s="214" t="s">
        <v>35364</v>
      </c>
    </row>
    <row r="12151" spans="1:4">
      <c r="A12151" s="213" t="s">
        <v>20447</v>
      </c>
      <c r="B12151" s="213" t="s">
        <v>1655</v>
      </c>
      <c r="C12151" s="213" t="s">
        <v>129</v>
      </c>
      <c r="D12151" s="214" t="s">
        <v>35365</v>
      </c>
    </row>
    <row r="12152" spans="1:4">
      <c r="A12152" s="213" t="s">
        <v>20448</v>
      </c>
      <c r="B12152" s="213" t="s">
        <v>1656</v>
      </c>
      <c r="C12152" s="213" t="s">
        <v>129</v>
      </c>
      <c r="D12152" s="214" t="s">
        <v>35366</v>
      </c>
    </row>
    <row r="12153" spans="1:4">
      <c r="A12153" s="213" t="s">
        <v>20449</v>
      </c>
      <c r="B12153" s="213" t="s">
        <v>794</v>
      </c>
      <c r="C12153" s="213" t="s">
        <v>129</v>
      </c>
      <c r="D12153" s="214" t="s">
        <v>10613</v>
      </c>
    </row>
    <row r="12154" spans="1:4">
      <c r="A12154" s="213" t="s">
        <v>20450</v>
      </c>
      <c r="B12154" s="213" t="s">
        <v>1657</v>
      </c>
      <c r="C12154" s="213" t="s">
        <v>129</v>
      </c>
      <c r="D12154" s="214" t="s">
        <v>35367</v>
      </c>
    </row>
    <row r="12155" spans="1:4">
      <c r="A12155" s="213" t="s">
        <v>20451</v>
      </c>
      <c r="B12155" s="213" t="s">
        <v>796</v>
      </c>
      <c r="C12155" s="213" t="s">
        <v>129</v>
      </c>
      <c r="D12155" s="214" t="s">
        <v>11480</v>
      </c>
    </row>
    <row r="12156" spans="1:4">
      <c r="A12156" s="213" t="s">
        <v>20452</v>
      </c>
      <c r="B12156" s="213" t="s">
        <v>1658</v>
      </c>
      <c r="C12156" s="213" t="s">
        <v>129</v>
      </c>
      <c r="D12156" s="214" t="s">
        <v>11586</v>
      </c>
    </row>
    <row r="12157" spans="1:4">
      <c r="A12157" s="213" t="s">
        <v>20453</v>
      </c>
      <c r="B12157" s="213" t="s">
        <v>798</v>
      </c>
      <c r="C12157" s="213" t="s">
        <v>129</v>
      </c>
      <c r="D12157" s="214" t="s">
        <v>13293</v>
      </c>
    </row>
    <row r="12158" spans="1:4">
      <c r="A12158" s="213" t="s">
        <v>20454</v>
      </c>
      <c r="B12158" s="213" t="s">
        <v>799</v>
      </c>
      <c r="C12158" s="213" t="s">
        <v>129</v>
      </c>
      <c r="D12158" s="214" t="s">
        <v>35368</v>
      </c>
    </row>
    <row r="12159" spans="1:4">
      <c r="A12159" s="213" t="s">
        <v>20456</v>
      </c>
      <c r="B12159" s="213" t="s">
        <v>1659</v>
      </c>
      <c r="C12159" s="213" t="s">
        <v>129</v>
      </c>
      <c r="D12159" s="214" t="s">
        <v>35369</v>
      </c>
    </row>
    <row r="12160" spans="1:4">
      <c r="A12160" s="213" t="s">
        <v>20457</v>
      </c>
      <c r="B12160" s="213" t="s">
        <v>1660</v>
      </c>
      <c r="C12160" s="213" t="s">
        <v>129</v>
      </c>
      <c r="D12160" s="214" t="s">
        <v>10598</v>
      </c>
    </row>
    <row r="12161" spans="1:4">
      <c r="A12161" s="213" t="s">
        <v>20458</v>
      </c>
      <c r="B12161" s="213" t="s">
        <v>1661</v>
      </c>
      <c r="C12161" s="213" t="s">
        <v>129</v>
      </c>
      <c r="D12161" s="214" t="s">
        <v>35370</v>
      </c>
    </row>
    <row r="12162" spans="1:4">
      <c r="A12162" s="213" t="s">
        <v>20460</v>
      </c>
      <c r="B12162" s="213" t="s">
        <v>803</v>
      </c>
      <c r="C12162" s="213" t="s">
        <v>129</v>
      </c>
      <c r="D12162" s="214" t="s">
        <v>10609</v>
      </c>
    </row>
    <row r="12163" spans="1:4">
      <c r="A12163" s="213" t="s">
        <v>20461</v>
      </c>
      <c r="B12163" s="213" t="s">
        <v>1662</v>
      </c>
      <c r="C12163" s="213" t="s">
        <v>129</v>
      </c>
      <c r="D12163" s="214" t="s">
        <v>30236</v>
      </c>
    </row>
    <row r="12164" spans="1:4">
      <c r="A12164" s="213" t="s">
        <v>20462</v>
      </c>
      <c r="B12164" s="213" t="s">
        <v>806</v>
      </c>
      <c r="C12164" s="213" t="s">
        <v>129</v>
      </c>
      <c r="D12164" s="214" t="s">
        <v>33861</v>
      </c>
    </row>
    <row r="12165" spans="1:4">
      <c r="A12165" s="213" t="s">
        <v>20463</v>
      </c>
      <c r="B12165" s="213" t="s">
        <v>1663</v>
      </c>
      <c r="C12165" s="213" t="s">
        <v>129</v>
      </c>
      <c r="D12165" s="214" t="s">
        <v>12458</v>
      </c>
    </row>
    <row r="12166" spans="1:4">
      <c r="A12166" s="213" t="s">
        <v>20465</v>
      </c>
      <c r="B12166" s="213" t="s">
        <v>808</v>
      </c>
      <c r="C12166" s="213" t="s">
        <v>129</v>
      </c>
      <c r="D12166" s="214" t="s">
        <v>11321</v>
      </c>
    </row>
    <row r="12167" spans="1:4">
      <c r="A12167" s="213" t="s">
        <v>20466</v>
      </c>
      <c r="B12167" s="213" t="s">
        <v>809</v>
      </c>
      <c r="C12167" s="213" t="s">
        <v>129</v>
      </c>
      <c r="D12167" s="214" t="s">
        <v>35371</v>
      </c>
    </row>
    <row r="12168" spans="1:4">
      <c r="A12168" s="213" t="s">
        <v>20467</v>
      </c>
      <c r="B12168" s="213" t="s">
        <v>810</v>
      </c>
      <c r="C12168" s="213" t="s">
        <v>129</v>
      </c>
      <c r="D12168" s="214" t="s">
        <v>35372</v>
      </c>
    </row>
    <row r="12169" spans="1:4">
      <c r="A12169" s="213" t="s">
        <v>20468</v>
      </c>
      <c r="B12169" s="213" t="s">
        <v>812</v>
      </c>
      <c r="C12169" s="213" t="s">
        <v>129</v>
      </c>
      <c r="D12169" s="214" t="s">
        <v>11321</v>
      </c>
    </row>
    <row r="12170" spans="1:4">
      <c r="A12170" s="213" t="s">
        <v>20469</v>
      </c>
      <c r="B12170" s="213" t="s">
        <v>813</v>
      </c>
      <c r="C12170" s="213" t="s">
        <v>129</v>
      </c>
      <c r="D12170" s="214" t="s">
        <v>33802</v>
      </c>
    </row>
    <row r="12171" spans="1:4">
      <c r="A12171" s="213" t="s">
        <v>20470</v>
      </c>
      <c r="B12171" s="213" t="s">
        <v>1664</v>
      </c>
      <c r="C12171" s="213" t="s">
        <v>129</v>
      </c>
      <c r="D12171" s="214" t="s">
        <v>27249</v>
      </c>
    </row>
    <row r="12172" spans="1:4">
      <c r="A12172" s="213" t="s">
        <v>20471</v>
      </c>
      <c r="B12172" s="213" t="s">
        <v>817</v>
      </c>
      <c r="C12172" s="213" t="s">
        <v>129</v>
      </c>
      <c r="D12172" s="214" t="s">
        <v>11763</v>
      </c>
    </row>
    <row r="12173" spans="1:4">
      <c r="A12173" s="213" t="s">
        <v>20472</v>
      </c>
      <c r="B12173" s="213" t="s">
        <v>1665</v>
      </c>
      <c r="C12173" s="213" t="s">
        <v>129</v>
      </c>
      <c r="D12173" s="214" t="s">
        <v>10507</v>
      </c>
    </row>
    <row r="12174" spans="1:4">
      <c r="A12174" s="213" t="s">
        <v>20473</v>
      </c>
      <c r="B12174" s="213" t="s">
        <v>1666</v>
      </c>
      <c r="C12174" s="213" t="s">
        <v>129</v>
      </c>
      <c r="D12174" s="214" t="s">
        <v>33289</v>
      </c>
    </row>
    <row r="12175" spans="1:4">
      <c r="A12175" s="213" t="s">
        <v>20474</v>
      </c>
      <c r="B12175" s="213" t="s">
        <v>1667</v>
      </c>
      <c r="C12175" s="213" t="s">
        <v>129</v>
      </c>
      <c r="D12175" s="214" t="s">
        <v>25808</v>
      </c>
    </row>
    <row r="12176" spans="1:4">
      <c r="A12176" s="213" t="s">
        <v>20475</v>
      </c>
      <c r="B12176" s="213" t="s">
        <v>1668</v>
      </c>
      <c r="C12176" s="213" t="s">
        <v>129</v>
      </c>
      <c r="D12176" s="214" t="s">
        <v>35373</v>
      </c>
    </row>
    <row r="12177" spans="1:4">
      <c r="A12177" s="213" t="s">
        <v>20477</v>
      </c>
      <c r="B12177" s="213" t="s">
        <v>1669</v>
      </c>
      <c r="C12177" s="213" t="s">
        <v>129</v>
      </c>
      <c r="D12177" s="214" t="s">
        <v>33844</v>
      </c>
    </row>
    <row r="12178" spans="1:4">
      <c r="A12178" s="213" t="s">
        <v>20478</v>
      </c>
      <c r="B12178" s="213" t="s">
        <v>1670</v>
      </c>
      <c r="C12178" s="213" t="s">
        <v>129</v>
      </c>
      <c r="D12178" s="214" t="s">
        <v>11716</v>
      </c>
    </row>
    <row r="12179" spans="1:4">
      <c r="A12179" s="213" t="s">
        <v>20479</v>
      </c>
      <c r="B12179" s="213" t="s">
        <v>1671</v>
      </c>
      <c r="C12179" s="213" t="s">
        <v>129</v>
      </c>
      <c r="D12179" s="214" t="s">
        <v>34225</v>
      </c>
    </row>
    <row r="12180" spans="1:4">
      <c r="A12180" s="213" t="s">
        <v>20480</v>
      </c>
      <c r="B12180" s="213" t="s">
        <v>1672</v>
      </c>
      <c r="C12180" s="213" t="s">
        <v>129</v>
      </c>
      <c r="D12180" s="214" t="s">
        <v>35374</v>
      </c>
    </row>
    <row r="12181" spans="1:4">
      <c r="A12181" s="213" t="s">
        <v>20481</v>
      </c>
      <c r="B12181" s="213" t="s">
        <v>20482</v>
      </c>
      <c r="C12181" s="213" t="s">
        <v>129</v>
      </c>
      <c r="D12181" s="214" t="s">
        <v>23078</v>
      </c>
    </row>
    <row r="12182" spans="1:4">
      <c r="A12182" s="213" t="s">
        <v>20483</v>
      </c>
      <c r="B12182" s="213" t="s">
        <v>1673</v>
      </c>
      <c r="C12182" s="213" t="s">
        <v>129</v>
      </c>
      <c r="D12182" s="214" t="s">
        <v>35375</v>
      </c>
    </row>
    <row r="12183" spans="1:4">
      <c r="A12183" s="213" t="s">
        <v>20484</v>
      </c>
      <c r="B12183" s="213" t="s">
        <v>1674</v>
      </c>
      <c r="C12183" s="213" t="s">
        <v>129</v>
      </c>
      <c r="D12183" s="214" t="s">
        <v>35376</v>
      </c>
    </row>
    <row r="12184" spans="1:4">
      <c r="A12184" s="213" t="s">
        <v>20486</v>
      </c>
      <c r="B12184" s="213" t="s">
        <v>829</v>
      </c>
      <c r="C12184" s="213" t="s">
        <v>129</v>
      </c>
      <c r="D12184" s="214" t="s">
        <v>28954</v>
      </c>
    </row>
    <row r="12185" spans="1:4">
      <c r="A12185" s="213" t="s">
        <v>20487</v>
      </c>
      <c r="B12185" s="213" t="s">
        <v>1675</v>
      </c>
      <c r="C12185" s="213" t="s">
        <v>129</v>
      </c>
      <c r="D12185" s="214" t="s">
        <v>10728</v>
      </c>
    </row>
    <row r="12186" spans="1:4">
      <c r="A12186" s="213" t="s">
        <v>20488</v>
      </c>
      <c r="B12186" s="213" t="s">
        <v>1676</v>
      </c>
      <c r="C12186" s="213" t="s">
        <v>129</v>
      </c>
      <c r="D12186" s="214" t="s">
        <v>28954</v>
      </c>
    </row>
    <row r="12187" spans="1:4">
      <c r="A12187" s="213" t="s">
        <v>20489</v>
      </c>
      <c r="B12187" s="213" t="s">
        <v>833</v>
      </c>
      <c r="C12187" s="213" t="s">
        <v>129</v>
      </c>
      <c r="D12187" s="214" t="s">
        <v>30136</v>
      </c>
    </row>
    <row r="12188" spans="1:4">
      <c r="A12188" s="213" t="s">
        <v>20490</v>
      </c>
      <c r="B12188" s="213" t="s">
        <v>1677</v>
      </c>
      <c r="C12188" s="213" t="s">
        <v>129</v>
      </c>
      <c r="D12188" s="214" t="s">
        <v>35377</v>
      </c>
    </row>
    <row r="12189" spans="1:4">
      <c r="A12189" s="213" t="s">
        <v>20491</v>
      </c>
      <c r="B12189" s="213" t="s">
        <v>835</v>
      </c>
      <c r="C12189" s="213" t="s">
        <v>129</v>
      </c>
      <c r="D12189" s="214" t="s">
        <v>27763</v>
      </c>
    </row>
    <row r="12190" spans="1:4">
      <c r="A12190" s="213" t="s">
        <v>20492</v>
      </c>
      <c r="B12190" s="213" t="s">
        <v>1678</v>
      </c>
      <c r="C12190" s="213" t="s">
        <v>129</v>
      </c>
      <c r="D12190" s="214" t="s">
        <v>35378</v>
      </c>
    </row>
    <row r="12191" spans="1:4">
      <c r="A12191" s="213" t="s">
        <v>20494</v>
      </c>
      <c r="B12191" s="213" t="s">
        <v>838</v>
      </c>
      <c r="C12191" s="213" t="s">
        <v>129</v>
      </c>
      <c r="D12191" s="214" t="s">
        <v>25637</v>
      </c>
    </row>
    <row r="12192" spans="1:4">
      <c r="A12192" s="213" t="s">
        <v>20495</v>
      </c>
      <c r="B12192" s="213" t="s">
        <v>1679</v>
      </c>
      <c r="C12192" s="213" t="s">
        <v>129</v>
      </c>
      <c r="D12192" s="214" t="s">
        <v>27830</v>
      </c>
    </row>
    <row r="12193" spans="1:4">
      <c r="A12193" s="213" t="s">
        <v>20496</v>
      </c>
      <c r="B12193" s="213" t="s">
        <v>840</v>
      </c>
      <c r="C12193" s="213" t="s">
        <v>129</v>
      </c>
      <c r="D12193" s="214" t="s">
        <v>27830</v>
      </c>
    </row>
    <row r="12194" spans="1:4">
      <c r="A12194" s="213" t="s">
        <v>20497</v>
      </c>
      <c r="B12194" s="213" t="s">
        <v>841</v>
      </c>
      <c r="C12194" s="213" t="s">
        <v>129</v>
      </c>
      <c r="D12194" s="214" t="s">
        <v>28954</v>
      </c>
    </row>
    <row r="12195" spans="1:4">
      <c r="A12195" s="213" t="s">
        <v>20498</v>
      </c>
      <c r="B12195" s="213" t="s">
        <v>1680</v>
      </c>
      <c r="C12195" s="213" t="s">
        <v>129</v>
      </c>
      <c r="D12195" s="214" t="s">
        <v>28954</v>
      </c>
    </row>
    <row r="12196" spans="1:4">
      <c r="A12196" s="213" t="s">
        <v>20499</v>
      </c>
      <c r="B12196" s="213" t="s">
        <v>843</v>
      </c>
      <c r="C12196" s="213" t="s">
        <v>129</v>
      </c>
      <c r="D12196" s="214" t="s">
        <v>12185</v>
      </c>
    </row>
    <row r="12197" spans="1:4">
      <c r="A12197" s="213" t="s">
        <v>20500</v>
      </c>
      <c r="B12197" s="213" t="s">
        <v>844</v>
      </c>
      <c r="C12197" s="213" t="s">
        <v>129</v>
      </c>
      <c r="D12197" s="214" t="s">
        <v>27830</v>
      </c>
    </row>
    <row r="12198" spans="1:4">
      <c r="A12198" s="213" t="s">
        <v>20501</v>
      </c>
      <c r="B12198" s="213" t="s">
        <v>1681</v>
      </c>
      <c r="C12198" s="213" t="s">
        <v>129</v>
      </c>
      <c r="D12198" s="214" t="s">
        <v>30107</v>
      </c>
    </row>
    <row r="12199" spans="1:4">
      <c r="A12199" s="213" t="s">
        <v>20502</v>
      </c>
      <c r="B12199" s="213" t="s">
        <v>1682</v>
      </c>
      <c r="C12199" s="213" t="s">
        <v>129</v>
      </c>
      <c r="D12199" s="214" t="s">
        <v>31637</v>
      </c>
    </row>
    <row r="12200" spans="1:4">
      <c r="A12200" s="213" t="s">
        <v>20503</v>
      </c>
      <c r="B12200" s="213" t="s">
        <v>845</v>
      </c>
      <c r="C12200" s="213" t="s">
        <v>129</v>
      </c>
      <c r="D12200" s="214" t="s">
        <v>10303</v>
      </c>
    </row>
    <row r="12201" spans="1:4">
      <c r="A12201" s="213" t="s">
        <v>20504</v>
      </c>
      <c r="B12201" s="213" t="s">
        <v>846</v>
      </c>
      <c r="C12201" s="213" t="s">
        <v>129</v>
      </c>
      <c r="D12201" s="214" t="s">
        <v>33802</v>
      </c>
    </row>
    <row r="12202" spans="1:4">
      <c r="A12202" s="213" t="s">
        <v>20505</v>
      </c>
      <c r="B12202" s="213" t="s">
        <v>847</v>
      </c>
      <c r="C12202" s="213" t="s">
        <v>129</v>
      </c>
      <c r="D12202" s="214" t="s">
        <v>35379</v>
      </c>
    </row>
    <row r="12203" spans="1:4">
      <c r="A12203" s="213" t="s">
        <v>20506</v>
      </c>
      <c r="B12203" s="213" t="s">
        <v>848</v>
      </c>
      <c r="C12203" s="213" t="s">
        <v>129</v>
      </c>
      <c r="D12203" s="214" t="s">
        <v>28986</v>
      </c>
    </row>
    <row r="12204" spans="1:4">
      <c r="A12204" s="213" t="s">
        <v>20507</v>
      </c>
      <c r="B12204" s="213" t="s">
        <v>849</v>
      </c>
      <c r="C12204" s="213" t="s">
        <v>129</v>
      </c>
      <c r="D12204" s="214" t="s">
        <v>35379</v>
      </c>
    </row>
    <row r="12205" spans="1:4">
      <c r="A12205" s="213" t="s">
        <v>20508</v>
      </c>
      <c r="B12205" s="213" t="s">
        <v>1683</v>
      </c>
      <c r="C12205" s="213" t="s">
        <v>129</v>
      </c>
      <c r="D12205" s="214" t="s">
        <v>33251</v>
      </c>
    </row>
    <row r="12206" spans="1:4">
      <c r="A12206" s="213" t="s">
        <v>20509</v>
      </c>
      <c r="B12206" s="213" t="s">
        <v>851</v>
      </c>
      <c r="C12206" s="213" t="s">
        <v>129</v>
      </c>
      <c r="D12206" s="214" t="s">
        <v>35380</v>
      </c>
    </row>
    <row r="12207" spans="1:4">
      <c r="A12207" s="213" t="s">
        <v>20510</v>
      </c>
      <c r="B12207" s="213" t="s">
        <v>852</v>
      </c>
      <c r="C12207" s="213" t="s">
        <v>129</v>
      </c>
      <c r="D12207" s="214" t="s">
        <v>35364</v>
      </c>
    </row>
    <row r="12208" spans="1:4">
      <c r="A12208" s="213" t="s">
        <v>20511</v>
      </c>
      <c r="B12208" s="213" t="s">
        <v>1684</v>
      </c>
      <c r="C12208" s="213" t="s">
        <v>129</v>
      </c>
      <c r="D12208" s="214" t="s">
        <v>35381</v>
      </c>
    </row>
    <row r="12209" spans="1:4">
      <c r="A12209" s="213" t="s">
        <v>20513</v>
      </c>
      <c r="B12209" s="213" t="s">
        <v>854</v>
      </c>
      <c r="C12209" s="213" t="s">
        <v>129</v>
      </c>
      <c r="D12209" s="214" t="s">
        <v>35382</v>
      </c>
    </row>
    <row r="12210" spans="1:4">
      <c r="A12210" s="213" t="s">
        <v>20514</v>
      </c>
      <c r="B12210" s="213" t="s">
        <v>1685</v>
      </c>
      <c r="C12210" s="213" t="s">
        <v>129</v>
      </c>
      <c r="D12210" s="214" t="s">
        <v>33330</v>
      </c>
    </row>
    <row r="12211" spans="1:4">
      <c r="A12211" s="213" t="s">
        <v>20516</v>
      </c>
      <c r="B12211" s="213" t="s">
        <v>1686</v>
      </c>
      <c r="C12211" s="213" t="s">
        <v>129</v>
      </c>
      <c r="D12211" s="214" t="s">
        <v>29203</v>
      </c>
    </row>
    <row r="12212" spans="1:4">
      <c r="A12212" s="213" t="s">
        <v>20518</v>
      </c>
      <c r="B12212" s="213" t="s">
        <v>1687</v>
      </c>
      <c r="C12212" s="213" t="s">
        <v>129</v>
      </c>
      <c r="D12212" s="214" t="s">
        <v>35383</v>
      </c>
    </row>
    <row r="12213" spans="1:4">
      <c r="A12213" s="213" t="s">
        <v>20519</v>
      </c>
      <c r="B12213" s="213" t="s">
        <v>1688</v>
      </c>
      <c r="C12213" s="213" t="s">
        <v>129</v>
      </c>
      <c r="D12213" s="214" t="s">
        <v>19665</v>
      </c>
    </row>
    <row r="12214" spans="1:4">
      <c r="A12214" s="213" t="s">
        <v>20520</v>
      </c>
      <c r="B12214" s="213" t="s">
        <v>1689</v>
      </c>
      <c r="C12214" s="213" t="s">
        <v>129</v>
      </c>
      <c r="D12214" s="214" t="s">
        <v>35378</v>
      </c>
    </row>
    <row r="12215" spans="1:4">
      <c r="A12215" s="213" t="s">
        <v>20521</v>
      </c>
      <c r="B12215" s="213" t="s">
        <v>859</v>
      </c>
      <c r="C12215" s="213" t="s">
        <v>129</v>
      </c>
      <c r="D12215" s="214" t="s">
        <v>10601</v>
      </c>
    </row>
    <row r="12216" spans="1:4">
      <c r="A12216" s="213" t="s">
        <v>20522</v>
      </c>
      <c r="B12216" s="213" t="s">
        <v>1690</v>
      </c>
      <c r="C12216" s="213" t="s">
        <v>129</v>
      </c>
      <c r="D12216" s="214" t="s">
        <v>10690</v>
      </c>
    </row>
    <row r="12217" spans="1:4">
      <c r="A12217" s="213" t="s">
        <v>20523</v>
      </c>
      <c r="B12217" s="213" t="s">
        <v>815</v>
      </c>
      <c r="C12217" s="213" t="s">
        <v>129</v>
      </c>
      <c r="D12217" s="214" t="s">
        <v>11554</v>
      </c>
    </row>
    <row r="12218" spans="1:4">
      <c r="A12218" s="213" t="s">
        <v>20525</v>
      </c>
      <c r="B12218" s="213" t="s">
        <v>1928</v>
      </c>
      <c r="C12218" s="213" t="s">
        <v>129</v>
      </c>
      <c r="D12218" s="214" t="s">
        <v>35384</v>
      </c>
    </row>
    <row r="12219" spans="1:4">
      <c r="A12219" s="213" t="s">
        <v>20526</v>
      </c>
      <c r="B12219" s="213" t="s">
        <v>1929</v>
      </c>
      <c r="C12219" s="213" t="s">
        <v>129</v>
      </c>
      <c r="D12219" s="214" t="s">
        <v>33009</v>
      </c>
    </row>
    <row r="12220" spans="1:4">
      <c r="A12220" s="213" t="s">
        <v>20528</v>
      </c>
      <c r="B12220" s="213" t="s">
        <v>1930</v>
      </c>
      <c r="C12220" s="213" t="s">
        <v>129</v>
      </c>
      <c r="D12220" s="214" t="s">
        <v>33126</v>
      </c>
    </row>
    <row r="12221" spans="1:4">
      <c r="A12221" s="213" t="s">
        <v>20529</v>
      </c>
      <c r="B12221" s="213" t="s">
        <v>1931</v>
      </c>
      <c r="C12221" s="213" t="s">
        <v>129</v>
      </c>
      <c r="D12221" s="214" t="s">
        <v>27996</v>
      </c>
    </row>
    <row r="12222" spans="1:4">
      <c r="A12222" s="213" t="s">
        <v>20530</v>
      </c>
      <c r="B12222" s="213" t="s">
        <v>1932</v>
      </c>
      <c r="C12222" s="213" t="s">
        <v>129</v>
      </c>
      <c r="D12222" s="214" t="s">
        <v>35385</v>
      </c>
    </row>
    <row r="12223" spans="1:4">
      <c r="A12223" s="213" t="s">
        <v>20531</v>
      </c>
      <c r="B12223" s="213" t="s">
        <v>1933</v>
      </c>
      <c r="C12223" s="213" t="s">
        <v>129</v>
      </c>
      <c r="D12223" s="214" t="s">
        <v>35273</v>
      </c>
    </row>
    <row r="12224" spans="1:4">
      <c r="A12224" s="213" t="s">
        <v>20532</v>
      </c>
      <c r="B12224" s="213" t="s">
        <v>1934</v>
      </c>
      <c r="C12224" s="213" t="s">
        <v>129</v>
      </c>
      <c r="D12224" s="214" t="s">
        <v>35386</v>
      </c>
    </row>
    <row r="12225" spans="1:4">
      <c r="A12225" s="213" t="s">
        <v>20533</v>
      </c>
      <c r="B12225" s="213" t="s">
        <v>1935</v>
      </c>
      <c r="C12225" s="213" t="s">
        <v>129</v>
      </c>
      <c r="D12225" s="214" t="s">
        <v>33983</v>
      </c>
    </row>
    <row r="12226" spans="1:4">
      <c r="A12226" s="213" t="s">
        <v>20534</v>
      </c>
      <c r="B12226" s="213" t="s">
        <v>1936</v>
      </c>
      <c r="C12226" s="213" t="s">
        <v>129</v>
      </c>
      <c r="D12226" s="214" t="s">
        <v>35387</v>
      </c>
    </row>
    <row r="12227" spans="1:4">
      <c r="A12227" s="213" t="s">
        <v>20535</v>
      </c>
      <c r="B12227" s="213" t="s">
        <v>1937</v>
      </c>
      <c r="C12227" s="213" t="s">
        <v>129</v>
      </c>
      <c r="D12227" s="214" t="s">
        <v>29199</v>
      </c>
    </row>
    <row r="12228" spans="1:4">
      <c r="A12228" s="213" t="s">
        <v>20536</v>
      </c>
      <c r="B12228" s="213" t="s">
        <v>1938</v>
      </c>
      <c r="C12228" s="213" t="s">
        <v>129</v>
      </c>
      <c r="D12228" s="214" t="s">
        <v>35388</v>
      </c>
    </row>
    <row r="12229" spans="1:4">
      <c r="A12229" s="213" t="s">
        <v>20537</v>
      </c>
      <c r="B12229" s="213" t="s">
        <v>1939</v>
      </c>
      <c r="C12229" s="213" t="s">
        <v>129</v>
      </c>
      <c r="D12229" s="214" t="s">
        <v>28539</v>
      </c>
    </row>
    <row r="12230" spans="1:4">
      <c r="A12230" s="213" t="s">
        <v>20538</v>
      </c>
      <c r="B12230" s="213" t="s">
        <v>1940</v>
      </c>
      <c r="C12230" s="213" t="s">
        <v>129</v>
      </c>
      <c r="D12230" s="214" t="s">
        <v>30167</v>
      </c>
    </row>
    <row r="12231" spans="1:4">
      <c r="A12231" s="213" t="s">
        <v>20539</v>
      </c>
      <c r="B12231" s="213" t="s">
        <v>2575</v>
      </c>
      <c r="C12231" s="213" t="s">
        <v>157</v>
      </c>
      <c r="D12231" s="214" t="s">
        <v>35389</v>
      </c>
    </row>
    <row r="12232" spans="1:4">
      <c r="A12232" s="213" t="s">
        <v>20540</v>
      </c>
      <c r="B12232" s="213" t="s">
        <v>1934</v>
      </c>
      <c r="C12232" s="213" t="s">
        <v>157</v>
      </c>
      <c r="D12232" s="214" t="s">
        <v>35390</v>
      </c>
    </row>
    <row r="12233" spans="1:4">
      <c r="A12233" s="213" t="s">
        <v>20541</v>
      </c>
      <c r="B12233" s="213" t="s">
        <v>1928</v>
      </c>
      <c r="C12233" s="213" t="s">
        <v>157</v>
      </c>
      <c r="D12233" s="214" t="s">
        <v>35391</v>
      </c>
    </row>
    <row r="12234" spans="1:4">
      <c r="A12234" s="213" t="s">
        <v>20542</v>
      </c>
      <c r="B12234" s="213" t="s">
        <v>1929</v>
      </c>
      <c r="C12234" s="213" t="s">
        <v>157</v>
      </c>
      <c r="D12234" s="214" t="s">
        <v>35392</v>
      </c>
    </row>
    <row r="12235" spans="1:4">
      <c r="A12235" s="213" t="s">
        <v>20543</v>
      </c>
      <c r="B12235" s="213" t="s">
        <v>1936</v>
      </c>
      <c r="C12235" s="213" t="s">
        <v>157</v>
      </c>
      <c r="D12235" s="214" t="s">
        <v>35393</v>
      </c>
    </row>
    <row r="12236" spans="1:4">
      <c r="A12236" s="213" t="s">
        <v>20544</v>
      </c>
      <c r="B12236" s="213" t="s">
        <v>1933</v>
      </c>
      <c r="C12236" s="213" t="s">
        <v>157</v>
      </c>
      <c r="D12236" s="214" t="s">
        <v>35394</v>
      </c>
    </row>
    <row r="12237" spans="1:4">
      <c r="A12237" s="213" t="s">
        <v>20545</v>
      </c>
      <c r="B12237" s="213" t="s">
        <v>1937</v>
      </c>
      <c r="C12237" s="213" t="s">
        <v>157</v>
      </c>
      <c r="D12237" s="214" t="s">
        <v>35395</v>
      </c>
    </row>
    <row r="12238" spans="1:4">
      <c r="A12238" s="213" t="s">
        <v>20546</v>
      </c>
      <c r="B12238" s="213" t="s">
        <v>1938</v>
      </c>
      <c r="C12238" s="213" t="s">
        <v>157</v>
      </c>
      <c r="D12238" s="214" t="s">
        <v>35396</v>
      </c>
    </row>
    <row r="12239" spans="1:4">
      <c r="A12239" s="213" t="s">
        <v>20547</v>
      </c>
      <c r="B12239" s="213" t="s">
        <v>2576</v>
      </c>
      <c r="C12239" s="213" t="s">
        <v>157</v>
      </c>
      <c r="D12239" s="214" t="s">
        <v>35397</v>
      </c>
    </row>
    <row r="12240" spans="1:4">
      <c r="A12240" s="213" t="s">
        <v>20548</v>
      </c>
      <c r="B12240" s="213" t="s">
        <v>2577</v>
      </c>
      <c r="C12240" s="213" t="s">
        <v>157</v>
      </c>
      <c r="D12240" s="214" t="s">
        <v>35398</v>
      </c>
    </row>
    <row r="12241" spans="1:4">
      <c r="A12241" s="213" t="s">
        <v>20549</v>
      </c>
      <c r="B12241" s="213" t="s">
        <v>2578</v>
      </c>
      <c r="C12241" s="213" t="s">
        <v>157</v>
      </c>
      <c r="D12241" s="214" t="s">
        <v>35399</v>
      </c>
    </row>
    <row r="12242" spans="1:4">
      <c r="A12242" s="213" t="s">
        <v>20550</v>
      </c>
      <c r="B12242" s="213" t="s">
        <v>2579</v>
      </c>
      <c r="C12242" s="213" t="s">
        <v>157</v>
      </c>
      <c r="D12242" s="214" t="s">
        <v>35400</v>
      </c>
    </row>
    <row r="12243" spans="1:4">
      <c r="A12243" s="213" t="s">
        <v>20551</v>
      </c>
      <c r="B12243" s="213" t="s">
        <v>1939</v>
      </c>
      <c r="C12243" s="213" t="s">
        <v>157</v>
      </c>
      <c r="D12243" s="214" t="s">
        <v>35401</v>
      </c>
    </row>
    <row r="12244" spans="1:4">
      <c r="A12244" s="213" t="s">
        <v>20552</v>
      </c>
      <c r="B12244" s="213" t="s">
        <v>1940</v>
      </c>
      <c r="C12244" s="213" t="s">
        <v>157</v>
      </c>
      <c r="D12244" s="214" t="s">
        <v>35402</v>
      </c>
    </row>
    <row r="12245" spans="1:4">
      <c r="A12245" s="213" t="s">
        <v>20553</v>
      </c>
      <c r="B12245" s="213" t="s">
        <v>2744</v>
      </c>
      <c r="C12245" s="213" t="s">
        <v>129</v>
      </c>
      <c r="D12245" s="214" t="s">
        <v>10644</v>
      </c>
    </row>
    <row r="12246" spans="1:4">
      <c r="A12246" s="213" t="s">
        <v>20554</v>
      </c>
      <c r="B12246" s="213" t="s">
        <v>2745</v>
      </c>
      <c r="C12246" s="213" t="s">
        <v>129</v>
      </c>
      <c r="D12246" s="214" t="s">
        <v>11496</v>
      </c>
    </row>
    <row r="12247" spans="1:4">
      <c r="A12247" s="213" t="s">
        <v>20555</v>
      </c>
      <c r="B12247" s="213" t="s">
        <v>2746</v>
      </c>
      <c r="C12247" s="213" t="s">
        <v>129</v>
      </c>
      <c r="D12247" s="214" t="s">
        <v>10644</v>
      </c>
    </row>
    <row r="12248" spans="1:4">
      <c r="A12248" s="213" t="s">
        <v>20556</v>
      </c>
      <c r="B12248" s="213" t="s">
        <v>2747</v>
      </c>
      <c r="C12248" s="213" t="s">
        <v>129</v>
      </c>
      <c r="D12248" s="214" t="s">
        <v>10880</v>
      </c>
    </row>
    <row r="12249" spans="1:4">
      <c r="A12249" s="213" t="s">
        <v>20557</v>
      </c>
      <c r="B12249" s="213" t="s">
        <v>2748</v>
      </c>
      <c r="C12249" s="213" t="s">
        <v>129</v>
      </c>
      <c r="D12249" s="214" t="s">
        <v>11496</v>
      </c>
    </row>
    <row r="12250" spans="1:4">
      <c r="A12250" s="213" t="s">
        <v>20558</v>
      </c>
      <c r="B12250" s="213" t="s">
        <v>2749</v>
      </c>
      <c r="C12250" s="213" t="s">
        <v>129</v>
      </c>
      <c r="D12250" s="214" t="s">
        <v>10880</v>
      </c>
    </row>
    <row r="12251" spans="1:4">
      <c r="A12251" s="213" t="s">
        <v>20559</v>
      </c>
      <c r="B12251" s="213" t="s">
        <v>2750</v>
      </c>
      <c r="C12251" s="213" t="s">
        <v>129</v>
      </c>
      <c r="D12251" s="214" t="s">
        <v>13136</v>
      </c>
    </row>
    <row r="12252" spans="1:4">
      <c r="A12252" s="213" t="s">
        <v>20560</v>
      </c>
      <c r="B12252" s="213" t="s">
        <v>2751</v>
      </c>
      <c r="C12252" s="213" t="s">
        <v>129</v>
      </c>
      <c r="D12252" s="214" t="s">
        <v>13136</v>
      </c>
    </row>
    <row r="12253" spans="1:4">
      <c r="A12253" s="213" t="s">
        <v>20561</v>
      </c>
      <c r="B12253" s="213" t="s">
        <v>2752</v>
      </c>
      <c r="C12253" s="213" t="s">
        <v>129</v>
      </c>
      <c r="D12253" s="214" t="s">
        <v>13203</v>
      </c>
    </row>
    <row r="12254" spans="1:4">
      <c r="A12254" s="213" t="s">
        <v>20562</v>
      </c>
      <c r="B12254" s="213" t="s">
        <v>2753</v>
      </c>
      <c r="C12254" s="213" t="s">
        <v>129</v>
      </c>
      <c r="D12254" s="214" t="s">
        <v>11493</v>
      </c>
    </row>
    <row r="12255" spans="1:4">
      <c r="A12255" s="213" t="s">
        <v>20563</v>
      </c>
      <c r="B12255" s="213" t="s">
        <v>2754</v>
      </c>
      <c r="C12255" s="213" t="s">
        <v>129</v>
      </c>
      <c r="D12255" s="214" t="s">
        <v>13235</v>
      </c>
    </row>
    <row r="12256" spans="1:4">
      <c r="A12256" s="213" t="s">
        <v>20564</v>
      </c>
      <c r="B12256" s="213" t="s">
        <v>2755</v>
      </c>
      <c r="C12256" s="213" t="s">
        <v>129</v>
      </c>
      <c r="D12256" s="214" t="s">
        <v>10644</v>
      </c>
    </row>
    <row r="12257" spans="1:4">
      <c r="A12257" s="213" t="s">
        <v>20565</v>
      </c>
      <c r="B12257" s="213" t="s">
        <v>2756</v>
      </c>
      <c r="C12257" s="213" t="s">
        <v>129</v>
      </c>
      <c r="D12257" s="214" t="s">
        <v>10644</v>
      </c>
    </row>
    <row r="12258" spans="1:4">
      <c r="A12258" s="213" t="s">
        <v>20566</v>
      </c>
      <c r="B12258" s="213" t="s">
        <v>2757</v>
      </c>
      <c r="C12258" s="213" t="s">
        <v>129</v>
      </c>
      <c r="D12258" s="214" t="s">
        <v>13060</v>
      </c>
    </row>
    <row r="12259" spans="1:4">
      <c r="A12259" s="213" t="s">
        <v>20567</v>
      </c>
      <c r="B12259" s="213" t="s">
        <v>2758</v>
      </c>
      <c r="C12259" s="213" t="s">
        <v>129</v>
      </c>
      <c r="D12259" s="214" t="s">
        <v>11732</v>
      </c>
    </row>
    <row r="12260" spans="1:4">
      <c r="A12260" s="213" t="s">
        <v>20568</v>
      </c>
      <c r="B12260" s="213" t="s">
        <v>2759</v>
      </c>
      <c r="C12260" s="213" t="s">
        <v>129</v>
      </c>
      <c r="D12260" s="214" t="s">
        <v>11430</v>
      </c>
    </row>
    <row r="12261" spans="1:4">
      <c r="A12261" s="213" t="s">
        <v>20569</v>
      </c>
      <c r="B12261" s="213" t="s">
        <v>2760</v>
      </c>
      <c r="C12261" s="213" t="s">
        <v>129</v>
      </c>
      <c r="D12261" s="214" t="s">
        <v>20427</v>
      </c>
    </row>
    <row r="12262" spans="1:4">
      <c r="A12262" s="213" t="s">
        <v>20570</v>
      </c>
      <c r="B12262" s="213" t="s">
        <v>2761</v>
      </c>
      <c r="C12262" s="213" t="s">
        <v>129</v>
      </c>
      <c r="D12262" s="214" t="s">
        <v>10642</v>
      </c>
    </row>
    <row r="12263" spans="1:4">
      <c r="A12263" s="213" t="s">
        <v>20571</v>
      </c>
      <c r="B12263" s="213" t="s">
        <v>2762</v>
      </c>
      <c r="C12263" s="213" t="s">
        <v>129</v>
      </c>
      <c r="D12263" s="214" t="s">
        <v>10628</v>
      </c>
    </row>
    <row r="12264" spans="1:4">
      <c r="A12264" s="213" t="s">
        <v>20572</v>
      </c>
      <c r="B12264" s="213" t="s">
        <v>2763</v>
      </c>
      <c r="C12264" s="213" t="s">
        <v>129</v>
      </c>
      <c r="D12264" s="214" t="s">
        <v>10669</v>
      </c>
    </row>
    <row r="12265" spans="1:4">
      <c r="A12265" s="213" t="s">
        <v>20573</v>
      </c>
      <c r="B12265" s="213" t="s">
        <v>2764</v>
      </c>
      <c r="C12265" s="213" t="s">
        <v>129</v>
      </c>
      <c r="D12265" s="214" t="s">
        <v>13136</v>
      </c>
    </row>
    <row r="12266" spans="1:4">
      <c r="A12266" s="213" t="s">
        <v>20574</v>
      </c>
      <c r="B12266" s="213" t="s">
        <v>2765</v>
      </c>
      <c r="C12266" s="213" t="s">
        <v>129</v>
      </c>
      <c r="D12266" s="214" t="s">
        <v>11493</v>
      </c>
    </row>
    <row r="12267" spans="1:4">
      <c r="A12267" s="213" t="s">
        <v>20575</v>
      </c>
      <c r="B12267" s="213" t="s">
        <v>2766</v>
      </c>
      <c r="C12267" s="213" t="s">
        <v>129</v>
      </c>
      <c r="D12267" s="214" t="s">
        <v>10151</v>
      </c>
    </row>
    <row r="12268" spans="1:4">
      <c r="A12268" s="213" t="s">
        <v>20576</v>
      </c>
      <c r="B12268" s="213" t="s">
        <v>2767</v>
      </c>
      <c r="C12268" s="213" t="s">
        <v>129</v>
      </c>
      <c r="D12268" s="214" t="s">
        <v>28620</v>
      </c>
    </row>
    <row r="12269" spans="1:4">
      <c r="A12269" s="213" t="s">
        <v>20577</v>
      </c>
      <c r="B12269" s="213" t="s">
        <v>2768</v>
      </c>
      <c r="C12269" s="213" t="s">
        <v>129</v>
      </c>
      <c r="D12269" s="214" t="s">
        <v>13212</v>
      </c>
    </row>
    <row r="12270" spans="1:4">
      <c r="A12270" s="213" t="s">
        <v>20578</v>
      </c>
      <c r="B12270" s="213" t="s">
        <v>2769</v>
      </c>
      <c r="C12270" s="213" t="s">
        <v>129</v>
      </c>
      <c r="D12270" s="214" t="s">
        <v>31038</v>
      </c>
    </row>
    <row r="12271" spans="1:4">
      <c r="A12271" s="213" t="s">
        <v>20579</v>
      </c>
      <c r="B12271" s="213" t="s">
        <v>2770</v>
      </c>
      <c r="C12271" s="213" t="s">
        <v>129</v>
      </c>
      <c r="D12271" s="214" t="s">
        <v>11437</v>
      </c>
    </row>
    <row r="12272" spans="1:4">
      <c r="A12272" s="213" t="s">
        <v>20580</v>
      </c>
      <c r="B12272" s="213" t="s">
        <v>2771</v>
      </c>
      <c r="C12272" s="213" t="s">
        <v>129</v>
      </c>
      <c r="D12272" s="214" t="s">
        <v>12402</v>
      </c>
    </row>
    <row r="12273" spans="1:4">
      <c r="A12273" s="213" t="s">
        <v>20581</v>
      </c>
      <c r="B12273" s="213" t="s">
        <v>2772</v>
      </c>
      <c r="C12273" s="213" t="s">
        <v>129</v>
      </c>
      <c r="D12273" s="214" t="s">
        <v>13168</v>
      </c>
    </row>
    <row r="12274" spans="1:4">
      <c r="A12274" s="213" t="s">
        <v>20582</v>
      </c>
      <c r="B12274" s="213" t="s">
        <v>2773</v>
      </c>
      <c r="C12274" s="213" t="s">
        <v>129</v>
      </c>
      <c r="D12274" s="214" t="s">
        <v>12488</v>
      </c>
    </row>
    <row r="12275" spans="1:4">
      <c r="A12275" s="213" t="s">
        <v>20583</v>
      </c>
      <c r="B12275" s="213" t="s">
        <v>2774</v>
      </c>
      <c r="C12275" s="213" t="s">
        <v>129</v>
      </c>
      <c r="D12275" s="214" t="s">
        <v>31038</v>
      </c>
    </row>
    <row r="12276" spans="1:4">
      <c r="A12276" s="213" t="s">
        <v>20584</v>
      </c>
      <c r="B12276" s="213" t="s">
        <v>2775</v>
      </c>
      <c r="C12276" s="213" t="s">
        <v>129</v>
      </c>
      <c r="D12276" s="214" t="s">
        <v>11495</v>
      </c>
    </row>
    <row r="12277" spans="1:4">
      <c r="A12277" s="213" t="s">
        <v>20585</v>
      </c>
      <c r="B12277" s="213" t="s">
        <v>2776</v>
      </c>
      <c r="C12277" s="213" t="s">
        <v>129</v>
      </c>
      <c r="D12277" s="214" t="s">
        <v>10645</v>
      </c>
    </row>
    <row r="12278" spans="1:4">
      <c r="A12278" s="213" t="s">
        <v>20586</v>
      </c>
      <c r="B12278" s="213" t="s">
        <v>2777</v>
      </c>
      <c r="C12278" s="213" t="s">
        <v>129</v>
      </c>
      <c r="D12278" s="214" t="s">
        <v>10302</v>
      </c>
    </row>
    <row r="12279" spans="1:4">
      <c r="A12279" s="213" t="s">
        <v>20587</v>
      </c>
      <c r="B12279" s="213" t="s">
        <v>2778</v>
      </c>
      <c r="C12279" s="213" t="s">
        <v>129</v>
      </c>
      <c r="D12279" s="214" t="s">
        <v>19978</v>
      </c>
    </row>
    <row r="12280" spans="1:4">
      <c r="A12280" s="213" t="s">
        <v>20588</v>
      </c>
      <c r="B12280" s="213" t="s">
        <v>2779</v>
      </c>
      <c r="C12280" s="213" t="s">
        <v>129</v>
      </c>
      <c r="D12280" s="214" t="s">
        <v>10214</v>
      </c>
    </row>
    <row r="12281" spans="1:4">
      <c r="A12281" s="213" t="s">
        <v>20589</v>
      </c>
      <c r="B12281" s="213" t="s">
        <v>2780</v>
      </c>
      <c r="C12281" s="213" t="s">
        <v>129</v>
      </c>
      <c r="D12281" s="214" t="s">
        <v>10215</v>
      </c>
    </row>
    <row r="12282" spans="1:4">
      <c r="A12282" s="213" t="s">
        <v>20590</v>
      </c>
      <c r="B12282" s="213" t="s">
        <v>2781</v>
      </c>
      <c r="C12282" s="213" t="s">
        <v>129</v>
      </c>
      <c r="D12282" s="214" t="s">
        <v>12679</v>
      </c>
    </row>
    <row r="12283" spans="1:4">
      <c r="A12283" s="213" t="s">
        <v>20591</v>
      </c>
      <c r="B12283" s="213" t="s">
        <v>2782</v>
      </c>
      <c r="C12283" s="213" t="s">
        <v>129</v>
      </c>
      <c r="D12283" s="214" t="s">
        <v>11437</v>
      </c>
    </row>
    <row r="12284" spans="1:4">
      <c r="A12284" s="213" t="s">
        <v>20592</v>
      </c>
      <c r="B12284" s="213" t="s">
        <v>2783</v>
      </c>
      <c r="C12284" s="213" t="s">
        <v>129</v>
      </c>
      <c r="D12284" s="214" t="s">
        <v>19978</v>
      </c>
    </row>
    <row r="12285" spans="1:4">
      <c r="A12285" s="213" t="s">
        <v>20593</v>
      </c>
      <c r="B12285" s="213" t="s">
        <v>2784</v>
      </c>
      <c r="C12285" s="213" t="s">
        <v>129</v>
      </c>
      <c r="D12285" s="214" t="s">
        <v>10880</v>
      </c>
    </row>
    <row r="12286" spans="1:4">
      <c r="A12286" s="213" t="s">
        <v>20594</v>
      </c>
      <c r="B12286" s="213" t="s">
        <v>2785</v>
      </c>
      <c r="C12286" s="213" t="s">
        <v>129</v>
      </c>
      <c r="D12286" s="214" t="s">
        <v>13060</v>
      </c>
    </row>
    <row r="12287" spans="1:4">
      <c r="A12287" s="213" t="s">
        <v>20595</v>
      </c>
      <c r="B12287" s="213" t="s">
        <v>2786</v>
      </c>
      <c r="C12287" s="213" t="s">
        <v>129</v>
      </c>
      <c r="D12287" s="214" t="s">
        <v>10880</v>
      </c>
    </row>
    <row r="12288" spans="1:4">
      <c r="A12288" s="213" t="s">
        <v>20596</v>
      </c>
      <c r="B12288" s="213" t="s">
        <v>2787</v>
      </c>
      <c r="C12288" s="213" t="s">
        <v>129</v>
      </c>
      <c r="D12288" s="214" t="s">
        <v>11546</v>
      </c>
    </row>
    <row r="12289" spans="1:4">
      <c r="A12289" s="213" t="s">
        <v>20597</v>
      </c>
      <c r="B12289" s="213" t="s">
        <v>2788</v>
      </c>
      <c r="C12289" s="213" t="s">
        <v>129</v>
      </c>
      <c r="D12289" s="214" t="s">
        <v>12488</v>
      </c>
    </row>
    <row r="12290" spans="1:4">
      <c r="A12290" s="213" t="s">
        <v>20598</v>
      </c>
      <c r="B12290" s="213" t="s">
        <v>2789</v>
      </c>
      <c r="C12290" s="213" t="s">
        <v>129</v>
      </c>
      <c r="D12290" s="214" t="s">
        <v>15821</v>
      </c>
    </row>
    <row r="12291" spans="1:4">
      <c r="A12291" s="213" t="s">
        <v>20599</v>
      </c>
      <c r="B12291" s="213" t="s">
        <v>2790</v>
      </c>
      <c r="C12291" s="213" t="s">
        <v>129</v>
      </c>
      <c r="D12291" s="214" t="s">
        <v>12488</v>
      </c>
    </row>
    <row r="12292" spans="1:4">
      <c r="A12292" s="213" t="s">
        <v>20600</v>
      </c>
      <c r="B12292" s="213" t="s">
        <v>2791</v>
      </c>
      <c r="C12292" s="213" t="s">
        <v>129</v>
      </c>
      <c r="D12292" s="214" t="s">
        <v>13060</v>
      </c>
    </row>
    <row r="12293" spans="1:4">
      <c r="A12293" s="213" t="s">
        <v>20601</v>
      </c>
      <c r="B12293" s="213" t="s">
        <v>2792</v>
      </c>
      <c r="C12293" s="213" t="s">
        <v>129</v>
      </c>
      <c r="D12293" s="214" t="s">
        <v>11495</v>
      </c>
    </row>
    <row r="12294" spans="1:4">
      <c r="A12294" s="213" t="s">
        <v>20602</v>
      </c>
      <c r="B12294" s="213" t="s">
        <v>2793</v>
      </c>
      <c r="C12294" s="213" t="s">
        <v>129</v>
      </c>
      <c r="D12294" s="214" t="s">
        <v>11495</v>
      </c>
    </row>
    <row r="12295" spans="1:4">
      <c r="A12295" s="213" t="s">
        <v>20603</v>
      </c>
      <c r="B12295" s="213" t="s">
        <v>2794</v>
      </c>
      <c r="C12295" s="213" t="s">
        <v>129</v>
      </c>
      <c r="D12295" s="214" t="s">
        <v>10880</v>
      </c>
    </row>
    <row r="12296" spans="1:4">
      <c r="A12296" s="213" t="s">
        <v>20604</v>
      </c>
      <c r="B12296" s="213" t="s">
        <v>2795</v>
      </c>
      <c r="C12296" s="213" t="s">
        <v>129</v>
      </c>
      <c r="D12296" s="214" t="s">
        <v>10880</v>
      </c>
    </row>
    <row r="12297" spans="1:4">
      <c r="A12297" s="213" t="s">
        <v>20605</v>
      </c>
      <c r="B12297" s="213" t="s">
        <v>2796</v>
      </c>
      <c r="C12297" s="213" t="s">
        <v>129</v>
      </c>
      <c r="D12297" s="214" t="s">
        <v>11732</v>
      </c>
    </row>
    <row r="12298" spans="1:4">
      <c r="A12298" s="213" t="s">
        <v>20606</v>
      </c>
      <c r="B12298" s="213" t="s">
        <v>2797</v>
      </c>
      <c r="C12298" s="213" t="s">
        <v>129</v>
      </c>
      <c r="D12298" s="214" t="s">
        <v>11495</v>
      </c>
    </row>
    <row r="12299" spans="1:4">
      <c r="A12299" s="213" t="s">
        <v>20607</v>
      </c>
      <c r="B12299" s="213" t="s">
        <v>2798</v>
      </c>
      <c r="C12299" s="213" t="s">
        <v>129</v>
      </c>
      <c r="D12299" s="214" t="s">
        <v>31038</v>
      </c>
    </row>
    <row r="12300" spans="1:4">
      <c r="A12300" s="213" t="s">
        <v>20608</v>
      </c>
      <c r="B12300" s="213" t="s">
        <v>2799</v>
      </c>
      <c r="C12300" s="213" t="s">
        <v>129</v>
      </c>
      <c r="D12300" s="214" t="s">
        <v>10644</v>
      </c>
    </row>
    <row r="12301" spans="1:4">
      <c r="A12301" s="213" t="s">
        <v>20609</v>
      </c>
      <c r="B12301" s="213" t="s">
        <v>2800</v>
      </c>
      <c r="C12301" s="213" t="s">
        <v>129</v>
      </c>
      <c r="D12301" s="214" t="s">
        <v>13168</v>
      </c>
    </row>
    <row r="12302" spans="1:4">
      <c r="A12302" s="213" t="s">
        <v>20610</v>
      </c>
      <c r="B12302" s="213" t="s">
        <v>2801</v>
      </c>
      <c r="C12302" s="213" t="s">
        <v>129</v>
      </c>
      <c r="D12302" s="214" t="s">
        <v>11437</v>
      </c>
    </row>
    <row r="12303" spans="1:4">
      <c r="A12303" s="213" t="s">
        <v>20611</v>
      </c>
      <c r="B12303" s="213" t="s">
        <v>2802</v>
      </c>
      <c r="C12303" s="213" t="s">
        <v>129</v>
      </c>
      <c r="D12303" s="214" t="s">
        <v>13168</v>
      </c>
    </row>
    <row r="12304" spans="1:4">
      <c r="A12304" s="213" t="s">
        <v>20612</v>
      </c>
      <c r="B12304" s="213" t="s">
        <v>2803</v>
      </c>
      <c r="C12304" s="213" t="s">
        <v>129</v>
      </c>
      <c r="D12304" s="214" t="s">
        <v>10355</v>
      </c>
    </row>
    <row r="12305" spans="1:4">
      <c r="A12305" s="213" t="s">
        <v>20613</v>
      </c>
      <c r="B12305" s="213" t="s">
        <v>2804</v>
      </c>
      <c r="C12305" s="213" t="s">
        <v>129</v>
      </c>
      <c r="D12305" s="214" t="s">
        <v>13168</v>
      </c>
    </row>
    <row r="12306" spans="1:4">
      <c r="A12306" s="213" t="s">
        <v>20614</v>
      </c>
      <c r="B12306" s="213" t="s">
        <v>2805</v>
      </c>
      <c r="C12306" s="213" t="s">
        <v>129</v>
      </c>
      <c r="D12306" s="214" t="s">
        <v>11702</v>
      </c>
    </row>
    <row r="12307" spans="1:4">
      <c r="A12307" s="213" t="s">
        <v>20615</v>
      </c>
      <c r="B12307" s="213" t="s">
        <v>2806</v>
      </c>
      <c r="C12307" s="213" t="s">
        <v>129</v>
      </c>
      <c r="D12307" s="214" t="s">
        <v>12537</v>
      </c>
    </row>
    <row r="12308" spans="1:4">
      <c r="A12308" s="213" t="s">
        <v>20616</v>
      </c>
      <c r="B12308" s="213" t="s">
        <v>2807</v>
      </c>
      <c r="C12308" s="213" t="s">
        <v>129</v>
      </c>
      <c r="D12308" s="214" t="s">
        <v>13136</v>
      </c>
    </row>
    <row r="12309" spans="1:4">
      <c r="A12309" s="213" t="s">
        <v>20617</v>
      </c>
      <c r="B12309" s="213" t="s">
        <v>2808</v>
      </c>
      <c r="C12309" s="213" t="s">
        <v>129</v>
      </c>
      <c r="D12309" s="214" t="s">
        <v>11070</v>
      </c>
    </row>
    <row r="12310" spans="1:4">
      <c r="A12310" s="213" t="s">
        <v>20618</v>
      </c>
      <c r="B12310" s="213" t="s">
        <v>2809</v>
      </c>
      <c r="C12310" s="213" t="s">
        <v>129</v>
      </c>
      <c r="D12310" s="214" t="s">
        <v>11495</v>
      </c>
    </row>
    <row r="12311" spans="1:4">
      <c r="A12311" s="213" t="s">
        <v>20619</v>
      </c>
      <c r="B12311" s="213" t="s">
        <v>2810</v>
      </c>
      <c r="C12311" s="213" t="s">
        <v>129</v>
      </c>
      <c r="D12311" s="214" t="s">
        <v>10669</v>
      </c>
    </row>
    <row r="12312" spans="1:4">
      <c r="A12312" s="213" t="s">
        <v>20620</v>
      </c>
      <c r="B12312" s="213" t="s">
        <v>2811</v>
      </c>
      <c r="C12312" s="213" t="s">
        <v>129</v>
      </c>
      <c r="D12312" s="214" t="s">
        <v>11493</v>
      </c>
    </row>
    <row r="12313" spans="1:4">
      <c r="A12313" s="213" t="s">
        <v>20621</v>
      </c>
      <c r="B12313" s="213" t="s">
        <v>2812</v>
      </c>
      <c r="C12313" s="213" t="s">
        <v>129</v>
      </c>
      <c r="D12313" s="214" t="s">
        <v>10635</v>
      </c>
    </row>
    <row r="12314" spans="1:4">
      <c r="A12314" s="213" t="s">
        <v>20622</v>
      </c>
      <c r="B12314" s="213" t="s">
        <v>2813</v>
      </c>
      <c r="C12314" s="213" t="s">
        <v>129</v>
      </c>
      <c r="D12314" s="214" t="s">
        <v>13136</v>
      </c>
    </row>
    <row r="12315" spans="1:4">
      <c r="A12315" s="213" t="s">
        <v>20623</v>
      </c>
      <c r="B12315" s="213" t="s">
        <v>2814</v>
      </c>
      <c r="C12315" s="213" t="s">
        <v>129</v>
      </c>
      <c r="D12315" s="214" t="s">
        <v>12488</v>
      </c>
    </row>
    <row r="12316" spans="1:4">
      <c r="A12316" s="213" t="s">
        <v>20624</v>
      </c>
      <c r="B12316" s="213" t="s">
        <v>2815</v>
      </c>
      <c r="C12316" s="213" t="s">
        <v>129</v>
      </c>
      <c r="D12316" s="214" t="s">
        <v>11496</v>
      </c>
    </row>
    <row r="12317" spans="1:4">
      <c r="A12317" s="213" t="s">
        <v>20625</v>
      </c>
      <c r="B12317" s="213" t="s">
        <v>2816</v>
      </c>
      <c r="C12317" s="213" t="s">
        <v>129</v>
      </c>
      <c r="D12317" s="214" t="s">
        <v>13060</v>
      </c>
    </row>
    <row r="12318" spans="1:4">
      <c r="A12318" s="213" t="s">
        <v>20626</v>
      </c>
      <c r="B12318" s="213" t="s">
        <v>2817</v>
      </c>
      <c r="C12318" s="213" t="s">
        <v>129</v>
      </c>
      <c r="D12318" s="214" t="s">
        <v>10879</v>
      </c>
    </row>
    <row r="12319" spans="1:4">
      <c r="A12319" s="213" t="s">
        <v>20627</v>
      </c>
      <c r="B12319" s="213" t="s">
        <v>2818</v>
      </c>
      <c r="C12319" s="213" t="s">
        <v>129</v>
      </c>
      <c r="D12319" s="214" t="s">
        <v>12679</v>
      </c>
    </row>
    <row r="12320" spans="1:4">
      <c r="A12320" s="213" t="s">
        <v>20628</v>
      </c>
      <c r="B12320" s="213" t="s">
        <v>2819</v>
      </c>
      <c r="C12320" s="213" t="s">
        <v>129</v>
      </c>
      <c r="D12320" s="214" t="s">
        <v>10882</v>
      </c>
    </row>
    <row r="12321" spans="1:4">
      <c r="A12321" s="213" t="s">
        <v>20629</v>
      </c>
      <c r="B12321" s="213" t="s">
        <v>2820</v>
      </c>
      <c r="C12321" s="213" t="s">
        <v>129</v>
      </c>
      <c r="D12321" s="214" t="s">
        <v>35233</v>
      </c>
    </row>
    <row r="12322" spans="1:4">
      <c r="A12322" s="213" t="s">
        <v>20630</v>
      </c>
      <c r="B12322" s="213" t="s">
        <v>2821</v>
      </c>
      <c r="C12322" s="213" t="s">
        <v>129</v>
      </c>
      <c r="D12322" s="214" t="s">
        <v>12397</v>
      </c>
    </row>
    <row r="12323" spans="1:4">
      <c r="A12323" s="213" t="s">
        <v>20631</v>
      </c>
      <c r="B12323" s="213" t="s">
        <v>2822</v>
      </c>
      <c r="C12323" s="213" t="s">
        <v>129</v>
      </c>
      <c r="D12323" s="214" t="s">
        <v>11223</v>
      </c>
    </row>
    <row r="12324" spans="1:4">
      <c r="A12324" s="213" t="s">
        <v>20632</v>
      </c>
      <c r="B12324" s="213" t="s">
        <v>2823</v>
      </c>
      <c r="C12324" s="213" t="s">
        <v>129</v>
      </c>
      <c r="D12324" s="214" t="s">
        <v>10879</v>
      </c>
    </row>
    <row r="12325" spans="1:4">
      <c r="A12325" s="213" t="s">
        <v>20633</v>
      </c>
      <c r="B12325" s="213" t="s">
        <v>2824</v>
      </c>
      <c r="C12325" s="213" t="s">
        <v>129</v>
      </c>
      <c r="D12325" s="214" t="s">
        <v>11494</v>
      </c>
    </row>
    <row r="12326" spans="1:4">
      <c r="A12326" s="213" t="s">
        <v>20634</v>
      </c>
      <c r="B12326" s="213" t="s">
        <v>2825</v>
      </c>
      <c r="C12326" s="213" t="s">
        <v>129</v>
      </c>
      <c r="D12326" s="214" t="s">
        <v>20246</v>
      </c>
    </row>
    <row r="12327" spans="1:4">
      <c r="A12327" s="213" t="s">
        <v>20635</v>
      </c>
      <c r="B12327" s="213" t="s">
        <v>2826</v>
      </c>
      <c r="C12327" s="213" t="s">
        <v>129</v>
      </c>
      <c r="D12327" s="214" t="s">
        <v>12644</v>
      </c>
    </row>
    <row r="12328" spans="1:4">
      <c r="A12328" s="213" t="s">
        <v>20636</v>
      </c>
      <c r="B12328" s="213" t="s">
        <v>2827</v>
      </c>
      <c r="C12328" s="213" t="s">
        <v>129</v>
      </c>
      <c r="D12328" s="214" t="s">
        <v>10384</v>
      </c>
    </row>
    <row r="12329" spans="1:4">
      <c r="A12329" s="213" t="s">
        <v>20638</v>
      </c>
      <c r="B12329" s="213" t="s">
        <v>2828</v>
      </c>
      <c r="C12329" s="213" t="s">
        <v>129</v>
      </c>
      <c r="D12329" s="214" t="s">
        <v>34673</v>
      </c>
    </row>
    <row r="12330" spans="1:4">
      <c r="A12330" s="213" t="s">
        <v>20639</v>
      </c>
      <c r="B12330" s="213" t="s">
        <v>2829</v>
      </c>
      <c r="C12330" s="213" t="s">
        <v>129</v>
      </c>
      <c r="D12330" s="214" t="s">
        <v>10782</v>
      </c>
    </row>
    <row r="12331" spans="1:4">
      <c r="A12331" s="213" t="s">
        <v>20640</v>
      </c>
      <c r="B12331" s="213" t="s">
        <v>2830</v>
      </c>
      <c r="C12331" s="213" t="s">
        <v>129</v>
      </c>
      <c r="D12331" s="214" t="s">
        <v>20427</v>
      </c>
    </row>
    <row r="12332" spans="1:4">
      <c r="A12332" s="213" t="s">
        <v>20641</v>
      </c>
      <c r="B12332" s="213" t="s">
        <v>2831</v>
      </c>
      <c r="C12332" s="213" t="s">
        <v>157</v>
      </c>
      <c r="D12332" s="214" t="s">
        <v>23958</v>
      </c>
    </row>
    <row r="12333" spans="1:4">
      <c r="A12333" s="213" t="s">
        <v>20643</v>
      </c>
      <c r="B12333" s="213" t="s">
        <v>2832</v>
      </c>
      <c r="C12333" s="213" t="s">
        <v>157</v>
      </c>
      <c r="D12333" s="214" t="s">
        <v>35403</v>
      </c>
    </row>
    <row r="12334" spans="1:4">
      <c r="A12334" s="213" t="s">
        <v>20645</v>
      </c>
      <c r="B12334" s="213" t="s">
        <v>2833</v>
      </c>
      <c r="C12334" s="213" t="s">
        <v>157</v>
      </c>
      <c r="D12334" s="214" t="s">
        <v>34088</v>
      </c>
    </row>
    <row r="12335" spans="1:4">
      <c r="A12335" s="213" t="s">
        <v>20646</v>
      </c>
      <c r="B12335" s="213" t="s">
        <v>2834</v>
      </c>
      <c r="C12335" s="213" t="s">
        <v>157</v>
      </c>
      <c r="D12335" s="214" t="s">
        <v>25033</v>
      </c>
    </row>
    <row r="12336" spans="1:4">
      <c r="A12336" s="213" t="s">
        <v>20647</v>
      </c>
      <c r="B12336" s="213" t="s">
        <v>2835</v>
      </c>
      <c r="C12336" s="213" t="s">
        <v>157</v>
      </c>
      <c r="D12336" s="214" t="s">
        <v>35404</v>
      </c>
    </row>
    <row r="12337" spans="1:4">
      <c r="A12337" s="213" t="s">
        <v>20648</v>
      </c>
      <c r="B12337" s="213" t="s">
        <v>2836</v>
      </c>
      <c r="C12337" s="213" t="s">
        <v>157</v>
      </c>
      <c r="D12337" s="214" t="s">
        <v>10952</v>
      </c>
    </row>
    <row r="12338" spans="1:4">
      <c r="A12338" s="213" t="s">
        <v>20649</v>
      </c>
      <c r="B12338" s="213" t="s">
        <v>2837</v>
      </c>
      <c r="C12338" s="213" t="s">
        <v>157</v>
      </c>
      <c r="D12338" s="214" t="s">
        <v>35405</v>
      </c>
    </row>
    <row r="12339" spans="1:4">
      <c r="A12339" s="213" t="s">
        <v>20650</v>
      </c>
      <c r="B12339" s="213" t="s">
        <v>2838</v>
      </c>
      <c r="C12339" s="213" t="s">
        <v>157</v>
      </c>
      <c r="D12339" s="214" t="s">
        <v>35406</v>
      </c>
    </row>
    <row r="12340" spans="1:4">
      <c r="A12340" s="213" t="s">
        <v>20651</v>
      </c>
      <c r="B12340" s="213" t="s">
        <v>2839</v>
      </c>
      <c r="C12340" s="213" t="s">
        <v>157</v>
      </c>
      <c r="D12340" s="214" t="s">
        <v>35407</v>
      </c>
    </row>
    <row r="12341" spans="1:4">
      <c r="A12341" s="213" t="s">
        <v>20652</v>
      </c>
      <c r="B12341" s="213" t="s">
        <v>2840</v>
      </c>
      <c r="C12341" s="213" t="s">
        <v>157</v>
      </c>
      <c r="D12341" s="214" t="s">
        <v>35408</v>
      </c>
    </row>
    <row r="12342" spans="1:4">
      <c r="A12342" s="213" t="s">
        <v>20653</v>
      </c>
      <c r="B12342" s="213" t="s">
        <v>2841</v>
      </c>
      <c r="C12342" s="213" t="s">
        <v>157</v>
      </c>
      <c r="D12342" s="214" t="s">
        <v>35409</v>
      </c>
    </row>
    <row r="12343" spans="1:4">
      <c r="A12343" s="213" t="s">
        <v>20654</v>
      </c>
      <c r="B12343" s="213" t="s">
        <v>2842</v>
      </c>
      <c r="C12343" s="213" t="s">
        <v>157</v>
      </c>
      <c r="D12343" s="214" t="s">
        <v>35410</v>
      </c>
    </row>
    <row r="12344" spans="1:4">
      <c r="A12344" s="213" t="s">
        <v>20655</v>
      </c>
      <c r="B12344" s="213" t="s">
        <v>2843</v>
      </c>
      <c r="C12344" s="213" t="s">
        <v>157</v>
      </c>
      <c r="D12344" s="214" t="s">
        <v>35411</v>
      </c>
    </row>
    <row r="12345" spans="1:4">
      <c r="A12345" s="213" t="s">
        <v>20656</v>
      </c>
      <c r="B12345" s="213" t="s">
        <v>2844</v>
      </c>
      <c r="C12345" s="213" t="s">
        <v>157</v>
      </c>
      <c r="D12345" s="214" t="s">
        <v>30496</v>
      </c>
    </row>
    <row r="12346" spans="1:4">
      <c r="A12346" s="213" t="s">
        <v>20657</v>
      </c>
      <c r="B12346" s="213" t="s">
        <v>260</v>
      </c>
      <c r="C12346" s="213" t="s">
        <v>129</v>
      </c>
      <c r="D12346" s="214" t="s">
        <v>10879</v>
      </c>
    </row>
    <row r="12347" spans="1:4">
      <c r="A12347" s="213" t="s">
        <v>20658</v>
      </c>
      <c r="B12347" s="213" t="s">
        <v>156</v>
      </c>
      <c r="C12347" s="213" t="s">
        <v>129</v>
      </c>
      <c r="D12347" s="214" t="s">
        <v>30306</v>
      </c>
    </row>
    <row r="12348" spans="1:4">
      <c r="A12348" s="213" t="s">
        <v>20659</v>
      </c>
      <c r="B12348" s="213" t="s">
        <v>261</v>
      </c>
      <c r="C12348" s="213" t="s">
        <v>129</v>
      </c>
      <c r="D12348" s="214" t="s">
        <v>11496</v>
      </c>
    </row>
    <row r="12349" spans="1:4">
      <c r="A12349" s="213" t="s">
        <v>20660</v>
      </c>
      <c r="B12349" s="213" t="s">
        <v>262</v>
      </c>
      <c r="C12349" s="213" t="s">
        <v>129</v>
      </c>
      <c r="D12349" s="214" t="s">
        <v>11494</v>
      </c>
    </row>
    <row r="12350" spans="1:4">
      <c r="A12350" s="213" t="s">
        <v>20661</v>
      </c>
      <c r="B12350" s="213" t="s">
        <v>263</v>
      </c>
      <c r="C12350" s="213" t="s">
        <v>129</v>
      </c>
      <c r="D12350" s="214" t="s">
        <v>12390</v>
      </c>
    </row>
    <row r="12351" spans="1:4">
      <c r="A12351" s="213" t="s">
        <v>20662</v>
      </c>
      <c r="B12351" s="213" t="s">
        <v>264</v>
      </c>
      <c r="C12351" s="213" t="s">
        <v>129</v>
      </c>
      <c r="D12351" s="214" t="s">
        <v>10633</v>
      </c>
    </row>
    <row r="12352" spans="1:4">
      <c r="A12352" s="213" t="s">
        <v>20663</v>
      </c>
      <c r="B12352" s="213" t="s">
        <v>265</v>
      </c>
      <c r="C12352" s="213" t="s">
        <v>129</v>
      </c>
      <c r="D12352" s="214" t="s">
        <v>11171</v>
      </c>
    </row>
    <row r="12353" spans="1:4">
      <c r="A12353" s="213" t="s">
        <v>20664</v>
      </c>
      <c r="B12353" s="213" t="s">
        <v>267</v>
      </c>
      <c r="C12353" s="213" t="s">
        <v>129</v>
      </c>
      <c r="D12353" s="214" t="s">
        <v>10949</v>
      </c>
    </row>
    <row r="12354" spans="1:4">
      <c r="A12354" s="213" t="s">
        <v>20665</v>
      </c>
      <c r="B12354" s="213" t="s">
        <v>268</v>
      </c>
      <c r="C12354" s="213" t="s">
        <v>129</v>
      </c>
      <c r="D12354" s="214" t="s">
        <v>26798</v>
      </c>
    </row>
    <row r="12355" spans="1:4">
      <c r="A12355" s="213" t="s">
        <v>20666</v>
      </c>
      <c r="B12355" s="213" t="s">
        <v>269</v>
      </c>
      <c r="C12355" s="213" t="s">
        <v>129</v>
      </c>
      <c r="D12355" s="214" t="s">
        <v>35412</v>
      </c>
    </row>
    <row r="12356" spans="1:4">
      <c r="A12356" s="213" t="s">
        <v>20667</v>
      </c>
      <c r="B12356" s="213" t="s">
        <v>270</v>
      </c>
      <c r="C12356" s="213" t="s">
        <v>129</v>
      </c>
      <c r="D12356" s="214" t="s">
        <v>10193</v>
      </c>
    </row>
    <row r="12357" spans="1:4">
      <c r="A12357" s="213" t="s">
        <v>20668</v>
      </c>
      <c r="B12357" s="213" t="s">
        <v>271</v>
      </c>
      <c r="C12357" s="213" t="s">
        <v>129</v>
      </c>
      <c r="D12357" s="214" t="s">
        <v>35413</v>
      </c>
    </row>
    <row r="12358" spans="1:4">
      <c r="A12358" s="213" t="s">
        <v>20669</v>
      </c>
      <c r="B12358" s="213" t="s">
        <v>272</v>
      </c>
      <c r="C12358" s="213" t="s">
        <v>157</v>
      </c>
      <c r="D12358" s="214" t="s">
        <v>35414</v>
      </c>
    </row>
    <row r="12359" spans="1:4">
      <c r="A12359" s="213" t="s">
        <v>20670</v>
      </c>
      <c r="B12359" s="213" t="s">
        <v>271</v>
      </c>
      <c r="C12359" s="213" t="s">
        <v>157</v>
      </c>
      <c r="D12359" s="214" t="s">
        <v>35415</v>
      </c>
    </row>
    <row r="12360" spans="1:4">
      <c r="A12360" s="213" t="s">
        <v>20671</v>
      </c>
      <c r="B12360" s="213" t="s">
        <v>357</v>
      </c>
      <c r="C12360" s="213" t="s">
        <v>129</v>
      </c>
      <c r="D12360" s="214" t="s">
        <v>27763</v>
      </c>
    </row>
    <row r="12361" spans="1:4">
      <c r="A12361" s="213" t="s">
        <v>20672</v>
      </c>
      <c r="B12361" s="213" t="s">
        <v>357</v>
      </c>
      <c r="C12361" s="213" t="s">
        <v>157</v>
      </c>
      <c r="D12361" s="214" t="s">
        <v>35416</v>
      </c>
    </row>
    <row r="12362" spans="1:4">
      <c r="A12362" s="213" t="s">
        <v>20673</v>
      </c>
      <c r="B12362" s="213" t="s">
        <v>358</v>
      </c>
      <c r="C12362" s="213" t="s">
        <v>129</v>
      </c>
      <c r="D12362" s="214" t="s">
        <v>10784</v>
      </c>
    </row>
    <row r="12363" spans="1:4">
      <c r="A12363" s="213" t="s">
        <v>20674</v>
      </c>
      <c r="B12363" s="213" t="s">
        <v>359</v>
      </c>
      <c r="C12363" s="213" t="s">
        <v>157</v>
      </c>
      <c r="D12363" s="214" t="s">
        <v>35417</v>
      </c>
    </row>
    <row r="12364" spans="1:4">
      <c r="A12364" s="213" t="s">
        <v>20676</v>
      </c>
      <c r="B12364" s="213" t="s">
        <v>710</v>
      </c>
      <c r="C12364" s="213" t="s">
        <v>157</v>
      </c>
      <c r="D12364" s="214" t="s">
        <v>27214</v>
      </c>
    </row>
    <row r="12365" spans="1:4">
      <c r="A12365" s="213" t="s">
        <v>20677</v>
      </c>
      <c r="B12365" s="213" t="s">
        <v>711</v>
      </c>
      <c r="C12365" s="213" t="s">
        <v>157</v>
      </c>
      <c r="D12365" s="214" t="s">
        <v>35418</v>
      </c>
    </row>
    <row r="12366" spans="1:4">
      <c r="A12366" s="213" t="s">
        <v>20678</v>
      </c>
      <c r="B12366" s="213" t="s">
        <v>712</v>
      </c>
      <c r="C12366" s="213" t="s">
        <v>157</v>
      </c>
      <c r="D12366" s="214" t="s">
        <v>27214</v>
      </c>
    </row>
    <row r="12367" spans="1:4">
      <c r="A12367" s="213" t="s">
        <v>20680</v>
      </c>
      <c r="B12367" s="213" t="s">
        <v>713</v>
      </c>
      <c r="C12367" s="213" t="s">
        <v>157</v>
      </c>
      <c r="D12367" s="214" t="s">
        <v>35419</v>
      </c>
    </row>
    <row r="12368" spans="1:4">
      <c r="A12368" s="213" t="s">
        <v>20681</v>
      </c>
      <c r="B12368" s="213" t="s">
        <v>714</v>
      </c>
      <c r="C12368" s="213" t="s">
        <v>157</v>
      </c>
      <c r="D12368" s="214" t="s">
        <v>29252</v>
      </c>
    </row>
    <row r="12369" spans="1:4">
      <c r="A12369" s="213" t="s">
        <v>20683</v>
      </c>
      <c r="B12369" s="213" t="s">
        <v>715</v>
      </c>
      <c r="C12369" s="213" t="s">
        <v>157</v>
      </c>
      <c r="D12369" s="214" t="s">
        <v>27214</v>
      </c>
    </row>
    <row r="12370" spans="1:4">
      <c r="A12370" s="213" t="s">
        <v>20684</v>
      </c>
      <c r="B12370" s="213" t="s">
        <v>716</v>
      </c>
      <c r="C12370" s="213" t="s">
        <v>157</v>
      </c>
      <c r="D12370" s="214" t="s">
        <v>35419</v>
      </c>
    </row>
    <row r="12371" spans="1:4">
      <c r="A12371" s="213" t="s">
        <v>20685</v>
      </c>
      <c r="B12371" s="213" t="s">
        <v>717</v>
      </c>
      <c r="C12371" s="213" t="s">
        <v>157</v>
      </c>
      <c r="D12371" s="214" t="s">
        <v>35420</v>
      </c>
    </row>
    <row r="12372" spans="1:4">
      <c r="A12372" s="213" t="s">
        <v>20687</v>
      </c>
      <c r="B12372" s="213" t="s">
        <v>718</v>
      </c>
      <c r="C12372" s="213" t="s">
        <v>157</v>
      </c>
      <c r="D12372" s="214" t="s">
        <v>29203</v>
      </c>
    </row>
    <row r="12373" spans="1:4">
      <c r="A12373" s="213" t="s">
        <v>20688</v>
      </c>
      <c r="B12373" s="213" t="s">
        <v>719</v>
      </c>
      <c r="C12373" s="213" t="s">
        <v>157</v>
      </c>
      <c r="D12373" s="214" t="s">
        <v>12660</v>
      </c>
    </row>
    <row r="12374" spans="1:4">
      <c r="A12374" s="213" t="s">
        <v>20689</v>
      </c>
      <c r="B12374" s="213" t="s">
        <v>720</v>
      </c>
      <c r="C12374" s="213" t="s">
        <v>157</v>
      </c>
      <c r="D12374" s="214" t="s">
        <v>35421</v>
      </c>
    </row>
    <row r="12375" spans="1:4">
      <c r="A12375" s="213" t="s">
        <v>20690</v>
      </c>
      <c r="B12375" s="213" t="s">
        <v>721</v>
      </c>
      <c r="C12375" s="213" t="s">
        <v>157</v>
      </c>
      <c r="D12375" s="214" t="s">
        <v>29218</v>
      </c>
    </row>
    <row r="12376" spans="1:4">
      <c r="A12376" s="213" t="s">
        <v>20691</v>
      </c>
      <c r="B12376" s="213" t="s">
        <v>722</v>
      </c>
      <c r="C12376" s="213" t="s">
        <v>157</v>
      </c>
      <c r="D12376" s="214" t="s">
        <v>27214</v>
      </c>
    </row>
    <row r="12377" spans="1:4">
      <c r="A12377" s="213" t="s">
        <v>20692</v>
      </c>
      <c r="B12377" s="213" t="s">
        <v>723</v>
      </c>
      <c r="C12377" s="213" t="s">
        <v>157</v>
      </c>
      <c r="D12377" s="214" t="s">
        <v>29252</v>
      </c>
    </row>
    <row r="12378" spans="1:4">
      <c r="A12378" s="213" t="s">
        <v>20693</v>
      </c>
      <c r="B12378" s="213" t="s">
        <v>724</v>
      </c>
      <c r="C12378" s="213" t="s">
        <v>157</v>
      </c>
      <c r="D12378" s="214" t="s">
        <v>15580</v>
      </c>
    </row>
    <row r="12379" spans="1:4">
      <c r="A12379" s="213" t="s">
        <v>20694</v>
      </c>
      <c r="B12379" s="213" t="s">
        <v>725</v>
      </c>
      <c r="C12379" s="213" t="s">
        <v>157</v>
      </c>
      <c r="D12379" s="214" t="s">
        <v>33728</v>
      </c>
    </row>
    <row r="12380" spans="1:4">
      <c r="A12380" s="213" t="s">
        <v>20695</v>
      </c>
      <c r="B12380" s="213" t="s">
        <v>726</v>
      </c>
      <c r="C12380" s="213" t="s">
        <v>157</v>
      </c>
      <c r="D12380" s="214" t="s">
        <v>29520</v>
      </c>
    </row>
    <row r="12381" spans="1:4">
      <c r="A12381" s="213" t="s">
        <v>20696</v>
      </c>
      <c r="B12381" s="213" t="s">
        <v>727</v>
      </c>
      <c r="C12381" s="213" t="s">
        <v>157</v>
      </c>
      <c r="D12381" s="214" t="s">
        <v>34913</v>
      </c>
    </row>
    <row r="12382" spans="1:4">
      <c r="A12382" s="213" t="s">
        <v>20698</v>
      </c>
      <c r="B12382" s="213" t="s">
        <v>728</v>
      </c>
      <c r="C12382" s="213" t="s">
        <v>157</v>
      </c>
      <c r="D12382" s="214" t="s">
        <v>35422</v>
      </c>
    </row>
    <row r="12383" spans="1:4">
      <c r="A12383" s="213" t="s">
        <v>20700</v>
      </c>
      <c r="B12383" s="213" t="s">
        <v>729</v>
      </c>
      <c r="C12383" s="213" t="s">
        <v>157</v>
      </c>
      <c r="D12383" s="214" t="s">
        <v>35423</v>
      </c>
    </row>
    <row r="12384" spans="1:4">
      <c r="A12384" s="213" t="s">
        <v>20701</v>
      </c>
      <c r="B12384" s="213" t="s">
        <v>730</v>
      </c>
      <c r="C12384" s="213" t="s">
        <v>157</v>
      </c>
      <c r="D12384" s="214" t="s">
        <v>35424</v>
      </c>
    </row>
    <row r="12385" spans="1:4">
      <c r="A12385" s="213" t="s">
        <v>20702</v>
      </c>
      <c r="B12385" s="213" t="s">
        <v>731</v>
      </c>
      <c r="C12385" s="213" t="s">
        <v>157</v>
      </c>
      <c r="D12385" s="214" t="s">
        <v>17358</v>
      </c>
    </row>
    <row r="12386" spans="1:4">
      <c r="A12386" s="213" t="s">
        <v>20703</v>
      </c>
      <c r="B12386" s="213" t="s">
        <v>732</v>
      </c>
      <c r="C12386" s="213" t="s">
        <v>157</v>
      </c>
      <c r="D12386" s="214" t="s">
        <v>29252</v>
      </c>
    </row>
    <row r="12387" spans="1:4">
      <c r="A12387" s="213" t="s">
        <v>20704</v>
      </c>
      <c r="B12387" s="213" t="s">
        <v>733</v>
      </c>
      <c r="C12387" s="213" t="s">
        <v>157</v>
      </c>
      <c r="D12387" s="214" t="s">
        <v>35425</v>
      </c>
    </row>
    <row r="12388" spans="1:4">
      <c r="A12388" s="213" t="s">
        <v>20706</v>
      </c>
      <c r="B12388" s="213" t="s">
        <v>734</v>
      </c>
      <c r="C12388" s="213" t="s">
        <v>157</v>
      </c>
      <c r="D12388" s="214" t="s">
        <v>35420</v>
      </c>
    </row>
    <row r="12389" spans="1:4">
      <c r="A12389" s="213" t="s">
        <v>20707</v>
      </c>
      <c r="B12389" s="213" t="s">
        <v>735</v>
      </c>
      <c r="C12389" s="213" t="s">
        <v>157</v>
      </c>
      <c r="D12389" s="214" t="s">
        <v>31036</v>
      </c>
    </row>
    <row r="12390" spans="1:4">
      <c r="A12390" s="213" t="s">
        <v>20708</v>
      </c>
      <c r="B12390" s="213" t="s">
        <v>736</v>
      </c>
      <c r="C12390" s="213" t="s">
        <v>157</v>
      </c>
      <c r="D12390" s="214" t="s">
        <v>35426</v>
      </c>
    </row>
    <row r="12391" spans="1:4">
      <c r="A12391" s="213" t="s">
        <v>20709</v>
      </c>
      <c r="B12391" s="213" t="s">
        <v>737</v>
      </c>
      <c r="C12391" s="213" t="s">
        <v>157</v>
      </c>
      <c r="D12391" s="214" t="s">
        <v>35427</v>
      </c>
    </row>
    <row r="12392" spans="1:4">
      <c r="A12392" s="213" t="s">
        <v>20710</v>
      </c>
      <c r="B12392" s="213" t="s">
        <v>738</v>
      </c>
      <c r="C12392" s="213" t="s">
        <v>157</v>
      </c>
      <c r="D12392" s="214" t="s">
        <v>30168</v>
      </c>
    </row>
    <row r="12393" spans="1:4">
      <c r="A12393" s="213" t="s">
        <v>20711</v>
      </c>
      <c r="B12393" s="213" t="s">
        <v>739</v>
      </c>
      <c r="C12393" s="213" t="s">
        <v>157</v>
      </c>
      <c r="D12393" s="214" t="s">
        <v>31582</v>
      </c>
    </row>
    <row r="12394" spans="1:4">
      <c r="A12394" s="213" t="s">
        <v>20712</v>
      </c>
      <c r="B12394" s="213" t="s">
        <v>740</v>
      </c>
      <c r="C12394" s="213" t="s">
        <v>157</v>
      </c>
      <c r="D12394" s="214" t="s">
        <v>35428</v>
      </c>
    </row>
    <row r="12395" spans="1:4">
      <c r="A12395" s="213" t="s">
        <v>20713</v>
      </c>
      <c r="B12395" s="213" t="s">
        <v>741</v>
      </c>
      <c r="C12395" s="213" t="s">
        <v>157</v>
      </c>
      <c r="D12395" s="214" t="s">
        <v>35429</v>
      </c>
    </row>
    <row r="12396" spans="1:4">
      <c r="A12396" s="213" t="s">
        <v>20714</v>
      </c>
      <c r="B12396" s="213" t="s">
        <v>742</v>
      </c>
      <c r="C12396" s="213" t="s">
        <v>157</v>
      </c>
      <c r="D12396" s="214" t="s">
        <v>31580</v>
      </c>
    </row>
    <row r="12397" spans="1:4">
      <c r="A12397" s="213" t="s">
        <v>20715</v>
      </c>
      <c r="B12397" s="213" t="s">
        <v>743</v>
      </c>
      <c r="C12397" s="213" t="s">
        <v>157</v>
      </c>
      <c r="D12397" s="214" t="s">
        <v>35430</v>
      </c>
    </row>
    <row r="12398" spans="1:4">
      <c r="A12398" s="213" t="s">
        <v>20716</v>
      </c>
      <c r="B12398" s="213" t="s">
        <v>744</v>
      </c>
      <c r="C12398" s="213" t="s">
        <v>157</v>
      </c>
      <c r="D12398" s="214" t="s">
        <v>26629</v>
      </c>
    </row>
    <row r="12399" spans="1:4">
      <c r="A12399" s="213" t="s">
        <v>20718</v>
      </c>
      <c r="B12399" s="213" t="s">
        <v>745</v>
      </c>
      <c r="C12399" s="213" t="s">
        <v>157</v>
      </c>
      <c r="D12399" s="214" t="s">
        <v>10606</v>
      </c>
    </row>
    <row r="12400" spans="1:4">
      <c r="A12400" s="213" t="s">
        <v>20719</v>
      </c>
      <c r="B12400" s="213" t="s">
        <v>746</v>
      </c>
      <c r="C12400" s="213" t="s">
        <v>157</v>
      </c>
      <c r="D12400" s="214" t="s">
        <v>10883</v>
      </c>
    </row>
    <row r="12401" spans="1:4">
      <c r="A12401" s="213" t="s">
        <v>20721</v>
      </c>
      <c r="B12401" s="213" t="s">
        <v>747</v>
      </c>
      <c r="C12401" s="213" t="s">
        <v>157</v>
      </c>
      <c r="D12401" s="214" t="s">
        <v>35431</v>
      </c>
    </row>
    <row r="12402" spans="1:4">
      <c r="A12402" s="213" t="s">
        <v>20723</v>
      </c>
      <c r="B12402" s="213" t="s">
        <v>748</v>
      </c>
      <c r="C12402" s="213" t="s">
        <v>157</v>
      </c>
      <c r="D12402" s="214" t="s">
        <v>25274</v>
      </c>
    </row>
    <row r="12403" spans="1:4">
      <c r="A12403" s="213" t="s">
        <v>20725</v>
      </c>
      <c r="B12403" s="213" t="s">
        <v>749</v>
      </c>
      <c r="C12403" s="213" t="s">
        <v>157</v>
      </c>
      <c r="D12403" s="214" t="s">
        <v>14911</v>
      </c>
    </row>
    <row r="12404" spans="1:4">
      <c r="A12404" s="213" t="s">
        <v>20726</v>
      </c>
      <c r="B12404" s="213" t="s">
        <v>750</v>
      </c>
      <c r="C12404" s="213" t="s">
        <v>157</v>
      </c>
      <c r="D12404" s="214" t="s">
        <v>22268</v>
      </c>
    </row>
    <row r="12405" spans="1:4">
      <c r="A12405" s="213" t="s">
        <v>20727</v>
      </c>
      <c r="B12405" s="213" t="s">
        <v>751</v>
      </c>
      <c r="C12405" s="213" t="s">
        <v>157</v>
      </c>
      <c r="D12405" s="214" t="s">
        <v>35432</v>
      </c>
    </row>
    <row r="12406" spans="1:4">
      <c r="A12406" s="213" t="s">
        <v>20728</v>
      </c>
      <c r="B12406" s="213" t="s">
        <v>752</v>
      </c>
      <c r="C12406" s="213" t="s">
        <v>157</v>
      </c>
      <c r="D12406" s="214" t="s">
        <v>20075</v>
      </c>
    </row>
    <row r="12407" spans="1:4">
      <c r="A12407" s="213" t="s">
        <v>20730</v>
      </c>
      <c r="B12407" s="213" t="s">
        <v>753</v>
      </c>
      <c r="C12407" s="213" t="s">
        <v>157</v>
      </c>
      <c r="D12407" s="214" t="s">
        <v>10614</v>
      </c>
    </row>
    <row r="12408" spans="1:4">
      <c r="A12408" s="213" t="s">
        <v>20731</v>
      </c>
      <c r="B12408" s="213" t="s">
        <v>754</v>
      </c>
      <c r="C12408" s="213" t="s">
        <v>157</v>
      </c>
      <c r="D12408" s="214" t="s">
        <v>11203</v>
      </c>
    </row>
    <row r="12409" spans="1:4">
      <c r="A12409" s="213" t="s">
        <v>20732</v>
      </c>
      <c r="B12409" s="213" t="s">
        <v>755</v>
      </c>
      <c r="C12409" s="213" t="s">
        <v>157</v>
      </c>
      <c r="D12409" s="214" t="s">
        <v>23344</v>
      </c>
    </row>
    <row r="12410" spans="1:4">
      <c r="A12410" s="213" t="s">
        <v>20733</v>
      </c>
      <c r="B12410" s="213" t="s">
        <v>756</v>
      </c>
      <c r="C12410" s="213" t="s">
        <v>157</v>
      </c>
      <c r="D12410" s="214" t="s">
        <v>33657</v>
      </c>
    </row>
    <row r="12411" spans="1:4">
      <c r="A12411" s="213" t="s">
        <v>20734</v>
      </c>
      <c r="B12411" s="213" t="s">
        <v>757</v>
      </c>
      <c r="C12411" s="213" t="s">
        <v>157</v>
      </c>
      <c r="D12411" s="214" t="s">
        <v>11697</v>
      </c>
    </row>
    <row r="12412" spans="1:4">
      <c r="A12412" s="213" t="s">
        <v>20735</v>
      </c>
      <c r="B12412" s="213" t="s">
        <v>758</v>
      </c>
      <c r="C12412" s="213" t="s">
        <v>157</v>
      </c>
      <c r="D12412" s="214" t="s">
        <v>23344</v>
      </c>
    </row>
    <row r="12413" spans="1:4">
      <c r="A12413" s="213" t="s">
        <v>20737</v>
      </c>
      <c r="B12413" s="213" t="s">
        <v>759</v>
      </c>
      <c r="C12413" s="213" t="s">
        <v>157</v>
      </c>
      <c r="D12413" s="214" t="s">
        <v>24465</v>
      </c>
    </row>
    <row r="12414" spans="1:4">
      <c r="A12414" s="213" t="s">
        <v>20738</v>
      </c>
      <c r="B12414" s="213" t="s">
        <v>760</v>
      </c>
      <c r="C12414" s="213" t="s">
        <v>157</v>
      </c>
      <c r="D12414" s="214" t="s">
        <v>25141</v>
      </c>
    </row>
    <row r="12415" spans="1:4">
      <c r="A12415" s="213" t="s">
        <v>20739</v>
      </c>
      <c r="B12415" s="213" t="s">
        <v>761</v>
      </c>
      <c r="C12415" s="213" t="s">
        <v>157</v>
      </c>
      <c r="D12415" s="214" t="s">
        <v>11159</v>
      </c>
    </row>
    <row r="12416" spans="1:4">
      <c r="A12416" s="213" t="s">
        <v>20740</v>
      </c>
      <c r="B12416" s="213" t="s">
        <v>762</v>
      </c>
      <c r="C12416" s="213" t="s">
        <v>157</v>
      </c>
      <c r="D12416" s="214" t="s">
        <v>35433</v>
      </c>
    </row>
    <row r="12417" spans="1:4">
      <c r="A12417" s="213" t="s">
        <v>20741</v>
      </c>
      <c r="B12417" s="213" t="s">
        <v>763</v>
      </c>
      <c r="C12417" s="213" t="s">
        <v>157</v>
      </c>
      <c r="D12417" s="214" t="s">
        <v>11700</v>
      </c>
    </row>
    <row r="12418" spans="1:4">
      <c r="A12418" s="213" t="s">
        <v>20742</v>
      </c>
      <c r="B12418" s="213" t="s">
        <v>764</v>
      </c>
      <c r="C12418" s="213" t="s">
        <v>157</v>
      </c>
      <c r="D12418" s="214" t="s">
        <v>33952</v>
      </c>
    </row>
    <row r="12419" spans="1:4">
      <c r="A12419" s="213" t="s">
        <v>20743</v>
      </c>
      <c r="B12419" s="213" t="s">
        <v>765</v>
      </c>
      <c r="C12419" s="213" t="s">
        <v>157</v>
      </c>
      <c r="D12419" s="214" t="s">
        <v>35434</v>
      </c>
    </row>
    <row r="12420" spans="1:4">
      <c r="A12420" s="213" t="s">
        <v>20744</v>
      </c>
      <c r="B12420" s="213" t="s">
        <v>766</v>
      </c>
      <c r="C12420" s="213" t="s">
        <v>157</v>
      </c>
      <c r="D12420" s="214" t="s">
        <v>35434</v>
      </c>
    </row>
    <row r="12421" spans="1:4">
      <c r="A12421" s="213" t="s">
        <v>20745</v>
      </c>
      <c r="B12421" s="213" t="s">
        <v>767</v>
      </c>
      <c r="C12421" s="213" t="s">
        <v>157</v>
      </c>
      <c r="D12421" s="214" t="s">
        <v>23344</v>
      </c>
    </row>
    <row r="12422" spans="1:4">
      <c r="A12422" s="213" t="s">
        <v>20746</v>
      </c>
      <c r="B12422" s="213" t="s">
        <v>768</v>
      </c>
      <c r="C12422" s="213" t="s">
        <v>157</v>
      </c>
      <c r="D12422" s="214" t="s">
        <v>23344</v>
      </c>
    </row>
    <row r="12423" spans="1:4">
      <c r="A12423" s="213" t="s">
        <v>20747</v>
      </c>
      <c r="B12423" s="213" t="s">
        <v>769</v>
      </c>
      <c r="C12423" s="213" t="s">
        <v>157</v>
      </c>
      <c r="D12423" s="214" t="s">
        <v>11552</v>
      </c>
    </row>
    <row r="12424" spans="1:4">
      <c r="A12424" s="213" t="s">
        <v>20749</v>
      </c>
      <c r="B12424" s="213" t="s">
        <v>770</v>
      </c>
      <c r="C12424" s="213" t="s">
        <v>157</v>
      </c>
      <c r="D12424" s="214" t="s">
        <v>35434</v>
      </c>
    </row>
    <row r="12425" spans="1:4">
      <c r="A12425" s="213" t="s">
        <v>20750</v>
      </c>
      <c r="B12425" s="213" t="s">
        <v>771</v>
      </c>
      <c r="C12425" s="213" t="s">
        <v>157</v>
      </c>
      <c r="D12425" s="214" t="s">
        <v>35435</v>
      </c>
    </row>
    <row r="12426" spans="1:4">
      <c r="A12426" s="213" t="s">
        <v>20751</v>
      </c>
      <c r="B12426" s="213" t="s">
        <v>772</v>
      </c>
      <c r="C12426" s="213" t="s">
        <v>157</v>
      </c>
      <c r="D12426" s="214" t="s">
        <v>35429</v>
      </c>
    </row>
    <row r="12427" spans="1:4">
      <c r="A12427" s="213" t="s">
        <v>20752</v>
      </c>
      <c r="B12427" s="213" t="s">
        <v>773</v>
      </c>
      <c r="C12427" s="213" t="s">
        <v>157</v>
      </c>
      <c r="D12427" s="214" t="s">
        <v>35436</v>
      </c>
    </row>
    <row r="12428" spans="1:4">
      <c r="A12428" s="213" t="s">
        <v>20753</v>
      </c>
      <c r="B12428" s="213" t="s">
        <v>774</v>
      </c>
      <c r="C12428" s="213" t="s">
        <v>157</v>
      </c>
      <c r="D12428" s="214" t="s">
        <v>30261</v>
      </c>
    </row>
    <row r="12429" spans="1:4">
      <c r="A12429" s="213" t="s">
        <v>20754</v>
      </c>
      <c r="B12429" s="213" t="s">
        <v>775</v>
      </c>
      <c r="C12429" s="213" t="s">
        <v>157</v>
      </c>
      <c r="D12429" s="214" t="s">
        <v>35436</v>
      </c>
    </row>
    <row r="12430" spans="1:4">
      <c r="A12430" s="213" t="s">
        <v>20755</v>
      </c>
      <c r="B12430" s="213" t="s">
        <v>776</v>
      </c>
      <c r="C12430" s="213" t="s">
        <v>157</v>
      </c>
      <c r="D12430" s="214" t="s">
        <v>35437</v>
      </c>
    </row>
    <row r="12431" spans="1:4">
      <c r="A12431" s="213" t="s">
        <v>20756</v>
      </c>
      <c r="B12431" s="213" t="s">
        <v>777</v>
      </c>
      <c r="C12431" s="213" t="s">
        <v>157</v>
      </c>
      <c r="D12431" s="214" t="s">
        <v>35420</v>
      </c>
    </row>
    <row r="12432" spans="1:4">
      <c r="A12432" s="213" t="s">
        <v>20757</v>
      </c>
      <c r="B12432" s="213" t="s">
        <v>778</v>
      </c>
      <c r="C12432" s="213" t="s">
        <v>157</v>
      </c>
      <c r="D12432" s="214" t="s">
        <v>31140</v>
      </c>
    </row>
    <row r="12433" spans="1:4">
      <c r="A12433" s="213" t="s">
        <v>20758</v>
      </c>
      <c r="B12433" s="213" t="s">
        <v>779</v>
      </c>
      <c r="C12433" s="213" t="s">
        <v>157</v>
      </c>
      <c r="D12433" s="214" t="s">
        <v>35438</v>
      </c>
    </row>
    <row r="12434" spans="1:4">
      <c r="A12434" s="213" t="s">
        <v>20759</v>
      </c>
      <c r="B12434" s="213" t="s">
        <v>780</v>
      </c>
      <c r="C12434" s="213" t="s">
        <v>157</v>
      </c>
      <c r="D12434" s="214" t="s">
        <v>35439</v>
      </c>
    </row>
    <row r="12435" spans="1:4">
      <c r="A12435" s="213" t="s">
        <v>20761</v>
      </c>
      <c r="B12435" s="213" t="s">
        <v>781</v>
      </c>
      <c r="C12435" s="213" t="s">
        <v>157</v>
      </c>
      <c r="D12435" s="214" t="s">
        <v>31760</v>
      </c>
    </row>
    <row r="12436" spans="1:4">
      <c r="A12436" s="213" t="s">
        <v>20762</v>
      </c>
      <c r="B12436" s="213" t="s">
        <v>782</v>
      </c>
      <c r="C12436" s="213" t="s">
        <v>157</v>
      </c>
      <c r="D12436" s="214" t="s">
        <v>35440</v>
      </c>
    </row>
    <row r="12437" spans="1:4">
      <c r="A12437" s="213" t="s">
        <v>20763</v>
      </c>
      <c r="B12437" s="213" t="s">
        <v>783</v>
      </c>
      <c r="C12437" s="213" t="s">
        <v>157</v>
      </c>
      <c r="D12437" s="214" t="s">
        <v>35441</v>
      </c>
    </row>
    <row r="12438" spans="1:4">
      <c r="A12438" s="213" t="s">
        <v>20764</v>
      </c>
      <c r="B12438" s="213" t="s">
        <v>784</v>
      </c>
      <c r="C12438" s="213" t="s">
        <v>157</v>
      </c>
      <c r="D12438" s="214" t="s">
        <v>19545</v>
      </c>
    </row>
    <row r="12439" spans="1:4">
      <c r="A12439" s="213" t="s">
        <v>20765</v>
      </c>
      <c r="B12439" s="213" t="s">
        <v>785</v>
      </c>
      <c r="C12439" s="213" t="s">
        <v>157</v>
      </c>
      <c r="D12439" s="214" t="s">
        <v>16277</v>
      </c>
    </row>
    <row r="12440" spans="1:4">
      <c r="A12440" s="213" t="s">
        <v>20766</v>
      </c>
      <c r="B12440" s="213" t="s">
        <v>786</v>
      </c>
      <c r="C12440" s="213" t="s">
        <v>157</v>
      </c>
      <c r="D12440" s="214" t="s">
        <v>35442</v>
      </c>
    </row>
    <row r="12441" spans="1:4">
      <c r="A12441" s="213" t="s">
        <v>20767</v>
      </c>
      <c r="B12441" s="213" t="s">
        <v>787</v>
      </c>
      <c r="C12441" s="213" t="s">
        <v>157</v>
      </c>
      <c r="D12441" s="214" t="s">
        <v>35443</v>
      </c>
    </row>
    <row r="12442" spans="1:4">
      <c r="A12442" s="213" t="s">
        <v>20768</v>
      </c>
      <c r="B12442" s="213" t="s">
        <v>788</v>
      </c>
      <c r="C12442" s="213" t="s">
        <v>157</v>
      </c>
      <c r="D12442" s="214" t="s">
        <v>35444</v>
      </c>
    </row>
    <row r="12443" spans="1:4">
      <c r="A12443" s="213" t="s">
        <v>20769</v>
      </c>
      <c r="B12443" s="213" t="s">
        <v>789</v>
      </c>
      <c r="C12443" s="213" t="s">
        <v>157</v>
      </c>
      <c r="D12443" s="214" t="s">
        <v>35445</v>
      </c>
    </row>
    <row r="12444" spans="1:4">
      <c r="A12444" s="213" t="s">
        <v>20770</v>
      </c>
      <c r="B12444" s="213" t="s">
        <v>267</v>
      </c>
      <c r="C12444" s="213" t="s">
        <v>157</v>
      </c>
      <c r="D12444" s="214" t="s">
        <v>35446</v>
      </c>
    </row>
    <row r="12445" spans="1:4">
      <c r="A12445" s="213" t="s">
        <v>20771</v>
      </c>
      <c r="B12445" s="213" t="s">
        <v>790</v>
      </c>
      <c r="C12445" s="213" t="s">
        <v>157</v>
      </c>
      <c r="D12445" s="214" t="s">
        <v>35442</v>
      </c>
    </row>
    <row r="12446" spans="1:4">
      <c r="A12446" s="213" t="s">
        <v>20772</v>
      </c>
      <c r="B12446" s="213" t="s">
        <v>791</v>
      </c>
      <c r="C12446" s="213" t="s">
        <v>157</v>
      </c>
      <c r="D12446" s="214" t="s">
        <v>35447</v>
      </c>
    </row>
    <row r="12447" spans="1:4">
      <c r="A12447" s="213" t="s">
        <v>20773</v>
      </c>
      <c r="B12447" s="213" t="s">
        <v>792</v>
      </c>
      <c r="C12447" s="213" t="s">
        <v>157</v>
      </c>
      <c r="D12447" s="214" t="s">
        <v>35448</v>
      </c>
    </row>
    <row r="12448" spans="1:4">
      <c r="A12448" s="213" t="s">
        <v>20774</v>
      </c>
      <c r="B12448" s="213" t="s">
        <v>793</v>
      </c>
      <c r="C12448" s="213" t="s">
        <v>157</v>
      </c>
      <c r="D12448" s="214" t="s">
        <v>35449</v>
      </c>
    </row>
    <row r="12449" spans="1:4">
      <c r="A12449" s="213" t="s">
        <v>20775</v>
      </c>
      <c r="B12449" s="213" t="s">
        <v>268</v>
      </c>
      <c r="C12449" s="213" t="s">
        <v>157</v>
      </c>
      <c r="D12449" s="214" t="s">
        <v>35450</v>
      </c>
    </row>
    <row r="12450" spans="1:4">
      <c r="A12450" s="213" t="s">
        <v>20776</v>
      </c>
      <c r="B12450" s="213" t="s">
        <v>794</v>
      </c>
      <c r="C12450" s="213" t="s">
        <v>157</v>
      </c>
      <c r="D12450" s="214" t="s">
        <v>35451</v>
      </c>
    </row>
    <row r="12451" spans="1:4">
      <c r="A12451" s="213" t="s">
        <v>20777</v>
      </c>
      <c r="B12451" s="213" t="s">
        <v>795</v>
      </c>
      <c r="C12451" s="213" t="s">
        <v>157</v>
      </c>
      <c r="D12451" s="214" t="s">
        <v>35452</v>
      </c>
    </row>
    <row r="12452" spans="1:4">
      <c r="A12452" s="213" t="s">
        <v>20778</v>
      </c>
      <c r="B12452" s="213" t="s">
        <v>796</v>
      </c>
      <c r="C12452" s="213" t="s">
        <v>157</v>
      </c>
      <c r="D12452" s="214" t="s">
        <v>35444</v>
      </c>
    </row>
    <row r="12453" spans="1:4">
      <c r="A12453" s="213" t="s">
        <v>20779</v>
      </c>
      <c r="B12453" s="213" t="s">
        <v>797</v>
      </c>
      <c r="C12453" s="213" t="s">
        <v>157</v>
      </c>
      <c r="D12453" s="214" t="s">
        <v>35453</v>
      </c>
    </row>
    <row r="12454" spans="1:4">
      <c r="A12454" s="213" t="s">
        <v>20780</v>
      </c>
      <c r="B12454" s="213" t="s">
        <v>798</v>
      </c>
      <c r="C12454" s="213" t="s">
        <v>157</v>
      </c>
      <c r="D12454" s="214" t="s">
        <v>35454</v>
      </c>
    </row>
    <row r="12455" spans="1:4">
      <c r="A12455" s="213" t="s">
        <v>20781</v>
      </c>
      <c r="B12455" s="213" t="s">
        <v>799</v>
      </c>
      <c r="C12455" s="213" t="s">
        <v>157</v>
      </c>
      <c r="D12455" s="214" t="s">
        <v>35455</v>
      </c>
    </row>
    <row r="12456" spans="1:4">
      <c r="A12456" s="213" t="s">
        <v>20782</v>
      </c>
      <c r="B12456" s="213" t="s">
        <v>800</v>
      </c>
      <c r="C12456" s="213" t="s">
        <v>157</v>
      </c>
      <c r="D12456" s="214" t="s">
        <v>35456</v>
      </c>
    </row>
    <row r="12457" spans="1:4">
      <c r="A12457" s="213" t="s">
        <v>20783</v>
      </c>
      <c r="B12457" s="213" t="s">
        <v>801</v>
      </c>
      <c r="C12457" s="213" t="s">
        <v>157</v>
      </c>
      <c r="D12457" s="214" t="s">
        <v>35457</v>
      </c>
    </row>
    <row r="12458" spans="1:4">
      <c r="A12458" s="213" t="s">
        <v>20784</v>
      </c>
      <c r="B12458" s="213" t="s">
        <v>802</v>
      </c>
      <c r="C12458" s="213" t="s">
        <v>157</v>
      </c>
      <c r="D12458" s="214" t="s">
        <v>35458</v>
      </c>
    </row>
    <row r="12459" spans="1:4">
      <c r="A12459" s="213" t="s">
        <v>20785</v>
      </c>
      <c r="B12459" s="213" t="s">
        <v>803</v>
      </c>
      <c r="C12459" s="213" t="s">
        <v>157</v>
      </c>
      <c r="D12459" s="214" t="s">
        <v>35459</v>
      </c>
    </row>
    <row r="12460" spans="1:4">
      <c r="A12460" s="213" t="s">
        <v>20786</v>
      </c>
      <c r="B12460" s="213" t="s">
        <v>804</v>
      </c>
      <c r="C12460" s="213" t="s">
        <v>157</v>
      </c>
      <c r="D12460" s="214" t="s">
        <v>35460</v>
      </c>
    </row>
    <row r="12461" spans="1:4">
      <c r="A12461" s="213" t="s">
        <v>20787</v>
      </c>
      <c r="B12461" s="213" t="s">
        <v>805</v>
      </c>
      <c r="C12461" s="213" t="s">
        <v>157</v>
      </c>
      <c r="D12461" s="214" t="s">
        <v>35461</v>
      </c>
    </row>
    <row r="12462" spans="1:4">
      <c r="A12462" s="213" t="s">
        <v>20788</v>
      </c>
      <c r="B12462" s="213" t="s">
        <v>806</v>
      </c>
      <c r="C12462" s="213" t="s">
        <v>157</v>
      </c>
      <c r="D12462" s="214" t="s">
        <v>35462</v>
      </c>
    </row>
    <row r="12463" spans="1:4">
      <c r="A12463" s="213" t="s">
        <v>20789</v>
      </c>
      <c r="B12463" s="213" t="s">
        <v>807</v>
      </c>
      <c r="C12463" s="213" t="s">
        <v>157</v>
      </c>
      <c r="D12463" s="214" t="s">
        <v>35463</v>
      </c>
    </row>
    <row r="12464" spans="1:4">
      <c r="A12464" s="213" t="s">
        <v>20790</v>
      </c>
      <c r="B12464" s="213" t="s">
        <v>808</v>
      </c>
      <c r="C12464" s="213" t="s">
        <v>157</v>
      </c>
      <c r="D12464" s="214" t="s">
        <v>35464</v>
      </c>
    </row>
    <row r="12465" spans="1:4">
      <c r="A12465" s="213" t="s">
        <v>20791</v>
      </c>
      <c r="B12465" s="213" t="s">
        <v>809</v>
      </c>
      <c r="C12465" s="213" t="s">
        <v>157</v>
      </c>
      <c r="D12465" s="214" t="s">
        <v>35465</v>
      </c>
    </row>
    <row r="12466" spans="1:4">
      <c r="A12466" s="213" t="s">
        <v>20792</v>
      </c>
      <c r="B12466" s="213" t="s">
        <v>810</v>
      </c>
      <c r="C12466" s="213" t="s">
        <v>157</v>
      </c>
      <c r="D12466" s="214" t="s">
        <v>35466</v>
      </c>
    </row>
    <row r="12467" spans="1:4">
      <c r="A12467" s="213" t="s">
        <v>20793</v>
      </c>
      <c r="B12467" s="213" t="s">
        <v>812</v>
      </c>
      <c r="C12467" s="213" t="s">
        <v>157</v>
      </c>
      <c r="D12467" s="214" t="s">
        <v>35467</v>
      </c>
    </row>
    <row r="12468" spans="1:4">
      <c r="A12468" s="213" t="s">
        <v>20794</v>
      </c>
      <c r="B12468" s="213" t="s">
        <v>813</v>
      </c>
      <c r="C12468" s="213" t="s">
        <v>157</v>
      </c>
      <c r="D12468" s="214" t="s">
        <v>35468</v>
      </c>
    </row>
    <row r="12469" spans="1:4">
      <c r="A12469" s="213" t="s">
        <v>20795</v>
      </c>
      <c r="B12469" s="213" t="s">
        <v>814</v>
      </c>
      <c r="C12469" s="213" t="s">
        <v>157</v>
      </c>
      <c r="D12469" s="214" t="s">
        <v>35469</v>
      </c>
    </row>
    <row r="12470" spans="1:4">
      <c r="A12470" s="213" t="s">
        <v>20796</v>
      </c>
      <c r="B12470" s="213" t="s">
        <v>815</v>
      </c>
      <c r="C12470" s="213" t="s">
        <v>157</v>
      </c>
      <c r="D12470" s="214" t="s">
        <v>35470</v>
      </c>
    </row>
    <row r="12471" spans="1:4">
      <c r="A12471" s="213" t="s">
        <v>20797</v>
      </c>
      <c r="B12471" s="213" t="s">
        <v>816</v>
      </c>
      <c r="C12471" s="213" t="s">
        <v>157</v>
      </c>
      <c r="D12471" s="214" t="s">
        <v>35471</v>
      </c>
    </row>
    <row r="12472" spans="1:4">
      <c r="A12472" s="213" t="s">
        <v>20798</v>
      </c>
      <c r="B12472" s="213" t="s">
        <v>817</v>
      </c>
      <c r="C12472" s="213" t="s">
        <v>157</v>
      </c>
      <c r="D12472" s="214" t="s">
        <v>35472</v>
      </c>
    </row>
    <row r="12473" spans="1:4">
      <c r="A12473" s="213" t="s">
        <v>20799</v>
      </c>
      <c r="B12473" s="213" t="s">
        <v>818</v>
      </c>
      <c r="C12473" s="213" t="s">
        <v>157</v>
      </c>
      <c r="D12473" s="214" t="s">
        <v>35473</v>
      </c>
    </row>
    <row r="12474" spans="1:4">
      <c r="A12474" s="213" t="s">
        <v>20800</v>
      </c>
      <c r="B12474" s="213" t="s">
        <v>819</v>
      </c>
      <c r="C12474" s="213" t="s">
        <v>157</v>
      </c>
      <c r="D12474" s="214" t="s">
        <v>35474</v>
      </c>
    </row>
    <row r="12475" spans="1:4">
      <c r="A12475" s="213" t="s">
        <v>20801</v>
      </c>
      <c r="B12475" s="213" t="s">
        <v>270</v>
      </c>
      <c r="C12475" s="213" t="s">
        <v>157</v>
      </c>
      <c r="D12475" s="214" t="s">
        <v>35475</v>
      </c>
    </row>
    <row r="12476" spans="1:4">
      <c r="A12476" s="213" t="s">
        <v>20802</v>
      </c>
      <c r="B12476" s="213" t="s">
        <v>820</v>
      </c>
      <c r="C12476" s="213" t="s">
        <v>157</v>
      </c>
      <c r="D12476" s="214" t="s">
        <v>35476</v>
      </c>
    </row>
    <row r="12477" spans="1:4">
      <c r="A12477" s="213" t="s">
        <v>20803</v>
      </c>
      <c r="B12477" s="213" t="s">
        <v>821</v>
      </c>
      <c r="C12477" s="213" t="s">
        <v>157</v>
      </c>
      <c r="D12477" s="214" t="s">
        <v>35477</v>
      </c>
    </row>
    <row r="12478" spans="1:4">
      <c r="A12478" s="213" t="s">
        <v>20804</v>
      </c>
      <c r="B12478" s="213" t="s">
        <v>822</v>
      </c>
      <c r="C12478" s="213" t="s">
        <v>157</v>
      </c>
      <c r="D12478" s="214" t="s">
        <v>35478</v>
      </c>
    </row>
    <row r="12479" spans="1:4">
      <c r="A12479" s="213" t="s">
        <v>20805</v>
      </c>
      <c r="B12479" s="213" t="s">
        <v>823</v>
      </c>
      <c r="C12479" s="213" t="s">
        <v>157</v>
      </c>
      <c r="D12479" s="214" t="s">
        <v>35479</v>
      </c>
    </row>
    <row r="12480" spans="1:4">
      <c r="A12480" s="213" t="s">
        <v>20806</v>
      </c>
      <c r="B12480" s="213" t="s">
        <v>824</v>
      </c>
      <c r="C12480" s="213" t="s">
        <v>157</v>
      </c>
      <c r="D12480" s="214" t="s">
        <v>35480</v>
      </c>
    </row>
    <row r="12481" spans="1:4">
      <c r="A12481" s="213" t="s">
        <v>20807</v>
      </c>
      <c r="B12481" s="213" t="s">
        <v>825</v>
      </c>
      <c r="C12481" s="213" t="s">
        <v>157</v>
      </c>
      <c r="D12481" s="214" t="s">
        <v>35481</v>
      </c>
    </row>
    <row r="12482" spans="1:4">
      <c r="A12482" s="213" t="s">
        <v>20808</v>
      </c>
      <c r="B12482" s="213" t="s">
        <v>826</v>
      </c>
      <c r="C12482" s="213" t="s">
        <v>157</v>
      </c>
      <c r="D12482" s="214" t="s">
        <v>35482</v>
      </c>
    </row>
    <row r="12483" spans="1:4">
      <c r="A12483" s="213" t="s">
        <v>20809</v>
      </c>
      <c r="B12483" s="213" t="s">
        <v>827</v>
      </c>
      <c r="C12483" s="213" t="s">
        <v>157</v>
      </c>
      <c r="D12483" s="214" t="s">
        <v>35483</v>
      </c>
    </row>
    <row r="12484" spans="1:4">
      <c r="A12484" s="213" t="s">
        <v>20810</v>
      </c>
      <c r="B12484" s="213" t="s">
        <v>828</v>
      </c>
      <c r="C12484" s="213" t="s">
        <v>157</v>
      </c>
      <c r="D12484" s="214" t="s">
        <v>35484</v>
      </c>
    </row>
    <row r="12485" spans="1:4">
      <c r="A12485" s="213" t="s">
        <v>20811</v>
      </c>
      <c r="B12485" s="213" t="s">
        <v>829</v>
      </c>
      <c r="C12485" s="213" t="s">
        <v>157</v>
      </c>
      <c r="D12485" s="214" t="s">
        <v>35485</v>
      </c>
    </row>
    <row r="12486" spans="1:4">
      <c r="A12486" s="213" t="s">
        <v>20812</v>
      </c>
      <c r="B12486" s="213" t="s">
        <v>830</v>
      </c>
      <c r="C12486" s="213" t="s">
        <v>157</v>
      </c>
      <c r="D12486" s="214" t="s">
        <v>35486</v>
      </c>
    </row>
    <row r="12487" spans="1:4">
      <c r="A12487" s="213" t="s">
        <v>20813</v>
      </c>
      <c r="B12487" s="213" t="s">
        <v>831</v>
      </c>
      <c r="C12487" s="213" t="s">
        <v>157</v>
      </c>
      <c r="D12487" s="214" t="s">
        <v>35487</v>
      </c>
    </row>
    <row r="12488" spans="1:4">
      <c r="A12488" s="213" t="s">
        <v>20814</v>
      </c>
      <c r="B12488" s="213" t="s">
        <v>832</v>
      </c>
      <c r="C12488" s="213" t="s">
        <v>157</v>
      </c>
      <c r="D12488" s="214" t="s">
        <v>35485</v>
      </c>
    </row>
    <row r="12489" spans="1:4">
      <c r="A12489" s="213" t="s">
        <v>20815</v>
      </c>
      <c r="B12489" s="213" t="s">
        <v>833</v>
      </c>
      <c r="C12489" s="213" t="s">
        <v>157</v>
      </c>
      <c r="D12489" s="214" t="s">
        <v>35488</v>
      </c>
    </row>
    <row r="12490" spans="1:4">
      <c r="A12490" s="213" t="s">
        <v>20816</v>
      </c>
      <c r="B12490" s="213" t="s">
        <v>834</v>
      </c>
      <c r="C12490" s="213" t="s">
        <v>157</v>
      </c>
      <c r="D12490" s="214" t="s">
        <v>35489</v>
      </c>
    </row>
    <row r="12491" spans="1:4">
      <c r="A12491" s="213" t="s">
        <v>20817</v>
      </c>
      <c r="B12491" s="213" t="s">
        <v>835</v>
      </c>
      <c r="C12491" s="213" t="s">
        <v>157</v>
      </c>
      <c r="D12491" s="214" t="s">
        <v>35490</v>
      </c>
    </row>
    <row r="12492" spans="1:4">
      <c r="A12492" s="213" t="s">
        <v>20818</v>
      </c>
      <c r="B12492" s="213" t="s">
        <v>836</v>
      </c>
      <c r="C12492" s="213" t="s">
        <v>157</v>
      </c>
      <c r="D12492" s="214" t="s">
        <v>35491</v>
      </c>
    </row>
    <row r="12493" spans="1:4">
      <c r="A12493" s="213" t="s">
        <v>20819</v>
      </c>
      <c r="B12493" s="213" t="s">
        <v>837</v>
      </c>
      <c r="C12493" s="213" t="s">
        <v>157</v>
      </c>
      <c r="D12493" s="214" t="s">
        <v>35492</v>
      </c>
    </row>
    <row r="12494" spans="1:4">
      <c r="A12494" s="213" t="s">
        <v>20820</v>
      </c>
      <c r="B12494" s="213" t="s">
        <v>838</v>
      </c>
      <c r="C12494" s="213" t="s">
        <v>157</v>
      </c>
      <c r="D12494" s="214" t="s">
        <v>35493</v>
      </c>
    </row>
    <row r="12495" spans="1:4">
      <c r="A12495" s="213" t="s">
        <v>20821</v>
      </c>
      <c r="B12495" s="213" t="s">
        <v>839</v>
      </c>
      <c r="C12495" s="213" t="s">
        <v>157</v>
      </c>
      <c r="D12495" s="214" t="s">
        <v>35494</v>
      </c>
    </row>
    <row r="12496" spans="1:4">
      <c r="A12496" s="213" t="s">
        <v>20822</v>
      </c>
      <c r="B12496" s="213" t="s">
        <v>840</v>
      </c>
      <c r="C12496" s="213" t="s">
        <v>157</v>
      </c>
      <c r="D12496" s="214" t="s">
        <v>35494</v>
      </c>
    </row>
    <row r="12497" spans="1:4">
      <c r="A12497" s="213" t="s">
        <v>20823</v>
      </c>
      <c r="B12497" s="213" t="s">
        <v>841</v>
      </c>
      <c r="C12497" s="213" t="s">
        <v>157</v>
      </c>
      <c r="D12497" s="214" t="s">
        <v>35485</v>
      </c>
    </row>
    <row r="12498" spans="1:4">
      <c r="A12498" s="213" t="s">
        <v>20824</v>
      </c>
      <c r="B12498" s="213" t="s">
        <v>842</v>
      </c>
      <c r="C12498" s="213" t="s">
        <v>157</v>
      </c>
      <c r="D12498" s="214" t="s">
        <v>35485</v>
      </c>
    </row>
    <row r="12499" spans="1:4">
      <c r="A12499" s="213" t="s">
        <v>20825</v>
      </c>
      <c r="B12499" s="213" t="s">
        <v>843</v>
      </c>
      <c r="C12499" s="213" t="s">
        <v>157</v>
      </c>
      <c r="D12499" s="214" t="s">
        <v>35495</v>
      </c>
    </row>
    <row r="12500" spans="1:4">
      <c r="A12500" s="213" t="s">
        <v>20826</v>
      </c>
      <c r="B12500" s="213" t="s">
        <v>844</v>
      </c>
      <c r="C12500" s="213" t="s">
        <v>157</v>
      </c>
      <c r="D12500" s="214" t="s">
        <v>35494</v>
      </c>
    </row>
    <row r="12501" spans="1:4">
      <c r="A12501" s="213" t="s">
        <v>20827</v>
      </c>
      <c r="B12501" s="213" t="s">
        <v>845</v>
      </c>
      <c r="C12501" s="213" t="s">
        <v>157</v>
      </c>
      <c r="D12501" s="214" t="s">
        <v>35496</v>
      </c>
    </row>
    <row r="12502" spans="1:4">
      <c r="A12502" s="213" t="s">
        <v>20828</v>
      </c>
      <c r="B12502" s="213" t="s">
        <v>846</v>
      </c>
      <c r="C12502" s="213" t="s">
        <v>157</v>
      </c>
      <c r="D12502" s="214" t="s">
        <v>35468</v>
      </c>
    </row>
    <row r="12503" spans="1:4">
      <c r="A12503" s="213" t="s">
        <v>20829</v>
      </c>
      <c r="B12503" s="213" t="s">
        <v>847</v>
      </c>
      <c r="C12503" s="213" t="s">
        <v>157</v>
      </c>
      <c r="D12503" s="214" t="s">
        <v>35497</v>
      </c>
    </row>
    <row r="12504" spans="1:4">
      <c r="A12504" s="213" t="s">
        <v>20830</v>
      </c>
      <c r="B12504" s="213" t="s">
        <v>848</v>
      </c>
      <c r="C12504" s="213" t="s">
        <v>157</v>
      </c>
      <c r="D12504" s="214" t="s">
        <v>35498</v>
      </c>
    </row>
    <row r="12505" spans="1:4">
      <c r="A12505" s="213" t="s">
        <v>20831</v>
      </c>
      <c r="B12505" s="213" t="s">
        <v>849</v>
      </c>
      <c r="C12505" s="213" t="s">
        <v>157</v>
      </c>
      <c r="D12505" s="214" t="s">
        <v>35497</v>
      </c>
    </row>
    <row r="12506" spans="1:4">
      <c r="A12506" s="213" t="s">
        <v>20832</v>
      </c>
      <c r="B12506" s="213" t="s">
        <v>850</v>
      </c>
      <c r="C12506" s="213" t="s">
        <v>157</v>
      </c>
      <c r="D12506" s="214" t="s">
        <v>35499</v>
      </c>
    </row>
    <row r="12507" spans="1:4">
      <c r="A12507" s="213" t="s">
        <v>20833</v>
      </c>
      <c r="B12507" s="213" t="s">
        <v>852</v>
      </c>
      <c r="C12507" s="213" t="s">
        <v>157</v>
      </c>
      <c r="D12507" s="214" t="s">
        <v>35448</v>
      </c>
    </row>
    <row r="12508" spans="1:4">
      <c r="A12508" s="213" t="s">
        <v>20834</v>
      </c>
      <c r="B12508" s="213" t="s">
        <v>853</v>
      </c>
      <c r="C12508" s="213" t="s">
        <v>157</v>
      </c>
      <c r="D12508" s="214" t="s">
        <v>35500</v>
      </c>
    </row>
    <row r="12509" spans="1:4">
      <c r="A12509" s="213" t="s">
        <v>20835</v>
      </c>
      <c r="B12509" s="213" t="s">
        <v>854</v>
      </c>
      <c r="C12509" s="213" t="s">
        <v>157</v>
      </c>
      <c r="D12509" s="214" t="s">
        <v>35501</v>
      </c>
    </row>
    <row r="12510" spans="1:4">
      <c r="A12510" s="213" t="s">
        <v>20836</v>
      </c>
      <c r="B12510" s="213" t="s">
        <v>855</v>
      </c>
      <c r="C12510" s="213" t="s">
        <v>157</v>
      </c>
      <c r="D12510" s="214" t="s">
        <v>35502</v>
      </c>
    </row>
    <row r="12511" spans="1:4">
      <c r="A12511" s="213" t="s">
        <v>20837</v>
      </c>
      <c r="B12511" s="213" t="s">
        <v>856</v>
      </c>
      <c r="C12511" s="213" t="s">
        <v>157</v>
      </c>
      <c r="D12511" s="214" t="s">
        <v>35503</v>
      </c>
    </row>
    <row r="12512" spans="1:4">
      <c r="A12512" s="213" t="s">
        <v>20838</v>
      </c>
      <c r="B12512" s="213" t="s">
        <v>857</v>
      </c>
      <c r="C12512" s="213" t="s">
        <v>157</v>
      </c>
      <c r="D12512" s="214" t="s">
        <v>35504</v>
      </c>
    </row>
    <row r="12513" spans="1:4">
      <c r="A12513" s="213" t="s">
        <v>20839</v>
      </c>
      <c r="B12513" s="213" t="s">
        <v>858</v>
      </c>
      <c r="C12513" s="213" t="s">
        <v>157</v>
      </c>
      <c r="D12513" s="214" t="s">
        <v>35505</v>
      </c>
    </row>
    <row r="12514" spans="1:4">
      <c r="A12514" s="213" t="s">
        <v>20840</v>
      </c>
      <c r="B12514" s="213" t="s">
        <v>859</v>
      </c>
      <c r="C12514" s="213" t="s">
        <v>157</v>
      </c>
      <c r="D12514" s="214" t="s">
        <v>35506</v>
      </c>
    </row>
    <row r="12515" spans="1:4">
      <c r="A12515" s="213" t="s">
        <v>20841</v>
      </c>
      <c r="B12515" s="213" t="s">
        <v>156</v>
      </c>
      <c r="C12515" s="213" t="s">
        <v>157</v>
      </c>
      <c r="D12515" s="214" t="s">
        <v>35507</v>
      </c>
    </row>
    <row r="12516" spans="1:4">
      <c r="A12516" s="215">
        <v>8662</v>
      </c>
      <c r="B12516" s="216" t="s">
        <v>20842</v>
      </c>
      <c r="C12516" s="217"/>
      <c r="D12516" s="218"/>
    </row>
    <row r="12517" spans="1:4">
      <c r="A12517" s="215">
        <v>8700</v>
      </c>
      <c r="B12517" s="216" t="s">
        <v>20843</v>
      </c>
      <c r="C12517" s="217"/>
      <c r="D12517" s="218"/>
    </row>
    <row r="12518" spans="1:4" ht="24">
      <c r="A12518" s="219" t="s">
        <v>7993</v>
      </c>
      <c r="B12518" s="220" t="s">
        <v>7994</v>
      </c>
      <c r="C12518" s="219" t="s">
        <v>4932</v>
      </c>
      <c r="D12518" s="221">
        <v>0.2</v>
      </c>
    </row>
    <row r="12519" spans="1:4" ht="24">
      <c r="A12519" s="219" t="s">
        <v>7989</v>
      </c>
      <c r="B12519" s="220" t="s">
        <v>7990</v>
      </c>
      <c r="C12519" s="219" t="s">
        <v>4932</v>
      </c>
      <c r="D12519" s="221">
        <v>0.5</v>
      </c>
    </row>
    <row r="12520" spans="1:4" ht="24">
      <c r="A12520" s="219" t="s">
        <v>7991</v>
      </c>
      <c r="B12520" s="220" t="s">
        <v>7992</v>
      </c>
      <c r="C12520" s="219" t="s">
        <v>4932</v>
      </c>
      <c r="D12520" s="221">
        <v>0.3</v>
      </c>
    </row>
    <row r="12521" spans="1:4">
      <c r="A12521" s="215">
        <v>8701</v>
      </c>
      <c r="B12521" s="216" t="s">
        <v>20844</v>
      </c>
      <c r="C12521" s="217"/>
      <c r="D12521" s="218"/>
    </row>
    <row r="12522" spans="1:4">
      <c r="A12522" s="219" t="s">
        <v>7987</v>
      </c>
      <c r="B12522" s="220" t="s">
        <v>7988</v>
      </c>
      <c r="C12522" s="219" t="s">
        <v>4932</v>
      </c>
      <c r="D12522" s="221">
        <v>1</v>
      </c>
    </row>
    <row r="12523" spans="1:4" ht="24">
      <c r="A12523" s="219" t="s">
        <v>7985</v>
      </c>
      <c r="B12523" s="220" t="s">
        <v>7986</v>
      </c>
      <c r="C12523" s="219" t="s">
        <v>4932</v>
      </c>
      <c r="D12523" s="221">
        <v>1.5</v>
      </c>
    </row>
    <row r="12524" spans="1:4" ht="24">
      <c r="A12524" s="219" t="s">
        <v>7983</v>
      </c>
      <c r="B12524" s="220" t="s">
        <v>7984</v>
      </c>
      <c r="C12524" s="219" t="s">
        <v>4932</v>
      </c>
      <c r="D12524" s="221">
        <v>2</v>
      </c>
    </row>
    <row r="12525" spans="1:4">
      <c r="A12525" s="215">
        <v>8663</v>
      </c>
      <c r="B12525" s="216" t="s">
        <v>10124</v>
      </c>
      <c r="C12525" s="217"/>
      <c r="D12525" s="218"/>
    </row>
    <row r="12526" spans="1:4">
      <c r="A12526" s="215">
        <v>8702</v>
      </c>
      <c r="B12526" s="216" t="s">
        <v>20845</v>
      </c>
      <c r="C12526" s="217"/>
      <c r="D12526" s="218"/>
    </row>
    <row r="12527" spans="1:4">
      <c r="A12527" s="219" t="s">
        <v>8456</v>
      </c>
      <c r="B12527" s="220" t="s">
        <v>8457</v>
      </c>
      <c r="C12527" s="219" t="s">
        <v>20846</v>
      </c>
      <c r="D12527" s="221">
        <v>1.21</v>
      </c>
    </row>
    <row r="12528" spans="1:4" ht="24">
      <c r="A12528" s="219" t="s">
        <v>9907</v>
      </c>
      <c r="B12528" s="220" t="s">
        <v>9908</v>
      </c>
      <c r="C12528" s="219" t="s">
        <v>20847</v>
      </c>
      <c r="D12528" s="222">
        <v>427.31</v>
      </c>
    </row>
    <row r="12529" spans="1:4" ht="24">
      <c r="A12529" s="219" t="s">
        <v>8459</v>
      </c>
      <c r="B12529" s="220" t="s">
        <v>10091</v>
      </c>
      <c r="C12529" s="219" t="s">
        <v>20846</v>
      </c>
      <c r="D12529" s="221">
        <v>2.15</v>
      </c>
    </row>
    <row r="12530" spans="1:4" ht="24">
      <c r="A12530" s="219" t="s">
        <v>9048</v>
      </c>
      <c r="B12530" s="220" t="s">
        <v>10099</v>
      </c>
      <c r="C12530" s="219" t="s">
        <v>20846</v>
      </c>
      <c r="D12530" s="221">
        <v>0.81</v>
      </c>
    </row>
    <row r="12531" spans="1:4">
      <c r="A12531" s="219" t="s">
        <v>9905</v>
      </c>
      <c r="B12531" s="220" t="s">
        <v>9906</v>
      </c>
      <c r="C12531" s="219" t="s">
        <v>20846</v>
      </c>
      <c r="D12531" s="221">
        <v>0.25</v>
      </c>
    </row>
    <row r="12532" spans="1:4">
      <c r="A12532" s="215">
        <v>8703</v>
      </c>
      <c r="B12532" s="216" t="s">
        <v>20848</v>
      </c>
      <c r="C12532" s="217"/>
      <c r="D12532" s="218"/>
    </row>
    <row r="12533" spans="1:4">
      <c r="A12533" s="219" t="s">
        <v>8458</v>
      </c>
      <c r="B12533" s="220" t="s">
        <v>10090</v>
      </c>
      <c r="C12533" s="219" t="s">
        <v>20846</v>
      </c>
      <c r="D12533" s="221">
        <v>0.49</v>
      </c>
    </row>
    <row r="12534" spans="1:4">
      <c r="A12534" s="215">
        <v>8704</v>
      </c>
      <c r="B12534" s="216" t="s">
        <v>20849</v>
      </c>
      <c r="C12534" s="217"/>
      <c r="D12534" s="218"/>
    </row>
    <row r="12535" spans="1:4" ht="24">
      <c r="A12535" s="219" t="s">
        <v>8455</v>
      </c>
      <c r="B12535" s="220" t="s">
        <v>10089</v>
      </c>
      <c r="C12535" s="219" t="s">
        <v>20847</v>
      </c>
      <c r="D12535" s="223">
        <v>85.19</v>
      </c>
    </row>
    <row r="12536" spans="1:4" ht="24">
      <c r="A12536" s="219" t="s">
        <v>8454</v>
      </c>
      <c r="B12536" s="220" t="s">
        <v>10088</v>
      </c>
      <c r="C12536" s="219" t="s">
        <v>20847</v>
      </c>
      <c r="D12536" s="223">
        <v>51.12</v>
      </c>
    </row>
    <row r="12537" spans="1:4">
      <c r="A12537" s="215">
        <v>8706</v>
      </c>
      <c r="B12537" s="216" t="s">
        <v>20850</v>
      </c>
      <c r="C12537" s="217"/>
      <c r="D12537" s="218"/>
    </row>
    <row r="12538" spans="1:4" ht="36">
      <c r="A12538" s="219" t="s">
        <v>6052</v>
      </c>
      <c r="B12538" s="220" t="s">
        <v>9962</v>
      </c>
      <c r="C12538" s="219" t="s">
        <v>20851</v>
      </c>
      <c r="D12538" s="221">
        <v>4.1900000000000004</v>
      </c>
    </row>
    <row r="12539" spans="1:4" ht="36">
      <c r="A12539" s="219" t="s">
        <v>6060</v>
      </c>
      <c r="B12539" s="220" t="s">
        <v>9970</v>
      </c>
      <c r="C12539" s="219" t="s">
        <v>20851</v>
      </c>
      <c r="D12539" s="221">
        <v>5.03</v>
      </c>
    </row>
    <row r="12540" spans="1:4" ht="36">
      <c r="A12540" s="219" t="s">
        <v>6065</v>
      </c>
      <c r="B12540" s="220" t="s">
        <v>9975</v>
      </c>
      <c r="C12540" s="219" t="s">
        <v>20846</v>
      </c>
      <c r="D12540" s="223">
        <v>10.01</v>
      </c>
    </row>
    <row r="12541" spans="1:4" ht="36">
      <c r="A12541" s="219" t="s">
        <v>6066</v>
      </c>
      <c r="B12541" s="220" t="s">
        <v>9976</v>
      </c>
      <c r="C12541" s="219" t="s">
        <v>20846</v>
      </c>
      <c r="D12541" s="223">
        <v>20.02</v>
      </c>
    </row>
    <row r="12542" spans="1:4" ht="36">
      <c r="A12542" s="219" t="s">
        <v>6064</v>
      </c>
      <c r="B12542" s="220" t="s">
        <v>9974</v>
      </c>
      <c r="C12542" s="219" t="s">
        <v>20846</v>
      </c>
      <c r="D12542" s="223">
        <v>13.35</v>
      </c>
    </row>
    <row r="12543" spans="1:4" ht="24">
      <c r="A12543" s="219" t="s">
        <v>6111</v>
      </c>
      <c r="B12543" s="220" t="s">
        <v>10021</v>
      </c>
      <c r="C12543" s="219" t="s">
        <v>20851</v>
      </c>
      <c r="D12543" s="221">
        <v>6.16</v>
      </c>
    </row>
    <row r="12544" spans="1:4" ht="36">
      <c r="A12544" s="219" t="s">
        <v>6116</v>
      </c>
      <c r="B12544" s="220" t="s">
        <v>10025</v>
      </c>
      <c r="C12544" s="219" t="s">
        <v>20846</v>
      </c>
      <c r="D12544" s="223">
        <v>11.44</v>
      </c>
    </row>
    <row r="12545" spans="1:4" ht="24">
      <c r="A12545" s="219" t="s">
        <v>6117</v>
      </c>
      <c r="B12545" s="220" t="s">
        <v>10026</v>
      </c>
      <c r="C12545" s="219" t="s">
        <v>20846</v>
      </c>
      <c r="D12545" s="223">
        <v>21.75</v>
      </c>
    </row>
    <row r="12546" spans="1:4" ht="36">
      <c r="A12546" s="219" t="s">
        <v>6115</v>
      </c>
      <c r="B12546" s="220" t="s">
        <v>20852</v>
      </c>
      <c r="C12546" s="219" t="s">
        <v>20846</v>
      </c>
      <c r="D12546" s="223">
        <v>22.75</v>
      </c>
    </row>
    <row r="12547" spans="1:4" ht="24">
      <c r="A12547" s="219" t="s">
        <v>6114</v>
      </c>
      <c r="B12547" s="220" t="s">
        <v>10024</v>
      </c>
      <c r="C12547" s="219" t="s">
        <v>20846</v>
      </c>
      <c r="D12547" s="221">
        <v>8.01</v>
      </c>
    </row>
    <row r="12548" spans="1:4">
      <c r="A12548" s="215">
        <v>8707</v>
      </c>
      <c r="B12548" s="216" t="s">
        <v>20853</v>
      </c>
      <c r="C12548" s="217"/>
      <c r="D12548" s="218"/>
    </row>
    <row r="12549" spans="1:4" ht="36">
      <c r="A12549" s="219" t="s">
        <v>6105</v>
      </c>
      <c r="B12549" s="220" t="s">
        <v>10015</v>
      </c>
      <c r="C12549" s="219" t="s">
        <v>20851</v>
      </c>
      <c r="D12549" s="221">
        <v>7.54</v>
      </c>
    </row>
    <row r="12550" spans="1:4" ht="24">
      <c r="A12550" s="219" t="s">
        <v>6073</v>
      </c>
      <c r="B12550" s="220" t="s">
        <v>9983</v>
      </c>
      <c r="C12550" s="219" t="s">
        <v>20847</v>
      </c>
      <c r="D12550" s="223">
        <v>39.24</v>
      </c>
    </row>
    <row r="12551" spans="1:4" ht="36">
      <c r="A12551" s="219" t="s">
        <v>6075</v>
      </c>
      <c r="B12551" s="220" t="s">
        <v>9985</v>
      </c>
      <c r="C12551" s="219" t="s">
        <v>20847</v>
      </c>
      <c r="D12551" s="221">
        <v>9.44</v>
      </c>
    </row>
    <row r="12552" spans="1:4" ht="36">
      <c r="A12552" s="219" t="s">
        <v>6076</v>
      </c>
      <c r="B12552" s="220" t="s">
        <v>9986</v>
      </c>
      <c r="C12552" s="219" t="s">
        <v>20847</v>
      </c>
      <c r="D12552" s="221">
        <v>5.5</v>
      </c>
    </row>
    <row r="12553" spans="1:4" ht="24">
      <c r="A12553" s="219" t="s">
        <v>6104</v>
      </c>
      <c r="B12553" s="220" t="s">
        <v>10014</v>
      </c>
      <c r="C12553" s="219" t="s">
        <v>20851</v>
      </c>
      <c r="D12553" s="221">
        <v>8.3800000000000008</v>
      </c>
    </row>
    <row r="12554" spans="1:4" ht="48">
      <c r="A12554" s="219" t="s">
        <v>6118</v>
      </c>
      <c r="B12554" s="220" t="s">
        <v>10027</v>
      </c>
      <c r="C12554" s="219" t="s">
        <v>20851</v>
      </c>
      <c r="D12554" s="223">
        <v>10.85</v>
      </c>
    </row>
    <row r="12555" spans="1:4">
      <c r="A12555" s="215">
        <v>8708</v>
      </c>
      <c r="B12555" s="216" t="s">
        <v>20854</v>
      </c>
      <c r="C12555" s="217"/>
      <c r="D12555" s="218"/>
    </row>
    <row r="12556" spans="1:4" ht="36">
      <c r="A12556" s="219" t="s">
        <v>6070</v>
      </c>
      <c r="B12556" s="220" t="s">
        <v>9980</v>
      </c>
      <c r="C12556" s="219" t="s">
        <v>20846</v>
      </c>
      <c r="D12556" s="221">
        <v>4.9000000000000004</v>
      </c>
    </row>
    <row r="12557" spans="1:4">
      <c r="A12557" s="215">
        <v>8709</v>
      </c>
      <c r="B12557" s="216" t="s">
        <v>20855</v>
      </c>
      <c r="C12557" s="217"/>
      <c r="D12557" s="218"/>
    </row>
    <row r="12558" spans="1:4" ht="48">
      <c r="A12558" s="219" t="s">
        <v>6069</v>
      </c>
      <c r="B12558" s="220" t="s">
        <v>9979</v>
      </c>
      <c r="C12558" s="219" t="s">
        <v>20846</v>
      </c>
      <c r="D12558" s="221">
        <v>1.88</v>
      </c>
    </row>
    <row r="12559" spans="1:4" ht="36">
      <c r="A12559" s="219" t="s">
        <v>6068</v>
      </c>
      <c r="B12559" s="220" t="s">
        <v>9978</v>
      </c>
      <c r="C12559" s="219" t="s">
        <v>20846</v>
      </c>
      <c r="D12559" s="221">
        <v>5.65</v>
      </c>
    </row>
    <row r="12560" spans="1:4" ht="36">
      <c r="A12560" s="219" t="s">
        <v>6071</v>
      </c>
      <c r="B12560" s="220" t="s">
        <v>9981</v>
      </c>
      <c r="C12560" s="219" t="s">
        <v>20846</v>
      </c>
      <c r="D12560" s="221">
        <v>8.7799999999999994</v>
      </c>
    </row>
    <row r="12561" spans="1:4" ht="36">
      <c r="A12561" s="219" t="s">
        <v>9913</v>
      </c>
      <c r="B12561" s="220" t="s">
        <v>9914</v>
      </c>
      <c r="C12561" s="219" t="s">
        <v>20846</v>
      </c>
      <c r="D12561" s="221">
        <v>3.77</v>
      </c>
    </row>
    <row r="12562" spans="1:4">
      <c r="A12562" s="215">
        <v>8710</v>
      </c>
      <c r="B12562" s="216" t="s">
        <v>20856</v>
      </c>
      <c r="C12562" s="217"/>
      <c r="D12562" s="218"/>
    </row>
    <row r="12563" spans="1:4" ht="24">
      <c r="A12563" s="219" t="s">
        <v>6101</v>
      </c>
      <c r="B12563" s="220" t="s">
        <v>10011</v>
      </c>
      <c r="C12563" s="219" t="s">
        <v>20857</v>
      </c>
      <c r="D12563" s="221">
        <v>3.12</v>
      </c>
    </row>
    <row r="12564" spans="1:4" ht="36">
      <c r="A12564" s="219" t="s">
        <v>6067</v>
      </c>
      <c r="B12564" s="220" t="s">
        <v>9977</v>
      </c>
      <c r="C12564" s="219" t="s">
        <v>20847</v>
      </c>
      <c r="D12564" s="223">
        <v>18.89</v>
      </c>
    </row>
    <row r="12565" spans="1:4" ht="36">
      <c r="A12565" s="219" t="s">
        <v>6099</v>
      </c>
      <c r="B12565" s="220" t="s">
        <v>10008</v>
      </c>
      <c r="C12565" s="219" t="s">
        <v>20846</v>
      </c>
      <c r="D12565" s="223">
        <v>12.06</v>
      </c>
    </row>
    <row r="12566" spans="1:4" ht="36">
      <c r="A12566" s="219" t="s">
        <v>6102</v>
      </c>
      <c r="B12566" s="220" t="s">
        <v>10012</v>
      </c>
      <c r="C12566" s="219" t="s">
        <v>20846</v>
      </c>
      <c r="D12566" s="223">
        <v>16.75</v>
      </c>
    </row>
    <row r="12567" spans="1:4" ht="36">
      <c r="A12567" s="219" t="s">
        <v>10116</v>
      </c>
      <c r="B12567" s="220" t="s">
        <v>10009</v>
      </c>
      <c r="C12567" s="219" t="s">
        <v>20846</v>
      </c>
      <c r="D12567" s="221">
        <v>8.15</v>
      </c>
    </row>
    <row r="12568" spans="1:4" ht="36">
      <c r="A12568" s="219" t="s">
        <v>6100</v>
      </c>
      <c r="B12568" s="220" t="s">
        <v>10010</v>
      </c>
      <c r="C12568" s="219" t="s">
        <v>20847</v>
      </c>
      <c r="D12568" s="223">
        <v>16</v>
      </c>
    </row>
    <row r="12569" spans="1:4">
      <c r="A12569" s="215">
        <v>8711</v>
      </c>
      <c r="B12569" s="216" t="s">
        <v>20858</v>
      </c>
      <c r="C12569" s="217"/>
      <c r="D12569" s="218"/>
    </row>
    <row r="12570" spans="1:4" ht="24">
      <c r="A12570" s="219" t="s">
        <v>6072</v>
      </c>
      <c r="B12570" s="220" t="s">
        <v>9982</v>
      </c>
      <c r="C12570" s="219" t="s">
        <v>20846</v>
      </c>
      <c r="D12570" s="223">
        <v>24.69</v>
      </c>
    </row>
    <row r="12571" spans="1:4">
      <c r="A12571" s="215">
        <v>8712</v>
      </c>
      <c r="B12571" s="216" t="s">
        <v>20859</v>
      </c>
      <c r="C12571" s="217"/>
      <c r="D12571" s="218"/>
    </row>
    <row r="12572" spans="1:4" ht="36">
      <c r="A12572" s="219" t="s">
        <v>6074</v>
      </c>
      <c r="B12572" s="220" t="s">
        <v>9984</v>
      </c>
      <c r="C12572" s="219" t="s">
        <v>20847</v>
      </c>
      <c r="D12572" s="223">
        <v>38.25</v>
      </c>
    </row>
    <row r="12573" spans="1:4" ht="36">
      <c r="A12573" s="219" t="s">
        <v>6077</v>
      </c>
      <c r="B12573" s="220" t="s">
        <v>9987</v>
      </c>
      <c r="C12573" s="219" t="s">
        <v>20847</v>
      </c>
      <c r="D12573" s="221">
        <v>5.71</v>
      </c>
    </row>
    <row r="12574" spans="1:4" ht="36">
      <c r="A12574" s="219" t="s">
        <v>6078</v>
      </c>
      <c r="B12574" s="220" t="s">
        <v>9988</v>
      </c>
      <c r="C12574" s="219" t="s">
        <v>20847</v>
      </c>
      <c r="D12574" s="223">
        <v>18.29</v>
      </c>
    </row>
    <row r="12575" spans="1:4">
      <c r="A12575" s="215">
        <v>8713</v>
      </c>
      <c r="B12575" s="216" t="s">
        <v>20860</v>
      </c>
      <c r="C12575" s="217"/>
      <c r="D12575" s="218"/>
    </row>
    <row r="12576" spans="1:4" ht="24">
      <c r="A12576" s="219" t="s">
        <v>6062</v>
      </c>
      <c r="B12576" s="220" t="s">
        <v>9972</v>
      </c>
      <c r="C12576" s="219" t="s">
        <v>20846</v>
      </c>
      <c r="D12576" s="223">
        <v>15.87</v>
      </c>
    </row>
    <row r="12577" spans="1:4" ht="24">
      <c r="A12577" s="219" t="s">
        <v>6063</v>
      </c>
      <c r="B12577" s="220" t="s">
        <v>9973</v>
      </c>
      <c r="C12577" s="219" t="s">
        <v>20846</v>
      </c>
      <c r="D12577" s="221">
        <v>6.35</v>
      </c>
    </row>
    <row r="12578" spans="1:4" ht="24">
      <c r="A12578" s="219" t="s">
        <v>9047</v>
      </c>
      <c r="B12578" s="220" t="s">
        <v>10098</v>
      </c>
      <c r="C12578" s="219" t="s">
        <v>20846</v>
      </c>
      <c r="D12578" s="221">
        <v>9.66</v>
      </c>
    </row>
    <row r="12579" spans="1:4" ht="48">
      <c r="A12579" s="219" t="s">
        <v>6051</v>
      </c>
      <c r="B12579" s="220" t="s">
        <v>9961</v>
      </c>
      <c r="C12579" s="219" t="s">
        <v>20846</v>
      </c>
      <c r="D12579" s="223">
        <v>47.73</v>
      </c>
    </row>
    <row r="12580" spans="1:4" ht="48">
      <c r="A12580" s="219" t="s">
        <v>9911</v>
      </c>
      <c r="B12580" s="220" t="s">
        <v>9912</v>
      </c>
      <c r="C12580" s="219" t="s">
        <v>20846</v>
      </c>
      <c r="D12580" s="223">
        <v>39.81</v>
      </c>
    </row>
    <row r="12581" spans="1:4">
      <c r="A12581" s="215">
        <v>8714</v>
      </c>
      <c r="B12581" s="216" t="s">
        <v>20861</v>
      </c>
      <c r="C12581" s="217"/>
      <c r="D12581" s="218"/>
    </row>
    <row r="12582" spans="1:4" ht="24">
      <c r="A12582" s="219" t="s">
        <v>6050</v>
      </c>
      <c r="B12582" s="220" t="s">
        <v>9960</v>
      </c>
      <c r="C12582" s="219" t="s">
        <v>20862</v>
      </c>
      <c r="D12582" s="222">
        <v>137.05000000000001</v>
      </c>
    </row>
    <row r="12583" spans="1:4" ht="24">
      <c r="A12583" s="219" t="s">
        <v>6049</v>
      </c>
      <c r="B12583" s="220" t="s">
        <v>9959</v>
      </c>
      <c r="C12583" s="219" t="s">
        <v>20862</v>
      </c>
      <c r="D12583" s="223">
        <v>94.22</v>
      </c>
    </row>
    <row r="12584" spans="1:4" ht="48">
      <c r="A12584" s="219" t="s">
        <v>9909</v>
      </c>
      <c r="B12584" s="220" t="s">
        <v>9910</v>
      </c>
      <c r="C12584" s="219" t="s">
        <v>20846</v>
      </c>
      <c r="D12584" s="223">
        <v>14.94</v>
      </c>
    </row>
    <row r="12585" spans="1:4">
      <c r="A12585" s="215">
        <v>8715</v>
      </c>
      <c r="B12585" s="216" t="s">
        <v>20863</v>
      </c>
      <c r="C12585" s="217"/>
      <c r="D12585" s="218"/>
    </row>
    <row r="12586" spans="1:4" ht="24">
      <c r="A12586" s="219" t="s">
        <v>6055</v>
      </c>
      <c r="B12586" s="220" t="s">
        <v>9965</v>
      </c>
      <c r="C12586" s="219" t="s">
        <v>20862</v>
      </c>
      <c r="D12586" s="222">
        <v>430.72</v>
      </c>
    </row>
    <row r="12587" spans="1:4" ht="24">
      <c r="A12587" s="219" t="s">
        <v>6054</v>
      </c>
      <c r="B12587" s="220" t="s">
        <v>9964</v>
      </c>
      <c r="C12587" s="219" t="s">
        <v>20862</v>
      </c>
      <c r="D12587" s="222">
        <v>261.04000000000002</v>
      </c>
    </row>
    <row r="12588" spans="1:4" ht="24">
      <c r="A12588" s="219" t="s">
        <v>6057</v>
      </c>
      <c r="B12588" s="220" t="s">
        <v>9967</v>
      </c>
      <c r="C12588" s="219" t="s">
        <v>20862</v>
      </c>
      <c r="D12588" s="222">
        <v>226.76</v>
      </c>
    </row>
    <row r="12589" spans="1:4" ht="24">
      <c r="A12589" s="219" t="s">
        <v>6059</v>
      </c>
      <c r="B12589" s="220" t="s">
        <v>9969</v>
      </c>
      <c r="C12589" s="219" t="s">
        <v>20862</v>
      </c>
      <c r="D12589" s="222">
        <v>337.02</v>
      </c>
    </row>
    <row r="12590" spans="1:4" ht="24">
      <c r="A12590" s="219" t="s">
        <v>6056</v>
      </c>
      <c r="B12590" s="220" t="s">
        <v>9966</v>
      </c>
      <c r="C12590" s="219" t="s">
        <v>20862</v>
      </c>
      <c r="D12590" s="222">
        <v>139.71</v>
      </c>
    </row>
    <row r="12591" spans="1:4" ht="24">
      <c r="A12591" s="219" t="s">
        <v>6058</v>
      </c>
      <c r="B12591" s="220" t="s">
        <v>9968</v>
      </c>
      <c r="C12591" s="219" t="s">
        <v>20862</v>
      </c>
      <c r="D12591" s="222">
        <v>206.53</v>
      </c>
    </row>
    <row r="12592" spans="1:4">
      <c r="A12592" s="215">
        <v>8716</v>
      </c>
      <c r="B12592" s="216" t="s">
        <v>20864</v>
      </c>
      <c r="C12592" s="217"/>
      <c r="D12592" s="218"/>
    </row>
    <row r="12593" spans="1:4" ht="36">
      <c r="A12593" s="219" t="s">
        <v>6082</v>
      </c>
      <c r="B12593" s="220" t="s">
        <v>9992</v>
      </c>
      <c r="C12593" s="219" t="s">
        <v>20847</v>
      </c>
      <c r="D12593" s="223">
        <v>87.43</v>
      </c>
    </row>
    <row r="12594" spans="1:4" ht="36">
      <c r="A12594" s="219" t="s">
        <v>6081</v>
      </c>
      <c r="B12594" s="220" t="s">
        <v>9991</v>
      </c>
      <c r="C12594" s="219" t="s">
        <v>20847</v>
      </c>
      <c r="D12594" s="222">
        <v>220.2</v>
      </c>
    </row>
    <row r="12595" spans="1:4">
      <c r="A12595" s="215">
        <v>8717</v>
      </c>
      <c r="B12595" s="216" t="s">
        <v>20865</v>
      </c>
      <c r="C12595" s="217"/>
      <c r="D12595" s="218"/>
    </row>
    <row r="12596" spans="1:4" ht="24">
      <c r="A12596" s="219" t="s">
        <v>6093</v>
      </c>
      <c r="B12596" s="220" t="s">
        <v>10002</v>
      </c>
      <c r="C12596" s="219" t="s">
        <v>20846</v>
      </c>
      <c r="D12596" s="223">
        <v>37.69</v>
      </c>
    </row>
    <row r="12597" spans="1:4" ht="36">
      <c r="A12597" s="219" t="s">
        <v>6112</v>
      </c>
      <c r="B12597" s="220" t="s">
        <v>10022</v>
      </c>
      <c r="C12597" s="219" t="s">
        <v>20846</v>
      </c>
      <c r="D12597" s="221">
        <v>9.42</v>
      </c>
    </row>
    <row r="12598" spans="1:4" ht="36">
      <c r="A12598" s="219" t="s">
        <v>6095</v>
      </c>
      <c r="B12598" s="220" t="s">
        <v>10004</v>
      </c>
      <c r="C12598" s="219" t="s">
        <v>20846</v>
      </c>
      <c r="D12598" s="223">
        <v>20.6</v>
      </c>
    </row>
    <row r="12599" spans="1:4" ht="36">
      <c r="A12599" s="219" t="s">
        <v>6092</v>
      </c>
      <c r="B12599" s="220" t="s">
        <v>10001</v>
      </c>
      <c r="C12599" s="219" t="s">
        <v>20846</v>
      </c>
      <c r="D12599" s="223">
        <v>30.02</v>
      </c>
    </row>
    <row r="12600" spans="1:4" ht="24">
      <c r="A12600" s="219" t="s">
        <v>6098</v>
      </c>
      <c r="B12600" s="220" t="s">
        <v>10007</v>
      </c>
      <c r="C12600" s="219" t="s">
        <v>20846</v>
      </c>
      <c r="D12600" s="221">
        <v>9.94</v>
      </c>
    </row>
    <row r="12601" spans="1:4" ht="24">
      <c r="A12601" s="219" t="s">
        <v>6096</v>
      </c>
      <c r="B12601" s="220" t="s">
        <v>10005</v>
      </c>
      <c r="C12601" s="219" t="s">
        <v>20846</v>
      </c>
      <c r="D12601" s="223">
        <v>12.85</v>
      </c>
    </row>
    <row r="12602" spans="1:4" ht="24">
      <c r="A12602" s="219" t="s">
        <v>6094</v>
      </c>
      <c r="B12602" s="220" t="s">
        <v>10003</v>
      </c>
      <c r="C12602" s="219" t="s">
        <v>20846</v>
      </c>
      <c r="D12602" s="221">
        <v>7.77</v>
      </c>
    </row>
    <row r="12603" spans="1:4" ht="36">
      <c r="A12603" s="219" t="s">
        <v>6080</v>
      </c>
      <c r="B12603" s="220" t="s">
        <v>9990</v>
      </c>
      <c r="C12603" s="219" t="s">
        <v>20851</v>
      </c>
      <c r="D12603" s="223">
        <v>18.84</v>
      </c>
    </row>
    <row r="12604" spans="1:4" ht="36">
      <c r="A12604" s="219" t="s">
        <v>6079</v>
      </c>
      <c r="B12604" s="220" t="s">
        <v>9989</v>
      </c>
      <c r="C12604" s="219" t="s">
        <v>20851</v>
      </c>
      <c r="D12604" s="223">
        <v>10.050000000000001</v>
      </c>
    </row>
    <row r="12605" spans="1:4" ht="36">
      <c r="A12605" s="219" t="s">
        <v>6083</v>
      </c>
      <c r="B12605" s="220" t="s">
        <v>20866</v>
      </c>
      <c r="C12605" s="219" t="s">
        <v>20846</v>
      </c>
      <c r="D12605" s="223">
        <v>12.85</v>
      </c>
    </row>
    <row r="12606" spans="1:4" ht="36">
      <c r="A12606" s="219" t="s">
        <v>6097</v>
      </c>
      <c r="B12606" s="220" t="s">
        <v>10006</v>
      </c>
      <c r="C12606" s="219" t="s">
        <v>20846</v>
      </c>
      <c r="D12606" s="223">
        <v>14.39</v>
      </c>
    </row>
    <row r="12607" spans="1:4">
      <c r="A12607" s="215">
        <v>8718</v>
      </c>
      <c r="B12607" s="216" t="s">
        <v>20867</v>
      </c>
      <c r="C12607" s="217"/>
      <c r="D12607" s="218"/>
    </row>
    <row r="12608" spans="1:4" ht="24">
      <c r="A12608" s="219" t="s">
        <v>6109</v>
      </c>
      <c r="B12608" s="220" t="s">
        <v>10019</v>
      </c>
      <c r="C12608" s="219" t="s">
        <v>20846</v>
      </c>
      <c r="D12608" s="221">
        <v>9.42</v>
      </c>
    </row>
    <row r="12609" spans="1:4" ht="24">
      <c r="A12609" s="219" t="s">
        <v>6106</v>
      </c>
      <c r="B12609" s="220" t="s">
        <v>10016</v>
      </c>
      <c r="C12609" s="219" t="s">
        <v>20846</v>
      </c>
      <c r="D12609" s="221">
        <v>8.89</v>
      </c>
    </row>
    <row r="12610" spans="1:4" ht="36">
      <c r="A12610" s="219" t="s">
        <v>6107</v>
      </c>
      <c r="B12610" s="220" t="s">
        <v>10017</v>
      </c>
      <c r="C12610" s="219" t="s">
        <v>20846</v>
      </c>
      <c r="D12610" s="223">
        <v>18.52</v>
      </c>
    </row>
    <row r="12611" spans="1:4" ht="36">
      <c r="A12611" s="219" t="s">
        <v>6108</v>
      </c>
      <c r="B12611" s="220" t="s">
        <v>10018</v>
      </c>
      <c r="C12611" s="219" t="s">
        <v>20846</v>
      </c>
      <c r="D12611" s="223">
        <v>22.22</v>
      </c>
    </row>
    <row r="12612" spans="1:4" ht="36">
      <c r="A12612" s="219" t="s">
        <v>6084</v>
      </c>
      <c r="B12612" s="220" t="s">
        <v>9993</v>
      </c>
      <c r="C12612" s="219" t="s">
        <v>20851</v>
      </c>
      <c r="D12612" s="221">
        <v>7.28</v>
      </c>
    </row>
    <row r="12613" spans="1:4">
      <c r="A12613" s="215">
        <v>8719</v>
      </c>
      <c r="B12613" s="216" t="s">
        <v>20868</v>
      </c>
      <c r="C12613" s="217"/>
      <c r="D12613" s="218"/>
    </row>
    <row r="12614" spans="1:4" ht="36">
      <c r="A12614" s="219" t="s">
        <v>6086</v>
      </c>
      <c r="B12614" s="220" t="s">
        <v>9995</v>
      </c>
      <c r="C12614" s="219" t="s">
        <v>20846</v>
      </c>
      <c r="D12614" s="223">
        <v>14.82</v>
      </c>
    </row>
    <row r="12615" spans="1:4" ht="36">
      <c r="A12615" s="219" t="s">
        <v>6085</v>
      </c>
      <c r="B12615" s="220" t="s">
        <v>9994</v>
      </c>
      <c r="C12615" s="219" t="s">
        <v>20846</v>
      </c>
      <c r="D12615" s="223">
        <v>15.87</v>
      </c>
    </row>
    <row r="12616" spans="1:4" ht="36">
      <c r="A12616" s="219" t="s">
        <v>6087</v>
      </c>
      <c r="B12616" s="220" t="s">
        <v>9996</v>
      </c>
      <c r="C12616" s="219" t="s">
        <v>20846</v>
      </c>
      <c r="D12616" s="223">
        <v>18.52</v>
      </c>
    </row>
    <row r="12617" spans="1:4" ht="24">
      <c r="A12617" s="219" t="s">
        <v>6089</v>
      </c>
      <c r="B12617" s="220" t="s">
        <v>9998</v>
      </c>
      <c r="C12617" s="219" t="s">
        <v>20846</v>
      </c>
      <c r="D12617" s="223">
        <v>20.2</v>
      </c>
    </row>
    <row r="12618" spans="1:4" ht="24">
      <c r="A12618" s="219" t="s">
        <v>6088</v>
      </c>
      <c r="B12618" s="220" t="s">
        <v>9997</v>
      </c>
      <c r="C12618" s="219" t="s">
        <v>20846</v>
      </c>
      <c r="D12618" s="221">
        <v>7.93</v>
      </c>
    </row>
    <row r="12619" spans="1:4" ht="24">
      <c r="A12619" s="219" t="s">
        <v>6110</v>
      </c>
      <c r="B12619" s="220" t="s">
        <v>10020</v>
      </c>
      <c r="C12619" s="219" t="s">
        <v>20851</v>
      </c>
      <c r="D12619" s="221">
        <v>2.4700000000000002</v>
      </c>
    </row>
    <row r="12620" spans="1:4" ht="24">
      <c r="A12620" s="219" t="s">
        <v>6091</v>
      </c>
      <c r="B12620" s="220" t="s">
        <v>10000</v>
      </c>
      <c r="C12620" s="219" t="s">
        <v>20846</v>
      </c>
      <c r="D12620" s="223">
        <v>22.22</v>
      </c>
    </row>
    <row r="12621" spans="1:4" ht="36">
      <c r="A12621" s="219" t="s">
        <v>6090</v>
      </c>
      <c r="B12621" s="220" t="s">
        <v>9999</v>
      </c>
      <c r="C12621" s="219" t="s">
        <v>20846</v>
      </c>
      <c r="D12621" s="223">
        <v>19.32</v>
      </c>
    </row>
    <row r="12622" spans="1:4" ht="36">
      <c r="A12622" s="219" t="s">
        <v>6113</v>
      </c>
      <c r="B12622" s="220" t="s">
        <v>10023</v>
      </c>
      <c r="C12622" s="219" t="s">
        <v>20851</v>
      </c>
      <c r="D12622" s="221">
        <v>7.78</v>
      </c>
    </row>
    <row r="12623" spans="1:4">
      <c r="A12623" s="215">
        <v>8720</v>
      </c>
      <c r="B12623" s="216" t="s">
        <v>20869</v>
      </c>
      <c r="C12623" s="217"/>
      <c r="D12623" s="218"/>
    </row>
    <row r="12624" spans="1:4" ht="24">
      <c r="A12624" s="219" t="s">
        <v>6048</v>
      </c>
      <c r="B12624" s="220" t="s">
        <v>9958</v>
      </c>
      <c r="C12624" s="219" t="s">
        <v>20846</v>
      </c>
      <c r="D12624" s="223">
        <v>17.100000000000001</v>
      </c>
    </row>
    <row r="12625" spans="1:4" ht="24">
      <c r="A12625" s="219" t="s">
        <v>6053</v>
      </c>
      <c r="B12625" s="220" t="s">
        <v>9963</v>
      </c>
      <c r="C12625" s="219" t="s">
        <v>20846</v>
      </c>
      <c r="D12625" s="223">
        <v>14.82</v>
      </c>
    </row>
    <row r="12626" spans="1:4" ht="48">
      <c r="A12626" s="219" t="s">
        <v>6061</v>
      </c>
      <c r="B12626" s="220" t="s">
        <v>9971</v>
      </c>
      <c r="C12626" s="219" t="s">
        <v>20851</v>
      </c>
      <c r="D12626" s="221">
        <v>2.5099999999999998</v>
      </c>
    </row>
    <row r="12627" spans="1:4">
      <c r="A12627" s="215">
        <v>8721</v>
      </c>
      <c r="B12627" s="216" t="s">
        <v>20870</v>
      </c>
      <c r="C12627" s="217"/>
      <c r="D12627" s="218"/>
    </row>
    <row r="12628" spans="1:4" ht="36">
      <c r="A12628" s="219" t="s">
        <v>6119</v>
      </c>
      <c r="B12628" s="220" t="s">
        <v>10028</v>
      </c>
      <c r="C12628" s="219" t="s">
        <v>20846</v>
      </c>
      <c r="D12628" s="221">
        <v>5.9</v>
      </c>
    </row>
    <row r="12629" spans="1:4">
      <c r="A12629" s="215">
        <v>8722</v>
      </c>
      <c r="B12629" s="216" t="s">
        <v>20871</v>
      </c>
      <c r="C12629" s="217"/>
      <c r="D12629" s="218"/>
    </row>
    <row r="12630" spans="1:4" ht="24">
      <c r="A12630" s="219" t="s">
        <v>6103</v>
      </c>
      <c r="B12630" s="220" t="s">
        <v>10013</v>
      </c>
      <c r="C12630" s="219" t="s">
        <v>20846</v>
      </c>
      <c r="D12630" s="223">
        <v>25.13</v>
      </c>
    </row>
    <row r="12631" spans="1:4">
      <c r="A12631" s="215">
        <v>8664</v>
      </c>
      <c r="B12631" s="216" t="s">
        <v>20872</v>
      </c>
      <c r="C12631" s="217"/>
      <c r="D12631" s="218"/>
    </row>
    <row r="12632" spans="1:4">
      <c r="A12632" s="215">
        <v>8723</v>
      </c>
      <c r="B12632" s="216" t="s">
        <v>10141</v>
      </c>
      <c r="C12632" s="217"/>
      <c r="D12632" s="218"/>
    </row>
    <row r="12633" spans="1:4" ht="48">
      <c r="A12633" s="219" t="s">
        <v>5278</v>
      </c>
      <c r="B12633" s="220" t="s">
        <v>5279</v>
      </c>
      <c r="C12633" s="219" t="s">
        <v>20846</v>
      </c>
      <c r="D12633" s="222">
        <v>302.02999999999997</v>
      </c>
    </row>
    <row r="12634" spans="1:4" ht="48">
      <c r="A12634" s="219" t="s">
        <v>9915</v>
      </c>
      <c r="B12634" s="220" t="s">
        <v>9916</v>
      </c>
      <c r="C12634" s="219" t="s">
        <v>20847</v>
      </c>
      <c r="D12634" s="224">
        <v>1359.14</v>
      </c>
    </row>
    <row r="12635" spans="1:4" ht="48">
      <c r="A12635" s="219" t="s">
        <v>9917</v>
      </c>
      <c r="B12635" s="220" t="s">
        <v>9918</v>
      </c>
      <c r="C12635" s="219" t="s">
        <v>20847</v>
      </c>
      <c r="D12635" s="224">
        <v>3624.36</v>
      </c>
    </row>
    <row r="12636" spans="1:4" ht="48">
      <c r="A12636" s="219" t="s">
        <v>9919</v>
      </c>
      <c r="B12636" s="220" t="s">
        <v>9920</v>
      </c>
      <c r="C12636" s="219" t="s">
        <v>20847</v>
      </c>
      <c r="D12636" s="224">
        <v>5436.54</v>
      </c>
    </row>
    <row r="12637" spans="1:4">
      <c r="A12637" s="215">
        <v>8724</v>
      </c>
      <c r="B12637" s="216" t="s">
        <v>20873</v>
      </c>
      <c r="C12637" s="217"/>
      <c r="D12637" s="218"/>
    </row>
    <row r="12638" spans="1:4" ht="24">
      <c r="A12638" s="219" t="s">
        <v>7633</v>
      </c>
      <c r="B12638" s="220" t="s">
        <v>7634</v>
      </c>
      <c r="C12638" s="219" t="s">
        <v>20847</v>
      </c>
      <c r="D12638" s="222">
        <v>380.88</v>
      </c>
    </row>
    <row r="12639" spans="1:4">
      <c r="A12639" s="219" t="s">
        <v>20874</v>
      </c>
      <c r="B12639" s="220" t="s">
        <v>20875</v>
      </c>
      <c r="C12639" s="219" t="s">
        <v>20847</v>
      </c>
      <c r="D12639" s="222">
        <v>759.63</v>
      </c>
    </row>
    <row r="12640" spans="1:4" ht="36">
      <c r="A12640" s="219" t="s">
        <v>7635</v>
      </c>
      <c r="B12640" s="220" t="s">
        <v>10063</v>
      </c>
      <c r="C12640" s="219" t="s">
        <v>20847</v>
      </c>
      <c r="D12640" s="224">
        <v>1149.1600000000001</v>
      </c>
    </row>
    <row r="12641" spans="1:4">
      <c r="A12641" s="215">
        <v>8725</v>
      </c>
      <c r="B12641" s="216" t="s">
        <v>20876</v>
      </c>
      <c r="C12641" s="217"/>
      <c r="D12641" s="218"/>
    </row>
    <row r="12642" spans="1:4" ht="24">
      <c r="A12642" s="219" t="s">
        <v>7602</v>
      </c>
      <c r="B12642" s="220" t="s">
        <v>10060</v>
      </c>
      <c r="C12642" s="219" t="s">
        <v>20846</v>
      </c>
      <c r="D12642" s="222">
        <v>124.29</v>
      </c>
    </row>
    <row r="12643" spans="1:4" ht="24">
      <c r="A12643" s="219" t="s">
        <v>7621</v>
      </c>
      <c r="B12643" s="220" t="s">
        <v>7622</v>
      </c>
      <c r="C12643" s="219" t="s">
        <v>20846</v>
      </c>
      <c r="D12643" s="222">
        <v>551.64</v>
      </c>
    </row>
    <row r="12644" spans="1:4" ht="36">
      <c r="A12644" s="219" t="s">
        <v>7607</v>
      </c>
      <c r="B12644" s="220" t="s">
        <v>7608</v>
      </c>
      <c r="C12644" s="219" t="s">
        <v>20847</v>
      </c>
      <c r="D12644" s="224">
        <v>7366.1</v>
      </c>
    </row>
    <row r="12645" spans="1:4" ht="36">
      <c r="A12645" s="219" t="s">
        <v>7609</v>
      </c>
      <c r="B12645" s="220" t="s">
        <v>7610</v>
      </c>
      <c r="C12645" s="219" t="s">
        <v>20847</v>
      </c>
      <c r="D12645" s="225">
        <v>12141.86</v>
      </c>
    </row>
    <row r="12646" spans="1:4" ht="36">
      <c r="A12646" s="219" t="s">
        <v>7629</v>
      </c>
      <c r="B12646" s="220" t="s">
        <v>7630</v>
      </c>
      <c r="C12646" s="219" t="s">
        <v>20847</v>
      </c>
      <c r="D12646" s="224">
        <v>9995.33</v>
      </c>
    </row>
    <row r="12647" spans="1:4" ht="36">
      <c r="A12647" s="219" t="s">
        <v>7631</v>
      </c>
      <c r="B12647" s="220" t="s">
        <v>7632</v>
      </c>
      <c r="C12647" s="219" t="s">
        <v>20847</v>
      </c>
      <c r="D12647" s="225">
        <v>11529.91</v>
      </c>
    </row>
    <row r="12648" spans="1:4" ht="36">
      <c r="A12648" s="219" t="s">
        <v>7625</v>
      </c>
      <c r="B12648" s="220" t="s">
        <v>7626</v>
      </c>
      <c r="C12648" s="219" t="s">
        <v>20847</v>
      </c>
      <c r="D12648" s="224">
        <v>9824.01</v>
      </c>
    </row>
    <row r="12649" spans="1:4" ht="36">
      <c r="A12649" s="219" t="s">
        <v>7627</v>
      </c>
      <c r="B12649" s="220" t="s">
        <v>7628</v>
      </c>
      <c r="C12649" s="219" t="s">
        <v>20847</v>
      </c>
      <c r="D12649" s="225">
        <v>11358.59</v>
      </c>
    </row>
    <row r="12650" spans="1:4" ht="24">
      <c r="A12650" s="219" t="s">
        <v>7611</v>
      </c>
      <c r="B12650" s="220" t="s">
        <v>7612</v>
      </c>
      <c r="C12650" s="219" t="s">
        <v>20847</v>
      </c>
      <c r="D12650" s="224">
        <v>8154.13</v>
      </c>
    </row>
    <row r="12651" spans="1:4" ht="24">
      <c r="A12651" s="219" t="s">
        <v>7613</v>
      </c>
      <c r="B12651" s="220" t="s">
        <v>7614</v>
      </c>
      <c r="C12651" s="219" t="s">
        <v>20847</v>
      </c>
      <c r="D12651" s="225">
        <v>10438.51</v>
      </c>
    </row>
    <row r="12652" spans="1:4" ht="24">
      <c r="A12652" s="219" t="s">
        <v>7615</v>
      </c>
      <c r="B12652" s="220" t="s">
        <v>7616</v>
      </c>
      <c r="C12652" s="219" t="s">
        <v>20847</v>
      </c>
      <c r="D12652" s="225">
        <v>14785.76</v>
      </c>
    </row>
    <row r="12653" spans="1:4" ht="24">
      <c r="A12653" s="219" t="s">
        <v>7617</v>
      </c>
      <c r="B12653" s="220" t="s">
        <v>7618</v>
      </c>
      <c r="C12653" s="219" t="s">
        <v>20847</v>
      </c>
      <c r="D12653" s="224">
        <v>9205.07</v>
      </c>
    </row>
    <row r="12654" spans="1:4" ht="24">
      <c r="A12654" s="219" t="s">
        <v>7619</v>
      </c>
      <c r="B12654" s="220" t="s">
        <v>7620</v>
      </c>
      <c r="C12654" s="219" t="s">
        <v>20847</v>
      </c>
      <c r="D12654" s="225">
        <v>12398.23</v>
      </c>
    </row>
    <row r="12655" spans="1:4" ht="36">
      <c r="A12655" s="219" t="s">
        <v>7603</v>
      </c>
      <c r="B12655" s="220" t="s">
        <v>7604</v>
      </c>
      <c r="C12655" s="219" t="s">
        <v>20847</v>
      </c>
      <c r="D12655" s="225">
        <v>13590.9</v>
      </c>
    </row>
    <row r="12656" spans="1:4" ht="36">
      <c r="A12656" s="219" t="s">
        <v>7605</v>
      </c>
      <c r="B12656" s="220" t="s">
        <v>7606</v>
      </c>
      <c r="C12656" s="219" t="s">
        <v>20847</v>
      </c>
      <c r="D12656" s="225">
        <v>26636.03</v>
      </c>
    </row>
    <row r="12657" spans="1:4">
      <c r="A12657" s="219" t="s">
        <v>5235</v>
      </c>
      <c r="B12657" s="220" t="s">
        <v>5236</v>
      </c>
      <c r="C12657" s="219" t="s">
        <v>20847</v>
      </c>
      <c r="D12657" s="222">
        <v>290.05</v>
      </c>
    </row>
    <row r="12658" spans="1:4" ht="24">
      <c r="A12658" s="219" t="s">
        <v>5239</v>
      </c>
      <c r="B12658" s="220" t="s">
        <v>5240</v>
      </c>
      <c r="C12658" s="219" t="s">
        <v>20847</v>
      </c>
      <c r="D12658" s="222">
        <v>342.58</v>
      </c>
    </row>
    <row r="12659" spans="1:4">
      <c r="A12659" s="219" t="s">
        <v>5237</v>
      </c>
      <c r="B12659" s="220" t="s">
        <v>5238</v>
      </c>
      <c r="C12659" s="219" t="s">
        <v>20847</v>
      </c>
      <c r="D12659" s="222">
        <v>310.92</v>
      </c>
    </row>
    <row r="12660" spans="1:4">
      <c r="A12660" s="219" t="s">
        <v>5258</v>
      </c>
      <c r="B12660" s="220" t="s">
        <v>5259</v>
      </c>
      <c r="C12660" s="219" t="s">
        <v>20847</v>
      </c>
      <c r="D12660" s="222">
        <v>310.92</v>
      </c>
    </row>
    <row r="12661" spans="1:4">
      <c r="A12661" s="219" t="s">
        <v>5260</v>
      </c>
      <c r="B12661" s="220" t="s">
        <v>5261</v>
      </c>
      <c r="C12661" s="219" t="s">
        <v>20847</v>
      </c>
      <c r="D12661" s="222">
        <v>600.97</v>
      </c>
    </row>
    <row r="12662" spans="1:4">
      <c r="A12662" s="219" t="s">
        <v>5262</v>
      </c>
      <c r="B12662" s="220" t="s">
        <v>5263</v>
      </c>
      <c r="C12662" s="219" t="s">
        <v>20847</v>
      </c>
      <c r="D12662" s="222">
        <v>310.92</v>
      </c>
    </row>
    <row r="12663" spans="1:4">
      <c r="A12663" s="219" t="s">
        <v>5264</v>
      </c>
      <c r="B12663" s="220" t="s">
        <v>5265</v>
      </c>
      <c r="C12663" s="219" t="s">
        <v>20847</v>
      </c>
      <c r="D12663" s="222">
        <v>310.92</v>
      </c>
    </row>
    <row r="12664" spans="1:4">
      <c r="A12664" s="219" t="s">
        <v>5266</v>
      </c>
      <c r="B12664" s="220" t="s">
        <v>5267</v>
      </c>
      <c r="C12664" s="219" t="s">
        <v>20847</v>
      </c>
      <c r="D12664" s="224">
        <v>1039.0999999999999</v>
      </c>
    </row>
    <row r="12665" spans="1:4">
      <c r="A12665" s="219" t="s">
        <v>5268</v>
      </c>
      <c r="B12665" s="220" t="s">
        <v>5269</v>
      </c>
      <c r="C12665" s="219" t="s">
        <v>20847</v>
      </c>
      <c r="D12665" s="222">
        <v>653.5</v>
      </c>
    </row>
    <row r="12666" spans="1:4">
      <c r="A12666" s="219" t="s">
        <v>5270</v>
      </c>
      <c r="B12666" s="220" t="s">
        <v>5271</v>
      </c>
      <c r="C12666" s="219" t="s">
        <v>20847</v>
      </c>
      <c r="D12666" s="222">
        <v>873.84</v>
      </c>
    </row>
    <row r="12667" spans="1:4">
      <c r="A12667" s="219" t="s">
        <v>5272</v>
      </c>
      <c r="B12667" s="220" t="s">
        <v>5273</v>
      </c>
      <c r="C12667" s="219" t="s">
        <v>20847</v>
      </c>
      <c r="D12667" s="222">
        <v>310.92</v>
      </c>
    </row>
    <row r="12668" spans="1:4" ht="24">
      <c r="A12668" s="219" t="s">
        <v>7636</v>
      </c>
      <c r="B12668" s="220" t="s">
        <v>7637</v>
      </c>
      <c r="C12668" s="219" t="s">
        <v>20877</v>
      </c>
      <c r="D12668" s="222">
        <v>843.01</v>
      </c>
    </row>
    <row r="12669" spans="1:4" ht="48">
      <c r="A12669" s="219" t="s">
        <v>5242</v>
      </c>
      <c r="B12669" s="220" t="s">
        <v>5243</v>
      </c>
      <c r="C12669" s="219" t="s">
        <v>20877</v>
      </c>
      <c r="D12669" s="222">
        <v>974.82</v>
      </c>
    </row>
    <row r="12670" spans="1:4" ht="60">
      <c r="A12670" s="219" t="s">
        <v>5244</v>
      </c>
      <c r="B12670" s="220" t="s">
        <v>5245</v>
      </c>
      <c r="C12670" s="219" t="s">
        <v>20877</v>
      </c>
      <c r="D12670" s="224">
        <v>1177.42</v>
      </c>
    </row>
    <row r="12671" spans="1:4" ht="48">
      <c r="A12671" s="219" t="s">
        <v>5246</v>
      </c>
      <c r="B12671" s="220" t="s">
        <v>5247</v>
      </c>
      <c r="C12671" s="219" t="s">
        <v>20877</v>
      </c>
      <c r="D12671" s="222">
        <v>900.76</v>
      </c>
    </row>
    <row r="12672" spans="1:4" ht="48">
      <c r="A12672" s="219" t="s">
        <v>5248</v>
      </c>
      <c r="B12672" s="220" t="s">
        <v>5249</v>
      </c>
      <c r="C12672" s="219" t="s">
        <v>20877</v>
      </c>
      <c r="D12672" s="222">
        <v>792.95</v>
      </c>
    </row>
    <row r="12673" spans="1:4" ht="60">
      <c r="A12673" s="219" t="s">
        <v>5250</v>
      </c>
      <c r="B12673" s="220" t="s">
        <v>5251</v>
      </c>
      <c r="C12673" s="219" t="s">
        <v>20877</v>
      </c>
      <c r="D12673" s="224">
        <v>1127.52</v>
      </c>
    </row>
    <row r="12674" spans="1:4" ht="60">
      <c r="A12674" s="219" t="s">
        <v>5252</v>
      </c>
      <c r="B12674" s="220" t="s">
        <v>5253</v>
      </c>
      <c r="C12674" s="219" t="s">
        <v>20877</v>
      </c>
      <c r="D12674" s="224">
        <v>1085.1199999999999</v>
      </c>
    </row>
    <row r="12675" spans="1:4" ht="60">
      <c r="A12675" s="219" t="s">
        <v>5254</v>
      </c>
      <c r="B12675" s="220" t="s">
        <v>5255</v>
      </c>
      <c r="C12675" s="219" t="s">
        <v>20877</v>
      </c>
      <c r="D12675" s="224">
        <v>1091.5</v>
      </c>
    </row>
    <row r="12676" spans="1:4" ht="48">
      <c r="A12676" s="219" t="s">
        <v>5256</v>
      </c>
      <c r="B12676" s="220" t="s">
        <v>5257</v>
      </c>
      <c r="C12676" s="219" t="s">
        <v>20877</v>
      </c>
      <c r="D12676" s="222">
        <v>808.96</v>
      </c>
    </row>
    <row r="12677" spans="1:4" ht="24">
      <c r="A12677" s="219" t="s">
        <v>7624</v>
      </c>
      <c r="B12677" s="220" t="s">
        <v>10062</v>
      </c>
      <c r="C12677" s="219" t="s">
        <v>20847</v>
      </c>
      <c r="D12677" s="224">
        <v>1450.14</v>
      </c>
    </row>
    <row r="12678" spans="1:4">
      <c r="A12678" s="215">
        <v>8726</v>
      </c>
      <c r="B12678" s="216" t="s">
        <v>20878</v>
      </c>
      <c r="C12678" s="217"/>
      <c r="D12678" s="218"/>
    </row>
    <row r="12679" spans="1:4" ht="36">
      <c r="A12679" s="219" t="s">
        <v>9900</v>
      </c>
      <c r="B12679" s="220" t="s">
        <v>9901</v>
      </c>
      <c r="C12679" s="219" t="s">
        <v>20851</v>
      </c>
      <c r="D12679" s="223">
        <v>40.68</v>
      </c>
    </row>
    <row r="12680" spans="1:4" ht="24">
      <c r="A12680" s="219" t="s">
        <v>7794</v>
      </c>
      <c r="B12680" s="220" t="s">
        <v>10070</v>
      </c>
      <c r="C12680" s="219" t="s">
        <v>20847</v>
      </c>
      <c r="D12680" s="223">
        <v>31.57</v>
      </c>
    </row>
    <row r="12681" spans="1:4" ht="24">
      <c r="A12681" s="219" t="s">
        <v>7793</v>
      </c>
      <c r="B12681" s="220" t="s">
        <v>10069</v>
      </c>
      <c r="C12681" s="219" t="s">
        <v>20847</v>
      </c>
      <c r="D12681" s="223">
        <v>54.57</v>
      </c>
    </row>
    <row r="12682" spans="1:4" ht="24">
      <c r="A12682" s="219" t="s">
        <v>7792</v>
      </c>
      <c r="B12682" s="220" t="s">
        <v>10068</v>
      </c>
      <c r="C12682" s="219" t="s">
        <v>20847</v>
      </c>
      <c r="D12682" s="223">
        <v>72.45</v>
      </c>
    </row>
    <row r="12683" spans="1:4">
      <c r="A12683" s="215">
        <v>8727</v>
      </c>
      <c r="B12683" s="216" t="s">
        <v>31145</v>
      </c>
      <c r="C12683" s="217"/>
      <c r="D12683" s="218"/>
    </row>
    <row r="12684" spans="1:4" ht="36">
      <c r="A12684" s="219" t="s">
        <v>7641</v>
      </c>
      <c r="B12684" s="220" t="s">
        <v>20879</v>
      </c>
      <c r="C12684" s="219" t="s">
        <v>20846</v>
      </c>
      <c r="D12684" s="222">
        <v>140.82</v>
      </c>
    </row>
    <row r="12685" spans="1:4" ht="24">
      <c r="A12685" s="219" t="s">
        <v>7645</v>
      </c>
      <c r="B12685" s="220" t="s">
        <v>10067</v>
      </c>
      <c r="C12685" s="219" t="s">
        <v>20846</v>
      </c>
      <c r="D12685" s="221">
        <v>9.4499999999999993</v>
      </c>
    </row>
    <row r="12686" spans="1:4" ht="36">
      <c r="A12686" s="219" t="s">
        <v>7642</v>
      </c>
      <c r="B12686" s="220" t="s">
        <v>20880</v>
      </c>
      <c r="C12686" s="219" t="s">
        <v>20851</v>
      </c>
      <c r="D12686" s="223">
        <v>12.42</v>
      </c>
    </row>
    <row r="12687" spans="1:4" ht="36">
      <c r="A12687" s="219" t="s">
        <v>7640</v>
      </c>
      <c r="B12687" s="220" t="s">
        <v>10065</v>
      </c>
      <c r="C12687" s="219" t="s">
        <v>20851</v>
      </c>
      <c r="D12687" s="222">
        <v>179.09</v>
      </c>
    </row>
    <row r="12688" spans="1:4" ht="36">
      <c r="A12688" s="219" t="s">
        <v>7643</v>
      </c>
      <c r="B12688" s="220" t="s">
        <v>10066</v>
      </c>
      <c r="C12688" s="219" t="s">
        <v>20846</v>
      </c>
      <c r="D12688" s="223">
        <v>73.69</v>
      </c>
    </row>
    <row r="12689" spans="1:4" ht="36">
      <c r="A12689" s="219" t="s">
        <v>20881</v>
      </c>
      <c r="B12689" s="220" t="s">
        <v>20882</v>
      </c>
      <c r="C12689" s="219" t="s">
        <v>20846</v>
      </c>
      <c r="D12689" s="223">
        <v>58.11</v>
      </c>
    </row>
    <row r="12690" spans="1:4" ht="36">
      <c r="A12690" s="219" t="s">
        <v>7644</v>
      </c>
      <c r="B12690" s="220" t="s">
        <v>20883</v>
      </c>
      <c r="C12690" s="219" t="s">
        <v>20846</v>
      </c>
      <c r="D12690" s="223">
        <v>68.709999999999994</v>
      </c>
    </row>
    <row r="12691" spans="1:4">
      <c r="A12691" s="215">
        <v>8728</v>
      </c>
      <c r="B12691" s="216" t="s">
        <v>20884</v>
      </c>
      <c r="C12691" s="217"/>
      <c r="D12691" s="218"/>
    </row>
    <row r="12692" spans="1:4" ht="24">
      <c r="A12692" s="219" t="s">
        <v>5592</v>
      </c>
      <c r="B12692" s="220" t="s">
        <v>5593</v>
      </c>
      <c r="C12692" s="219" t="s">
        <v>20847</v>
      </c>
      <c r="D12692" s="221">
        <v>4.72</v>
      </c>
    </row>
    <row r="12693" spans="1:4" ht="36">
      <c r="A12693" s="219" t="s">
        <v>7639</v>
      </c>
      <c r="B12693" s="220" t="s">
        <v>10064</v>
      </c>
      <c r="C12693" s="219" t="s">
        <v>20851</v>
      </c>
      <c r="D12693" s="221">
        <v>2.54</v>
      </c>
    </row>
    <row r="12694" spans="1:4" ht="60">
      <c r="A12694" s="219" t="s">
        <v>7638</v>
      </c>
      <c r="B12694" s="220" t="s">
        <v>20885</v>
      </c>
      <c r="C12694" s="219" t="s">
        <v>20851</v>
      </c>
      <c r="D12694" s="223">
        <v>10.199999999999999</v>
      </c>
    </row>
    <row r="12695" spans="1:4">
      <c r="A12695" s="215">
        <v>8729</v>
      </c>
      <c r="B12695" s="216" t="s">
        <v>20886</v>
      </c>
      <c r="C12695" s="217"/>
      <c r="D12695" s="218"/>
    </row>
    <row r="12696" spans="1:4" ht="36">
      <c r="A12696" s="219" t="s">
        <v>9931</v>
      </c>
      <c r="B12696" s="220" t="s">
        <v>9932</v>
      </c>
      <c r="C12696" s="219" t="s">
        <v>20851</v>
      </c>
      <c r="D12696" s="221">
        <v>1.45</v>
      </c>
    </row>
    <row r="12697" spans="1:4" ht="36">
      <c r="A12697" s="219" t="s">
        <v>9933</v>
      </c>
      <c r="B12697" s="220" t="s">
        <v>20887</v>
      </c>
      <c r="C12697" s="219" t="s">
        <v>20846</v>
      </c>
      <c r="D12697" s="221">
        <v>1.32</v>
      </c>
    </row>
    <row r="12698" spans="1:4" ht="24">
      <c r="A12698" s="219" t="s">
        <v>5817</v>
      </c>
      <c r="B12698" s="220" t="s">
        <v>9955</v>
      </c>
      <c r="C12698" s="219" t="s">
        <v>20888</v>
      </c>
      <c r="D12698" s="223">
        <v>45.53</v>
      </c>
    </row>
    <row r="12699" spans="1:4" ht="24">
      <c r="A12699" s="219" t="s">
        <v>9102</v>
      </c>
      <c r="B12699" s="220" t="s">
        <v>9103</v>
      </c>
      <c r="C12699" s="219" t="s">
        <v>20889</v>
      </c>
      <c r="D12699" s="223">
        <v>13.01</v>
      </c>
    </row>
    <row r="12700" spans="1:4" ht="24">
      <c r="A12700" s="219" t="s">
        <v>9104</v>
      </c>
      <c r="B12700" s="220" t="s">
        <v>9105</v>
      </c>
      <c r="C12700" s="219" t="s">
        <v>20888</v>
      </c>
      <c r="D12700" s="223">
        <v>20</v>
      </c>
    </row>
    <row r="12701" spans="1:4" ht="24">
      <c r="A12701" s="219" t="s">
        <v>5820</v>
      </c>
      <c r="B12701" s="220" t="s">
        <v>5821</v>
      </c>
      <c r="C12701" s="219" t="s">
        <v>20846</v>
      </c>
      <c r="D12701" s="221">
        <v>7.66</v>
      </c>
    </row>
    <row r="12702" spans="1:4" ht="24">
      <c r="A12702" s="219" t="s">
        <v>5818</v>
      </c>
      <c r="B12702" s="220" t="s">
        <v>5819</v>
      </c>
      <c r="C12702" s="219" t="s">
        <v>20846</v>
      </c>
      <c r="D12702" s="223">
        <v>10.92</v>
      </c>
    </row>
    <row r="12703" spans="1:4" ht="24">
      <c r="A12703" s="219" t="s">
        <v>9106</v>
      </c>
      <c r="B12703" s="220" t="s">
        <v>9107</v>
      </c>
      <c r="C12703" s="219" t="s">
        <v>20851</v>
      </c>
      <c r="D12703" s="221">
        <v>8.83</v>
      </c>
    </row>
    <row r="12704" spans="1:4" ht="36">
      <c r="A12704" s="219" t="s">
        <v>5823</v>
      </c>
      <c r="B12704" s="220" t="s">
        <v>9957</v>
      </c>
      <c r="C12704" s="219" t="s">
        <v>20846</v>
      </c>
      <c r="D12704" s="223">
        <v>12.04</v>
      </c>
    </row>
    <row r="12705" spans="1:4" ht="24">
      <c r="A12705" s="219" t="s">
        <v>5822</v>
      </c>
      <c r="B12705" s="220" t="s">
        <v>9956</v>
      </c>
      <c r="C12705" s="219" t="s">
        <v>20846</v>
      </c>
      <c r="D12705" s="223">
        <v>13.75</v>
      </c>
    </row>
    <row r="12706" spans="1:4">
      <c r="A12706" s="215">
        <v>8730</v>
      </c>
      <c r="B12706" s="216" t="s">
        <v>20890</v>
      </c>
      <c r="C12706" s="217"/>
      <c r="D12706" s="218"/>
    </row>
    <row r="12707" spans="1:4" ht="36">
      <c r="A12707" s="219" t="s">
        <v>9927</v>
      </c>
      <c r="B12707" s="220" t="s">
        <v>9928</v>
      </c>
      <c r="C12707" s="219" t="s">
        <v>20851</v>
      </c>
      <c r="D12707" s="222">
        <v>178.2</v>
      </c>
    </row>
    <row r="12708" spans="1:4" ht="36">
      <c r="A12708" s="219" t="s">
        <v>9929</v>
      </c>
      <c r="B12708" s="220" t="s">
        <v>9930</v>
      </c>
      <c r="C12708" s="219" t="s">
        <v>20851</v>
      </c>
      <c r="D12708" s="222">
        <v>111.07</v>
      </c>
    </row>
    <row r="12709" spans="1:4">
      <c r="A12709" s="215">
        <v>8665</v>
      </c>
      <c r="B12709" s="216" t="s">
        <v>20891</v>
      </c>
      <c r="C12709" s="217"/>
      <c r="D12709" s="218"/>
    </row>
    <row r="12710" spans="1:4">
      <c r="A12710" s="215">
        <v>8731</v>
      </c>
      <c r="B12710" s="216" t="s">
        <v>20892</v>
      </c>
      <c r="C12710" s="217"/>
      <c r="D12710" s="218"/>
    </row>
    <row r="12711" spans="1:4" ht="36">
      <c r="A12711" s="219" t="s">
        <v>8918</v>
      </c>
      <c r="B12711" s="220" t="s">
        <v>20893</v>
      </c>
      <c r="C12711" s="219" t="s">
        <v>20862</v>
      </c>
      <c r="D12711" s="221">
        <v>3.51</v>
      </c>
    </row>
    <row r="12712" spans="1:4" ht="24">
      <c r="A12712" s="219" t="s">
        <v>8936</v>
      </c>
      <c r="B12712" s="220" t="s">
        <v>20894</v>
      </c>
      <c r="C12712" s="219" t="s">
        <v>20846</v>
      </c>
      <c r="D12712" s="221">
        <v>8.8699999999999992</v>
      </c>
    </row>
    <row r="12713" spans="1:4" ht="24">
      <c r="A12713" s="219" t="s">
        <v>8938</v>
      </c>
      <c r="B12713" s="220" t="s">
        <v>20895</v>
      </c>
      <c r="C12713" s="219" t="s">
        <v>20846</v>
      </c>
      <c r="D12713" s="221">
        <v>2.85</v>
      </c>
    </row>
    <row r="12714" spans="1:4" ht="24">
      <c r="A12714" s="219" t="s">
        <v>8937</v>
      </c>
      <c r="B12714" s="220" t="s">
        <v>20896</v>
      </c>
      <c r="C12714" s="219" t="s">
        <v>20846</v>
      </c>
      <c r="D12714" s="221">
        <v>4.95</v>
      </c>
    </row>
    <row r="12715" spans="1:4">
      <c r="A12715" s="215">
        <v>8732</v>
      </c>
      <c r="B12715" s="216" t="s">
        <v>20897</v>
      </c>
      <c r="C12715" s="217"/>
      <c r="D12715" s="218"/>
    </row>
    <row r="12716" spans="1:4" ht="24">
      <c r="A12716" s="219" t="s">
        <v>8931</v>
      </c>
      <c r="B12716" s="220" t="s">
        <v>20898</v>
      </c>
      <c r="C12716" s="219" t="s">
        <v>20862</v>
      </c>
      <c r="D12716" s="221">
        <v>8.61</v>
      </c>
    </row>
    <row r="12717" spans="1:4" ht="24">
      <c r="A12717" s="219" t="s">
        <v>8928</v>
      </c>
      <c r="B12717" s="220" t="s">
        <v>20899</v>
      </c>
      <c r="C12717" s="219" t="s">
        <v>20862</v>
      </c>
      <c r="D12717" s="221">
        <v>7.54</v>
      </c>
    </row>
    <row r="12718" spans="1:4" ht="24">
      <c r="A12718" s="219" t="s">
        <v>8932</v>
      </c>
      <c r="B12718" s="220" t="s">
        <v>20900</v>
      </c>
      <c r="C12718" s="219" t="s">
        <v>20862</v>
      </c>
      <c r="D12718" s="221">
        <v>8.07</v>
      </c>
    </row>
    <row r="12719" spans="1:4" ht="24">
      <c r="A12719" s="219" t="s">
        <v>8929</v>
      </c>
      <c r="B12719" s="220" t="s">
        <v>20901</v>
      </c>
      <c r="C12719" s="219" t="s">
        <v>20862</v>
      </c>
      <c r="D12719" s="221">
        <v>7.13</v>
      </c>
    </row>
    <row r="12720" spans="1:4" ht="24">
      <c r="A12720" s="219" t="s">
        <v>8930</v>
      </c>
      <c r="B12720" s="220" t="s">
        <v>20902</v>
      </c>
      <c r="C12720" s="219" t="s">
        <v>20862</v>
      </c>
      <c r="D12720" s="223">
        <v>10.1</v>
      </c>
    </row>
    <row r="12721" spans="1:4" ht="24">
      <c r="A12721" s="219" t="s">
        <v>8927</v>
      </c>
      <c r="B12721" s="220" t="s">
        <v>20903</v>
      </c>
      <c r="C12721" s="219" t="s">
        <v>20862</v>
      </c>
      <c r="D12721" s="221">
        <v>8.75</v>
      </c>
    </row>
    <row r="12722" spans="1:4" ht="24">
      <c r="A12722" s="219" t="s">
        <v>8921</v>
      </c>
      <c r="B12722" s="220" t="s">
        <v>20904</v>
      </c>
      <c r="C12722" s="219" t="s">
        <v>20862</v>
      </c>
      <c r="D12722" s="221">
        <v>7</v>
      </c>
    </row>
    <row r="12723" spans="1:4" ht="24">
      <c r="A12723" s="219" t="s">
        <v>8922</v>
      </c>
      <c r="B12723" s="220" t="s">
        <v>20905</v>
      </c>
      <c r="C12723" s="219" t="s">
        <v>20862</v>
      </c>
      <c r="D12723" s="221">
        <v>8.75</v>
      </c>
    </row>
    <row r="12724" spans="1:4" ht="24">
      <c r="A12724" s="219" t="s">
        <v>8933</v>
      </c>
      <c r="B12724" s="220" t="s">
        <v>20906</v>
      </c>
      <c r="C12724" s="219" t="s">
        <v>20862</v>
      </c>
      <c r="D12724" s="221">
        <v>7.67</v>
      </c>
    </row>
    <row r="12725" spans="1:4" ht="36">
      <c r="A12725" s="219" t="s">
        <v>8919</v>
      </c>
      <c r="B12725" s="220" t="s">
        <v>20907</v>
      </c>
      <c r="C12725" s="219" t="s">
        <v>20862</v>
      </c>
      <c r="D12725" s="221">
        <v>2.92</v>
      </c>
    </row>
    <row r="12726" spans="1:4" ht="36">
      <c r="A12726" s="219" t="s">
        <v>8920</v>
      </c>
      <c r="B12726" s="220" t="s">
        <v>20908</v>
      </c>
      <c r="C12726" s="219" t="s">
        <v>20862</v>
      </c>
      <c r="D12726" s="221">
        <v>4.38</v>
      </c>
    </row>
    <row r="12727" spans="1:4">
      <c r="A12727" s="215">
        <v>8733</v>
      </c>
      <c r="B12727" s="216" t="s">
        <v>20909</v>
      </c>
      <c r="C12727" s="217"/>
      <c r="D12727" s="218"/>
    </row>
    <row r="12728" spans="1:4" ht="24">
      <c r="A12728" s="219" t="s">
        <v>8926</v>
      </c>
      <c r="B12728" s="220" t="s">
        <v>20910</v>
      </c>
      <c r="C12728" s="219" t="s">
        <v>20862</v>
      </c>
      <c r="D12728" s="223">
        <v>36.21</v>
      </c>
    </row>
    <row r="12729" spans="1:4" ht="24">
      <c r="A12729" s="219" t="s">
        <v>8924</v>
      </c>
      <c r="B12729" s="220" t="s">
        <v>20911</v>
      </c>
      <c r="C12729" s="219" t="s">
        <v>20862</v>
      </c>
      <c r="D12729" s="223">
        <v>81.52</v>
      </c>
    </row>
    <row r="12730" spans="1:4" ht="24">
      <c r="A12730" s="219" t="s">
        <v>8925</v>
      </c>
      <c r="B12730" s="220" t="s">
        <v>20912</v>
      </c>
      <c r="C12730" s="219" t="s">
        <v>20862</v>
      </c>
      <c r="D12730" s="222">
        <v>108.03</v>
      </c>
    </row>
    <row r="12731" spans="1:4" ht="24">
      <c r="A12731" s="219" t="s">
        <v>8923</v>
      </c>
      <c r="B12731" s="220" t="s">
        <v>20913</v>
      </c>
      <c r="C12731" s="219" t="s">
        <v>20862</v>
      </c>
      <c r="D12731" s="223">
        <v>61.8</v>
      </c>
    </row>
    <row r="12732" spans="1:4">
      <c r="A12732" s="215">
        <v>8734</v>
      </c>
      <c r="B12732" s="216" t="s">
        <v>20914</v>
      </c>
      <c r="C12732" s="217"/>
      <c r="D12732" s="218"/>
    </row>
    <row r="12733" spans="1:4">
      <c r="A12733" s="219" t="s">
        <v>8912</v>
      </c>
      <c r="B12733" s="220" t="s">
        <v>20915</v>
      </c>
      <c r="C12733" s="219" t="s">
        <v>20846</v>
      </c>
      <c r="D12733" s="223">
        <v>20.84</v>
      </c>
    </row>
    <row r="12734" spans="1:4">
      <c r="A12734" s="219" t="s">
        <v>8913</v>
      </c>
      <c r="B12734" s="220" t="s">
        <v>20916</v>
      </c>
      <c r="C12734" s="219" t="s">
        <v>20846</v>
      </c>
      <c r="D12734" s="223">
        <v>11.91</v>
      </c>
    </row>
    <row r="12735" spans="1:4">
      <c r="A12735" s="215">
        <v>8735</v>
      </c>
      <c r="B12735" s="216" t="s">
        <v>20917</v>
      </c>
      <c r="C12735" s="217"/>
      <c r="D12735" s="218"/>
    </row>
    <row r="12736" spans="1:4">
      <c r="A12736" s="219" t="s">
        <v>8916</v>
      </c>
      <c r="B12736" s="220" t="s">
        <v>20918</v>
      </c>
      <c r="C12736" s="219" t="s">
        <v>20862</v>
      </c>
      <c r="D12736" s="223">
        <v>61.8</v>
      </c>
    </row>
    <row r="12737" spans="1:4" ht="24">
      <c r="A12737" s="219" t="s">
        <v>20919</v>
      </c>
      <c r="B12737" s="220" t="s">
        <v>20920</v>
      </c>
      <c r="C12737" s="219" t="s">
        <v>20862</v>
      </c>
      <c r="D12737" s="221">
        <v>7.89</v>
      </c>
    </row>
    <row r="12738" spans="1:4" ht="24">
      <c r="A12738" s="219" t="s">
        <v>20921</v>
      </c>
      <c r="B12738" s="220" t="s">
        <v>20922</v>
      </c>
      <c r="C12738" s="219" t="s">
        <v>20862</v>
      </c>
      <c r="D12738" s="221">
        <v>4.96</v>
      </c>
    </row>
    <row r="12739" spans="1:4" ht="24">
      <c r="A12739" s="219" t="s">
        <v>8917</v>
      </c>
      <c r="B12739" s="220" t="s">
        <v>20923</v>
      </c>
      <c r="C12739" s="219" t="s">
        <v>20862</v>
      </c>
      <c r="D12739" s="221">
        <v>4.41</v>
      </c>
    </row>
    <row r="12740" spans="1:4" ht="24">
      <c r="A12740" s="219" t="s">
        <v>8914</v>
      </c>
      <c r="B12740" s="220" t="s">
        <v>20924</v>
      </c>
      <c r="C12740" s="219" t="s">
        <v>20862</v>
      </c>
      <c r="D12740" s="221">
        <v>2.67</v>
      </c>
    </row>
    <row r="12741" spans="1:4">
      <c r="A12741" s="219" t="s">
        <v>8915</v>
      </c>
      <c r="B12741" s="220" t="s">
        <v>20925</v>
      </c>
      <c r="C12741" s="219" t="s">
        <v>20862</v>
      </c>
      <c r="D12741" s="223">
        <v>45.55</v>
      </c>
    </row>
    <row r="12742" spans="1:4">
      <c r="A12742" s="219" t="s">
        <v>8934</v>
      </c>
      <c r="B12742" s="220" t="s">
        <v>20926</v>
      </c>
      <c r="C12742" s="219" t="s">
        <v>20862</v>
      </c>
      <c r="D12742" s="223">
        <v>61.8</v>
      </c>
    </row>
    <row r="12743" spans="1:4" ht="24">
      <c r="A12743" s="219" t="s">
        <v>8935</v>
      </c>
      <c r="B12743" s="220" t="s">
        <v>20927</v>
      </c>
      <c r="C12743" s="219" t="s">
        <v>20862</v>
      </c>
      <c r="D12743" s="223">
        <v>40.89</v>
      </c>
    </row>
    <row r="12744" spans="1:4">
      <c r="A12744" s="215">
        <v>8736</v>
      </c>
      <c r="B12744" s="216" t="s">
        <v>20928</v>
      </c>
      <c r="C12744" s="217"/>
      <c r="D12744" s="218"/>
    </row>
    <row r="12745" spans="1:4" ht="24">
      <c r="A12745" s="219" t="s">
        <v>20929</v>
      </c>
      <c r="B12745" s="220" t="s">
        <v>20930</v>
      </c>
      <c r="C12745" s="219" t="s">
        <v>20846</v>
      </c>
      <c r="D12745" s="222">
        <v>101.97</v>
      </c>
    </row>
    <row r="12746" spans="1:4" ht="24">
      <c r="A12746" s="219" t="s">
        <v>20931</v>
      </c>
      <c r="B12746" s="220" t="s">
        <v>20932</v>
      </c>
      <c r="C12746" s="219" t="s">
        <v>20846</v>
      </c>
      <c r="D12746" s="223">
        <v>68.81</v>
      </c>
    </row>
    <row r="12747" spans="1:4">
      <c r="A12747" s="215">
        <v>8666</v>
      </c>
      <c r="B12747" s="216" t="s">
        <v>20933</v>
      </c>
      <c r="C12747" s="217"/>
      <c r="D12747" s="218"/>
    </row>
    <row r="12748" spans="1:4">
      <c r="A12748" s="215">
        <v>8737</v>
      </c>
      <c r="B12748" s="216" t="s">
        <v>20934</v>
      </c>
      <c r="C12748" s="217"/>
      <c r="D12748" s="218"/>
    </row>
    <row r="12749" spans="1:4" ht="24">
      <c r="A12749" s="219" t="s">
        <v>20935</v>
      </c>
      <c r="B12749" s="220" t="s">
        <v>20936</v>
      </c>
      <c r="C12749" s="219" t="s">
        <v>20862</v>
      </c>
      <c r="D12749" s="222">
        <v>201.41</v>
      </c>
    </row>
    <row r="12750" spans="1:4">
      <c r="A12750" s="215">
        <v>8738</v>
      </c>
      <c r="B12750" s="216" t="s">
        <v>20937</v>
      </c>
      <c r="C12750" s="217"/>
      <c r="D12750" s="218"/>
    </row>
    <row r="12751" spans="1:4">
      <c r="A12751" s="219" t="s">
        <v>20938</v>
      </c>
      <c r="B12751" s="220" t="s">
        <v>20939</v>
      </c>
      <c r="C12751" s="219" t="s">
        <v>20847</v>
      </c>
      <c r="D12751" s="223">
        <v>29.76</v>
      </c>
    </row>
    <row r="12752" spans="1:4">
      <c r="A12752" s="219" t="s">
        <v>20940</v>
      </c>
      <c r="B12752" s="220" t="s">
        <v>20941</v>
      </c>
      <c r="C12752" s="219" t="s">
        <v>20847</v>
      </c>
      <c r="D12752" s="223">
        <v>34.5</v>
      </c>
    </row>
    <row r="12753" spans="1:4">
      <c r="A12753" s="219" t="s">
        <v>20942</v>
      </c>
      <c r="B12753" s="220" t="s">
        <v>20943</v>
      </c>
      <c r="C12753" s="219" t="s">
        <v>20847</v>
      </c>
      <c r="D12753" s="223">
        <v>14.88</v>
      </c>
    </row>
    <row r="12754" spans="1:4">
      <c r="A12754" s="219" t="s">
        <v>20944</v>
      </c>
      <c r="B12754" s="220" t="s">
        <v>20945</v>
      </c>
      <c r="C12754" s="219" t="s">
        <v>20847</v>
      </c>
      <c r="D12754" s="223">
        <v>17.25</v>
      </c>
    </row>
    <row r="12755" spans="1:4" ht="36">
      <c r="A12755" s="219" t="s">
        <v>20946</v>
      </c>
      <c r="B12755" s="220" t="s">
        <v>20947</v>
      </c>
      <c r="C12755" s="219" t="s">
        <v>20862</v>
      </c>
      <c r="D12755" s="222">
        <v>143.88999999999999</v>
      </c>
    </row>
    <row r="12756" spans="1:4" ht="24">
      <c r="A12756" s="219" t="s">
        <v>7065</v>
      </c>
      <c r="B12756" s="220" t="s">
        <v>20948</v>
      </c>
      <c r="C12756" s="219" t="s">
        <v>20851</v>
      </c>
      <c r="D12756" s="222">
        <v>171.72</v>
      </c>
    </row>
    <row r="12757" spans="1:4" ht="24">
      <c r="A12757" s="219" t="s">
        <v>7066</v>
      </c>
      <c r="B12757" s="220" t="s">
        <v>20949</v>
      </c>
      <c r="C12757" s="219" t="s">
        <v>20851</v>
      </c>
      <c r="D12757" s="222">
        <v>187.99</v>
      </c>
    </row>
    <row r="12758" spans="1:4" ht="24">
      <c r="A12758" s="219" t="s">
        <v>7067</v>
      </c>
      <c r="B12758" s="220" t="s">
        <v>20950</v>
      </c>
      <c r="C12758" s="219" t="s">
        <v>20851</v>
      </c>
      <c r="D12758" s="222">
        <v>227.55</v>
      </c>
    </row>
    <row r="12759" spans="1:4" ht="24">
      <c r="A12759" s="219" t="s">
        <v>7068</v>
      </c>
      <c r="B12759" s="220" t="s">
        <v>20951</v>
      </c>
      <c r="C12759" s="219" t="s">
        <v>20851</v>
      </c>
      <c r="D12759" s="222">
        <v>256.64999999999998</v>
      </c>
    </row>
    <row r="12760" spans="1:4" ht="24">
      <c r="A12760" s="219" t="s">
        <v>7069</v>
      </c>
      <c r="B12760" s="220" t="s">
        <v>20952</v>
      </c>
      <c r="C12760" s="219" t="s">
        <v>20851</v>
      </c>
      <c r="D12760" s="222">
        <v>273.11</v>
      </c>
    </row>
    <row r="12761" spans="1:4" ht="24">
      <c r="A12761" s="219" t="s">
        <v>7070</v>
      </c>
      <c r="B12761" s="220" t="s">
        <v>20953</v>
      </c>
      <c r="C12761" s="219" t="s">
        <v>20851</v>
      </c>
      <c r="D12761" s="222">
        <v>333.13</v>
      </c>
    </row>
    <row r="12762" spans="1:4" ht="24">
      <c r="A12762" s="219" t="s">
        <v>7080</v>
      </c>
      <c r="B12762" s="220" t="s">
        <v>20954</v>
      </c>
      <c r="C12762" s="219" t="s">
        <v>20851</v>
      </c>
      <c r="D12762" s="222">
        <v>326.56</v>
      </c>
    </row>
    <row r="12763" spans="1:4" ht="24">
      <c r="A12763" s="219" t="s">
        <v>7081</v>
      </c>
      <c r="B12763" s="220" t="s">
        <v>20955</v>
      </c>
      <c r="C12763" s="219" t="s">
        <v>20851</v>
      </c>
      <c r="D12763" s="222">
        <v>397.08</v>
      </c>
    </row>
    <row r="12764" spans="1:4" ht="24">
      <c r="A12764" s="219" t="s">
        <v>7082</v>
      </c>
      <c r="B12764" s="220" t="s">
        <v>20956</v>
      </c>
      <c r="C12764" s="219" t="s">
        <v>20851</v>
      </c>
      <c r="D12764" s="222">
        <v>447.16</v>
      </c>
    </row>
    <row r="12765" spans="1:4" ht="24">
      <c r="A12765" s="219" t="s">
        <v>7083</v>
      </c>
      <c r="B12765" s="220" t="s">
        <v>20957</v>
      </c>
      <c r="C12765" s="219" t="s">
        <v>20851</v>
      </c>
      <c r="D12765" s="222">
        <v>525.65</v>
      </c>
    </row>
    <row r="12766" spans="1:4" ht="24">
      <c r="A12766" s="219" t="s">
        <v>7084</v>
      </c>
      <c r="B12766" s="220" t="s">
        <v>20958</v>
      </c>
      <c r="C12766" s="219" t="s">
        <v>20851</v>
      </c>
      <c r="D12766" s="222">
        <v>643.84</v>
      </c>
    </row>
    <row r="12767" spans="1:4" ht="24">
      <c r="A12767" s="219" t="s">
        <v>7075</v>
      </c>
      <c r="B12767" s="220" t="s">
        <v>20959</v>
      </c>
      <c r="C12767" s="219" t="s">
        <v>20851</v>
      </c>
      <c r="D12767" s="222">
        <v>155.71</v>
      </c>
    </row>
    <row r="12768" spans="1:4" ht="24">
      <c r="A12768" s="219" t="s">
        <v>7076</v>
      </c>
      <c r="B12768" s="220" t="s">
        <v>20960</v>
      </c>
      <c r="C12768" s="219" t="s">
        <v>20851</v>
      </c>
      <c r="D12768" s="222">
        <v>191.02</v>
      </c>
    </row>
    <row r="12769" spans="1:4" ht="24">
      <c r="A12769" s="219" t="s">
        <v>7077</v>
      </c>
      <c r="B12769" s="220" t="s">
        <v>20961</v>
      </c>
      <c r="C12769" s="219" t="s">
        <v>20851</v>
      </c>
      <c r="D12769" s="222">
        <v>216</v>
      </c>
    </row>
    <row r="12770" spans="1:4" ht="24">
      <c r="A12770" s="219" t="s">
        <v>7078</v>
      </c>
      <c r="B12770" s="220" t="s">
        <v>20962</v>
      </c>
      <c r="C12770" s="219" t="s">
        <v>20851</v>
      </c>
      <c r="D12770" s="222">
        <v>256.27</v>
      </c>
    </row>
    <row r="12771" spans="1:4" ht="24">
      <c r="A12771" s="219" t="s">
        <v>7079</v>
      </c>
      <c r="B12771" s="220" t="s">
        <v>20963</v>
      </c>
      <c r="C12771" s="219" t="s">
        <v>20851</v>
      </c>
      <c r="D12771" s="222">
        <v>316.06</v>
      </c>
    </row>
    <row r="12772" spans="1:4" ht="24">
      <c r="A12772" s="219" t="s">
        <v>7071</v>
      </c>
      <c r="B12772" s="220" t="s">
        <v>20964</v>
      </c>
      <c r="C12772" s="219" t="s">
        <v>20847</v>
      </c>
      <c r="D12772" s="223">
        <v>72.3</v>
      </c>
    </row>
    <row r="12773" spans="1:4" ht="24">
      <c r="A12773" s="219" t="s">
        <v>20965</v>
      </c>
      <c r="B12773" s="220" t="s">
        <v>20966</v>
      </c>
      <c r="C12773" s="219" t="s">
        <v>20847</v>
      </c>
      <c r="D12773" s="222">
        <v>172.92</v>
      </c>
    </row>
    <row r="12774" spans="1:4" ht="24">
      <c r="A12774" s="219" t="s">
        <v>20967</v>
      </c>
      <c r="B12774" s="220" t="s">
        <v>20968</v>
      </c>
      <c r="C12774" s="219" t="s">
        <v>20847</v>
      </c>
      <c r="D12774" s="222">
        <v>204.36</v>
      </c>
    </row>
    <row r="12775" spans="1:4" ht="24">
      <c r="A12775" s="219" t="s">
        <v>20969</v>
      </c>
      <c r="B12775" s="220" t="s">
        <v>20970</v>
      </c>
      <c r="C12775" s="219" t="s">
        <v>20847</v>
      </c>
      <c r="D12775" s="223">
        <v>86.46</v>
      </c>
    </row>
    <row r="12776" spans="1:4" ht="24">
      <c r="A12776" s="219" t="s">
        <v>20971</v>
      </c>
      <c r="B12776" s="220" t="s">
        <v>20972</v>
      </c>
      <c r="C12776" s="219" t="s">
        <v>20847</v>
      </c>
      <c r="D12776" s="222">
        <v>102.18</v>
      </c>
    </row>
    <row r="12777" spans="1:4" ht="24">
      <c r="A12777" s="219" t="s">
        <v>5231</v>
      </c>
      <c r="B12777" s="220" t="s">
        <v>5232</v>
      </c>
      <c r="C12777" s="219" t="s">
        <v>20851</v>
      </c>
      <c r="D12777" s="222">
        <v>289.97000000000003</v>
      </c>
    </row>
    <row r="12778" spans="1:4">
      <c r="A12778" s="219" t="s">
        <v>7085</v>
      </c>
      <c r="B12778" s="220" t="s">
        <v>20973</v>
      </c>
      <c r="C12778" s="219" t="s">
        <v>20862</v>
      </c>
      <c r="D12778" s="222">
        <v>306.12</v>
      </c>
    </row>
    <row r="12779" spans="1:4" ht="24">
      <c r="A12779" s="219" t="s">
        <v>5583</v>
      </c>
      <c r="B12779" s="220" t="s">
        <v>20974</v>
      </c>
      <c r="C12779" s="219" t="s">
        <v>20851</v>
      </c>
      <c r="D12779" s="223">
        <v>33.24</v>
      </c>
    </row>
    <row r="12780" spans="1:4" ht="24">
      <c r="A12780" s="219" t="s">
        <v>7061</v>
      </c>
      <c r="B12780" s="220" t="s">
        <v>20975</v>
      </c>
      <c r="C12780" s="219" t="s">
        <v>20851</v>
      </c>
      <c r="D12780" s="223">
        <v>46.74</v>
      </c>
    </row>
    <row r="12781" spans="1:4" ht="24">
      <c r="A12781" s="219" t="s">
        <v>7062</v>
      </c>
      <c r="B12781" s="220" t="s">
        <v>20976</v>
      </c>
      <c r="C12781" s="219" t="s">
        <v>20851</v>
      </c>
      <c r="D12781" s="223">
        <v>64.23</v>
      </c>
    </row>
    <row r="12782" spans="1:4" ht="24">
      <c r="A12782" s="219" t="s">
        <v>7063</v>
      </c>
      <c r="B12782" s="220" t="s">
        <v>20977</v>
      </c>
      <c r="C12782" s="219" t="s">
        <v>20851</v>
      </c>
      <c r="D12782" s="223">
        <v>85.62</v>
      </c>
    </row>
    <row r="12783" spans="1:4" ht="24">
      <c r="A12783" s="219" t="s">
        <v>7064</v>
      </c>
      <c r="B12783" s="220" t="s">
        <v>20978</v>
      </c>
      <c r="C12783" s="219" t="s">
        <v>20851</v>
      </c>
      <c r="D12783" s="222">
        <v>140.05000000000001</v>
      </c>
    </row>
    <row r="12784" spans="1:4" ht="24">
      <c r="A12784" s="219" t="s">
        <v>5584</v>
      </c>
      <c r="B12784" s="220" t="s">
        <v>20979</v>
      </c>
      <c r="C12784" s="219" t="s">
        <v>20851</v>
      </c>
      <c r="D12784" s="223">
        <v>37.6</v>
      </c>
    </row>
    <row r="12785" spans="1:4" ht="24">
      <c r="A12785" s="219" t="s">
        <v>7072</v>
      </c>
      <c r="B12785" s="220" t="s">
        <v>20980</v>
      </c>
      <c r="C12785" s="219" t="s">
        <v>20851</v>
      </c>
      <c r="D12785" s="223">
        <v>75.48</v>
      </c>
    </row>
    <row r="12786" spans="1:4" ht="24">
      <c r="A12786" s="219" t="s">
        <v>5585</v>
      </c>
      <c r="B12786" s="220" t="s">
        <v>20981</v>
      </c>
      <c r="C12786" s="219" t="s">
        <v>20851</v>
      </c>
      <c r="D12786" s="223">
        <v>39.590000000000003</v>
      </c>
    </row>
    <row r="12787" spans="1:4" ht="24">
      <c r="A12787" s="219" t="s">
        <v>7073</v>
      </c>
      <c r="B12787" s="220" t="s">
        <v>20982</v>
      </c>
      <c r="C12787" s="219" t="s">
        <v>20851</v>
      </c>
      <c r="D12787" s="222">
        <v>101.64</v>
      </c>
    </row>
    <row r="12788" spans="1:4" ht="24">
      <c r="A12788" s="219" t="s">
        <v>5586</v>
      </c>
      <c r="B12788" s="220" t="s">
        <v>20983</v>
      </c>
      <c r="C12788" s="219" t="s">
        <v>20851</v>
      </c>
      <c r="D12788" s="223">
        <v>40.98</v>
      </c>
    </row>
    <row r="12789" spans="1:4" ht="24">
      <c r="A12789" s="219" t="s">
        <v>7074</v>
      </c>
      <c r="B12789" s="220" t="s">
        <v>20984</v>
      </c>
      <c r="C12789" s="219" t="s">
        <v>20851</v>
      </c>
      <c r="D12789" s="222">
        <v>128.5</v>
      </c>
    </row>
    <row r="12790" spans="1:4" ht="24">
      <c r="A12790" s="219" t="s">
        <v>5587</v>
      </c>
      <c r="B12790" s="220" t="s">
        <v>20985</v>
      </c>
      <c r="C12790" s="219" t="s">
        <v>20851</v>
      </c>
      <c r="D12790" s="223">
        <v>42.94</v>
      </c>
    </row>
    <row r="12791" spans="1:4" ht="36">
      <c r="A12791" s="219" t="s">
        <v>5582</v>
      </c>
      <c r="B12791" s="220" t="s">
        <v>20986</v>
      </c>
      <c r="C12791" s="219" t="s">
        <v>20851</v>
      </c>
      <c r="D12791" s="222">
        <v>154.5</v>
      </c>
    </row>
    <row r="12792" spans="1:4" ht="36">
      <c r="A12792" s="219" t="s">
        <v>20987</v>
      </c>
      <c r="B12792" s="220" t="s">
        <v>20988</v>
      </c>
      <c r="C12792" s="219" t="s">
        <v>20847</v>
      </c>
      <c r="D12792" s="224">
        <v>8639.26</v>
      </c>
    </row>
    <row r="12793" spans="1:4" ht="24">
      <c r="A12793" s="219" t="s">
        <v>20989</v>
      </c>
      <c r="B12793" s="220" t="s">
        <v>20990</v>
      </c>
      <c r="C12793" s="219" t="s">
        <v>20991</v>
      </c>
      <c r="D12793" s="223">
        <v>22.69</v>
      </c>
    </row>
    <row r="12794" spans="1:4" ht="36">
      <c r="A12794" s="219" t="s">
        <v>20992</v>
      </c>
      <c r="B12794" s="220" t="s">
        <v>20993</v>
      </c>
      <c r="C12794" s="219" t="s">
        <v>20847</v>
      </c>
      <c r="D12794" s="225">
        <v>17772.560000000001</v>
      </c>
    </row>
    <row r="12795" spans="1:4" ht="24">
      <c r="A12795" s="219" t="s">
        <v>20994</v>
      </c>
      <c r="B12795" s="220" t="s">
        <v>20995</v>
      </c>
      <c r="C12795" s="219" t="s">
        <v>20991</v>
      </c>
      <c r="D12795" s="223">
        <v>22.69</v>
      </c>
    </row>
    <row r="12796" spans="1:4" ht="36">
      <c r="A12796" s="219" t="s">
        <v>20996</v>
      </c>
      <c r="B12796" s="220" t="s">
        <v>20997</v>
      </c>
      <c r="C12796" s="219" t="s">
        <v>20847</v>
      </c>
      <c r="D12796" s="224">
        <v>4542.6000000000004</v>
      </c>
    </row>
    <row r="12797" spans="1:4" ht="24">
      <c r="A12797" s="219" t="s">
        <v>20998</v>
      </c>
      <c r="B12797" s="220" t="s">
        <v>20999</v>
      </c>
      <c r="C12797" s="219" t="s">
        <v>20991</v>
      </c>
      <c r="D12797" s="221">
        <v>9.76</v>
      </c>
    </row>
    <row r="12798" spans="1:4" ht="36">
      <c r="A12798" s="219" t="s">
        <v>21000</v>
      </c>
      <c r="B12798" s="220" t="s">
        <v>21001</v>
      </c>
      <c r="C12798" s="219" t="s">
        <v>20847</v>
      </c>
      <c r="D12798" s="224">
        <v>3733.08</v>
      </c>
    </row>
    <row r="12799" spans="1:4" ht="24">
      <c r="A12799" s="219" t="s">
        <v>21002</v>
      </c>
      <c r="B12799" s="220" t="s">
        <v>21003</v>
      </c>
      <c r="C12799" s="219" t="s">
        <v>20991</v>
      </c>
      <c r="D12799" s="223">
        <v>21.42</v>
      </c>
    </row>
    <row r="12800" spans="1:4" ht="24">
      <c r="A12800" s="219" t="s">
        <v>21004</v>
      </c>
      <c r="B12800" s="220" t="s">
        <v>21005</v>
      </c>
      <c r="C12800" s="219" t="s">
        <v>20862</v>
      </c>
      <c r="D12800" s="223">
        <v>87.85</v>
      </c>
    </row>
    <row r="12801" spans="1:4">
      <c r="A12801" s="215">
        <v>8739</v>
      </c>
      <c r="B12801" s="216" t="s">
        <v>21006</v>
      </c>
      <c r="C12801" s="217"/>
      <c r="D12801" s="218"/>
    </row>
    <row r="12802" spans="1:4" ht="24">
      <c r="A12802" s="219" t="s">
        <v>9082</v>
      </c>
      <c r="B12802" s="220" t="s">
        <v>21007</v>
      </c>
      <c r="C12802" s="219" t="s">
        <v>20846</v>
      </c>
      <c r="D12802" s="223">
        <v>60.91</v>
      </c>
    </row>
    <row r="12803" spans="1:4" ht="24">
      <c r="A12803" s="219" t="s">
        <v>7112</v>
      </c>
      <c r="B12803" s="220" t="s">
        <v>21008</v>
      </c>
      <c r="C12803" s="219" t="s">
        <v>20846</v>
      </c>
      <c r="D12803" s="223">
        <v>56.56</v>
      </c>
    </row>
    <row r="12804" spans="1:4" ht="24">
      <c r="A12804" s="219" t="s">
        <v>7111</v>
      </c>
      <c r="B12804" s="220" t="s">
        <v>21009</v>
      </c>
      <c r="C12804" s="219" t="s">
        <v>20846</v>
      </c>
      <c r="D12804" s="223">
        <v>54.48</v>
      </c>
    </row>
    <row r="12805" spans="1:4">
      <c r="A12805" s="215">
        <v>8740</v>
      </c>
      <c r="B12805" s="216" t="s">
        <v>21010</v>
      </c>
      <c r="C12805" s="217"/>
      <c r="D12805" s="218"/>
    </row>
    <row r="12806" spans="1:4" ht="24">
      <c r="A12806" s="219" t="s">
        <v>7106</v>
      </c>
      <c r="B12806" s="220" t="s">
        <v>21011</v>
      </c>
      <c r="C12806" s="219" t="s">
        <v>20862</v>
      </c>
      <c r="D12806" s="222">
        <v>701.46</v>
      </c>
    </row>
    <row r="12807" spans="1:4" ht="24">
      <c r="A12807" s="219" t="s">
        <v>7107</v>
      </c>
      <c r="B12807" s="220" t="s">
        <v>21012</v>
      </c>
      <c r="C12807" s="219" t="s">
        <v>20862</v>
      </c>
      <c r="D12807" s="222">
        <v>718.81</v>
      </c>
    </row>
    <row r="12808" spans="1:4" ht="36">
      <c r="A12808" s="219" t="s">
        <v>21013</v>
      </c>
      <c r="B12808" s="220" t="s">
        <v>21014</v>
      </c>
      <c r="C12808" s="219" t="s">
        <v>20862</v>
      </c>
      <c r="D12808" s="222">
        <v>816.38</v>
      </c>
    </row>
    <row r="12809" spans="1:4" ht="24">
      <c r="A12809" s="219" t="s">
        <v>7108</v>
      </c>
      <c r="B12809" s="220" t="s">
        <v>21015</v>
      </c>
      <c r="C12809" s="219" t="s">
        <v>20862</v>
      </c>
      <c r="D12809" s="222">
        <v>739.92</v>
      </c>
    </row>
    <row r="12810" spans="1:4" ht="24">
      <c r="A12810" s="219" t="s">
        <v>7109</v>
      </c>
      <c r="B12810" s="220" t="s">
        <v>21016</v>
      </c>
      <c r="C12810" s="219" t="s">
        <v>20862</v>
      </c>
      <c r="D12810" s="222">
        <v>761.02</v>
      </c>
    </row>
    <row r="12811" spans="1:4" ht="24">
      <c r="A12811" s="219" t="s">
        <v>7110</v>
      </c>
      <c r="B12811" s="220" t="s">
        <v>21017</v>
      </c>
      <c r="C12811" s="219" t="s">
        <v>20862</v>
      </c>
      <c r="D12811" s="222">
        <v>790.18</v>
      </c>
    </row>
    <row r="12812" spans="1:4" ht="24">
      <c r="A12812" s="219" t="s">
        <v>7101</v>
      </c>
      <c r="B12812" s="220" t="s">
        <v>21018</v>
      </c>
      <c r="C12812" s="219" t="s">
        <v>20862</v>
      </c>
      <c r="D12812" s="222">
        <v>701.47</v>
      </c>
    </row>
    <row r="12813" spans="1:4" ht="24">
      <c r="A12813" s="219" t="s">
        <v>7102</v>
      </c>
      <c r="B12813" s="220" t="s">
        <v>21019</v>
      </c>
      <c r="C12813" s="219" t="s">
        <v>20862</v>
      </c>
      <c r="D12813" s="222">
        <v>723.94</v>
      </c>
    </row>
    <row r="12814" spans="1:4" ht="24">
      <c r="A12814" s="219" t="s">
        <v>7103</v>
      </c>
      <c r="B12814" s="220" t="s">
        <v>21020</v>
      </c>
      <c r="C12814" s="219" t="s">
        <v>20862</v>
      </c>
      <c r="D12814" s="222">
        <v>747.23</v>
      </c>
    </row>
    <row r="12815" spans="1:4" ht="24">
      <c r="A12815" s="219" t="s">
        <v>7104</v>
      </c>
      <c r="B12815" s="220" t="s">
        <v>21021</v>
      </c>
      <c r="C12815" s="219" t="s">
        <v>20862</v>
      </c>
      <c r="D12815" s="222">
        <v>771.37</v>
      </c>
    </row>
    <row r="12816" spans="1:4" ht="24">
      <c r="A12816" s="219" t="s">
        <v>7105</v>
      </c>
      <c r="B12816" s="220" t="s">
        <v>21022</v>
      </c>
      <c r="C12816" s="219" t="s">
        <v>20862</v>
      </c>
      <c r="D12816" s="222">
        <v>796.4</v>
      </c>
    </row>
    <row r="12817" spans="1:4" ht="24">
      <c r="A12817" s="219" t="s">
        <v>7099</v>
      </c>
      <c r="B12817" s="220" t="s">
        <v>21023</v>
      </c>
      <c r="C12817" s="219" t="s">
        <v>20862</v>
      </c>
      <c r="D12817" s="222">
        <v>670.3</v>
      </c>
    </row>
    <row r="12818" spans="1:4" ht="24">
      <c r="A12818" s="219" t="s">
        <v>7100</v>
      </c>
      <c r="B12818" s="220" t="s">
        <v>21024</v>
      </c>
      <c r="C12818" s="219" t="s">
        <v>20862</v>
      </c>
      <c r="D12818" s="222">
        <v>679.8</v>
      </c>
    </row>
    <row r="12819" spans="1:4">
      <c r="A12819" s="215">
        <v>8741</v>
      </c>
      <c r="B12819" s="216" t="s">
        <v>21025</v>
      </c>
      <c r="C12819" s="217"/>
      <c r="D12819" s="218"/>
    </row>
    <row r="12820" spans="1:4" ht="24">
      <c r="A12820" s="219" t="s">
        <v>7094</v>
      </c>
      <c r="B12820" s="220" t="s">
        <v>21026</v>
      </c>
      <c r="C12820" s="219" t="s">
        <v>20862</v>
      </c>
      <c r="D12820" s="222">
        <v>713.27</v>
      </c>
    </row>
    <row r="12821" spans="1:4" ht="24">
      <c r="A12821" s="219" t="s">
        <v>7095</v>
      </c>
      <c r="B12821" s="220" t="s">
        <v>21027</v>
      </c>
      <c r="C12821" s="219" t="s">
        <v>20862</v>
      </c>
      <c r="D12821" s="222">
        <v>734.58</v>
      </c>
    </row>
    <row r="12822" spans="1:4" ht="24">
      <c r="A12822" s="219" t="s">
        <v>7096</v>
      </c>
      <c r="B12822" s="220" t="s">
        <v>21028</v>
      </c>
      <c r="C12822" s="219" t="s">
        <v>20862</v>
      </c>
      <c r="D12822" s="222">
        <v>779.55</v>
      </c>
    </row>
    <row r="12823" spans="1:4" ht="24">
      <c r="A12823" s="219" t="s">
        <v>7097</v>
      </c>
      <c r="B12823" s="220" t="s">
        <v>21029</v>
      </c>
      <c r="C12823" s="219" t="s">
        <v>20862</v>
      </c>
      <c r="D12823" s="222">
        <v>804.83</v>
      </c>
    </row>
    <row r="12824" spans="1:4" ht="24">
      <c r="A12824" s="219" t="s">
        <v>7098</v>
      </c>
      <c r="B12824" s="220" t="s">
        <v>21030</v>
      </c>
      <c r="C12824" s="219" t="s">
        <v>20862</v>
      </c>
      <c r="D12824" s="222">
        <v>847.3</v>
      </c>
    </row>
    <row r="12825" spans="1:4" ht="24">
      <c r="A12825" s="219" t="s">
        <v>7090</v>
      </c>
      <c r="B12825" s="220" t="s">
        <v>21031</v>
      </c>
      <c r="C12825" s="219" t="s">
        <v>20862</v>
      </c>
      <c r="D12825" s="222">
        <v>653.44000000000005</v>
      </c>
    </row>
    <row r="12826" spans="1:4" ht="24">
      <c r="A12826" s="219" t="s">
        <v>7091</v>
      </c>
      <c r="B12826" s="220" t="s">
        <v>21032</v>
      </c>
      <c r="C12826" s="219" t="s">
        <v>20862</v>
      </c>
      <c r="D12826" s="222">
        <v>675.55</v>
      </c>
    </row>
    <row r="12827" spans="1:4" ht="24">
      <c r="A12827" s="219" t="s">
        <v>7092</v>
      </c>
      <c r="B12827" s="220" t="s">
        <v>21033</v>
      </c>
      <c r="C12827" s="219" t="s">
        <v>20862</v>
      </c>
      <c r="D12827" s="222">
        <v>674.51</v>
      </c>
    </row>
    <row r="12828" spans="1:4" ht="24">
      <c r="A12828" s="219" t="s">
        <v>7093</v>
      </c>
      <c r="B12828" s="220" t="s">
        <v>21034</v>
      </c>
      <c r="C12828" s="219" t="s">
        <v>20862</v>
      </c>
      <c r="D12828" s="222">
        <v>701.38</v>
      </c>
    </row>
    <row r="12829" spans="1:4" ht="24">
      <c r="A12829" s="219" t="s">
        <v>7089</v>
      </c>
      <c r="B12829" s="220" t="s">
        <v>21035</v>
      </c>
      <c r="C12829" s="219" t="s">
        <v>20862</v>
      </c>
      <c r="D12829" s="222">
        <v>647.27</v>
      </c>
    </row>
    <row r="12830" spans="1:4">
      <c r="A12830" s="215">
        <v>8667</v>
      </c>
      <c r="B12830" s="216" t="s">
        <v>21036</v>
      </c>
      <c r="C12830" s="217"/>
      <c r="D12830" s="218"/>
    </row>
    <row r="12831" spans="1:4">
      <c r="A12831" s="215">
        <v>8742</v>
      </c>
      <c r="B12831" s="216" t="s">
        <v>21037</v>
      </c>
      <c r="C12831" s="217"/>
      <c r="D12831" s="218"/>
    </row>
    <row r="12832" spans="1:4" ht="24">
      <c r="A12832" s="219" t="s">
        <v>7088</v>
      </c>
      <c r="B12832" s="220" t="s">
        <v>21038</v>
      </c>
      <c r="C12832" s="219" t="s">
        <v>20862</v>
      </c>
      <c r="D12832" s="222">
        <v>538.03</v>
      </c>
    </row>
    <row r="12833" spans="1:4" ht="24">
      <c r="A12833" s="219" t="s">
        <v>7087</v>
      </c>
      <c r="B12833" s="220" t="s">
        <v>21039</v>
      </c>
      <c r="C12833" s="219" t="s">
        <v>20862</v>
      </c>
      <c r="D12833" s="222">
        <v>422.1</v>
      </c>
    </row>
    <row r="12834" spans="1:4" ht="24">
      <c r="A12834" s="219" t="s">
        <v>7086</v>
      </c>
      <c r="B12834" s="220" t="s">
        <v>21040</v>
      </c>
      <c r="C12834" s="219" t="s">
        <v>20862</v>
      </c>
      <c r="D12834" s="222">
        <v>451.9</v>
      </c>
    </row>
    <row r="12835" spans="1:4">
      <c r="A12835" s="215">
        <v>8744</v>
      </c>
      <c r="B12835" s="216" t="s">
        <v>21041</v>
      </c>
      <c r="C12835" s="217"/>
      <c r="D12835" s="218"/>
    </row>
    <row r="12836" spans="1:4">
      <c r="A12836" s="219" t="s">
        <v>7116</v>
      </c>
      <c r="B12836" s="220" t="s">
        <v>21042</v>
      </c>
      <c r="C12836" s="219" t="s">
        <v>20862</v>
      </c>
      <c r="D12836" s="222">
        <v>166.75</v>
      </c>
    </row>
    <row r="12837" spans="1:4" ht="24">
      <c r="A12837" s="219" t="s">
        <v>7115</v>
      </c>
      <c r="B12837" s="220" t="s">
        <v>21043</v>
      </c>
      <c r="C12837" s="219" t="s">
        <v>20862</v>
      </c>
      <c r="D12837" s="222">
        <v>232.38</v>
      </c>
    </row>
    <row r="12838" spans="1:4">
      <c r="A12838" s="219" t="s">
        <v>7113</v>
      </c>
      <c r="B12838" s="220" t="s">
        <v>7114</v>
      </c>
      <c r="C12838" s="219" t="s">
        <v>20862</v>
      </c>
      <c r="D12838" s="222">
        <v>553.94000000000005</v>
      </c>
    </row>
    <row r="12839" spans="1:4">
      <c r="A12839" s="219" t="s">
        <v>5009</v>
      </c>
      <c r="B12839" s="220" t="s">
        <v>5010</v>
      </c>
      <c r="C12839" s="219" t="s">
        <v>20862</v>
      </c>
      <c r="D12839" s="222">
        <v>256.23</v>
      </c>
    </row>
    <row r="12840" spans="1:4">
      <c r="A12840" s="215">
        <v>8745</v>
      </c>
      <c r="B12840" s="216" t="s">
        <v>21044</v>
      </c>
      <c r="C12840" s="217"/>
      <c r="D12840" s="218"/>
    </row>
    <row r="12841" spans="1:4" ht="24">
      <c r="A12841" s="219" t="s">
        <v>6899</v>
      </c>
      <c r="B12841" s="220" t="s">
        <v>21045</v>
      </c>
      <c r="C12841" s="219" t="s">
        <v>20862</v>
      </c>
      <c r="D12841" s="222">
        <v>256.55</v>
      </c>
    </row>
    <row r="12842" spans="1:4">
      <c r="A12842" s="219" t="s">
        <v>6898</v>
      </c>
      <c r="B12842" s="220" t="s">
        <v>21046</v>
      </c>
      <c r="C12842" s="219" t="s">
        <v>20862</v>
      </c>
      <c r="D12842" s="222">
        <v>185.9</v>
      </c>
    </row>
    <row r="12843" spans="1:4">
      <c r="A12843" s="215">
        <v>8668</v>
      </c>
      <c r="B12843" s="216" t="s">
        <v>21047</v>
      </c>
      <c r="C12843" s="217"/>
      <c r="D12843" s="218"/>
    </row>
    <row r="12844" spans="1:4">
      <c r="A12844" s="215">
        <v>8746</v>
      </c>
      <c r="B12844" s="216" t="s">
        <v>21048</v>
      </c>
      <c r="C12844" s="217"/>
      <c r="D12844" s="218"/>
    </row>
    <row r="12845" spans="1:4" ht="24">
      <c r="A12845" s="219" t="s">
        <v>21049</v>
      </c>
      <c r="B12845" s="220" t="s">
        <v>21050</v>
      </c>
      <c r="C12845" s="219" t="s">
        <v>20846</v>
      </c>
      <c r="D12845" s="223">
        <v>29.82</v>
      </c>
    </row>
    <row r="12846" spans="1:4" ht="24">
      <c r="A12846" s="219" t="s">
        <v>21051</v>
      </c>
      <c r="B12846" s="220" t="s">
        <v>21052</v>
      </c>
      <c r="C12846" s="219" t="s">
        <v>20846</v>
      </c>
      <c r="D12846" s="223">
        <v>13.91</v>
      </c>
    </row>
    <row r="12847" spans="1:4" ht="24">
      <c r="A12847" s="219" t="s">
        <v>21053</v>
      </c>
      <c r="B12847" s="220" t="s">
        <v>21054</v>
      </c>
      <c r="C12847" s="219" t="s">
        <v>20846</v>
      </c>
      <c r="D12847" s="223">
        <v>17.079999999999998</v>
      </c>
    </row>
    <row r="12848" spans="1:4" ht="24">
      <c r="A12848" s="219" t="s">
        <v>21055</v>
      </c>
      <c r="B12848" s="220" t="s">
        <v>21056</v>
      </c>
      <c r="C12848" s="219" t="s">
        <v>20846</v>
      </c>
      <c r="D12848" s="223">
        <v>20.57</v>
      </c>
    </row>
    <row r="12849" spans="1:4">
      <c r="A12849" s="219" t="s">
        <v>21057</v>
      </c>
      <c r="B12849" s="220" t="s">
        <v>21058</v>
      </c>
      <c r="C12849" s="219" t="s">
        <v>21059</v>
      </c>
      <c r="D12849" s="223">
        <v>11.62</v>
      </c>
    </row>
    <row r="12850" spans="1:4">
      <c r="A12850" s="219" t="s">
        <v>21060</v>
      </c>
      <c r="B12850" s="220" t="s">
        <v>21061</v>
      </c>
      <c r="C12850" s="219" t="s">
        <v>21059</v>
      </c>
      <c r="D12850" s="223">
        <v>10.57</v>
      </c>
    </row>
    <row r="12851" spans="1:4">
      <c r="A12851" s="219" t="s">
        <v>21062</v>
      </c>
      <c r="B12851" s="220" t="s">
        <v>21063</v>
      </c>
      <c r="C12851" s="219" t="s">
        <v>21059</v>
      </c>
      <c r="D12851" s="223">
        <v>10.67</v>
      </c>
    </row>
    <row r="12852" spans="1:4">
      <c r="A12852" s="219" t="s">
        <v>5871</v>
      </c>
      <c r="B12852" s="220" t="s">
        <v>21064</v>
      </c>
      <c r="C12852" s="219" t="s">
        <v>21059</v>
      </c>
      <c r="D12852" s="223">
        <v>10.87</v>
      </c>
    </row>
    <row r="12853" spans="1:4">
      <c r="A12853" s="219" t="s">
        <v>21065</v>
      </c>
      <c r="B12853" s="220" t="s">
        <v>21066</v>
      </c>
      <c r="C12853" s="219" t="s">
        <v>21059</v>
      </c>
      <c r="D12853" s="223">
        <v>11.7</v>
      </c>
    </row>
    <row r="12854" spans="1:4">
      <c r="A12854" s="219" t="s">
        <v>21067</v>
      </c>
      <c r="B12854" s="220" t="s">
        <v>21068</v>
      </c>
      <c r="C12854" s="219" t="s">
        <v>21059</v>
      </c>
      <c r="D12854" s="223">
        <v>11.7</v>
      </c>
    </row>
    <row r="12855" spans="1:4">
      <c r="A12855" s="219" t="s">
        <v>5870</v>
      </c>
      <c r="B12855" s="220" t="s">
        <v>21069</v>
      </c>
      <c r="C12855" s="219" t="s">
        <v>21059</v>
      </c>
      <c r="D12855" s="223">
        <v>11.27</v>
      </c>
    </row>
    <row r="12856" spans="1:4">
      <c r="A12856" s="219" t="s">
        <v>21070</v>
      </c>
      <c r="B12856" s="220" t="s">
        <v>21071</v>
      </c>
      <c r="C12856" s="219" t="s">
        <v>21059</v>
      </c>
      <c r="D12856" s="223">
        <v>11.31</v>
      </c>
    </row>
    <row r="12857" spans="1:4">
      <c r="A12857" s="219" t="s">
        <v>21072</v>
      </c>
      <c r="B12857" s="220" t="s">
        <v>21073</v>
      </c>
      <c r="C12857" s="219" t="s">
        <v>21059</v>
      </c>
      <c r="D12857" s="223">
        <v>11.31</v>
      </c>
    </row>
    <row r="12858" spans="1:4">
      <c r="A12858" s="219" t="s">
        <v>5873</v>
      </c>
      <c r="B12858" s="220" t="s">
        <v>21074</v>
      </c>
      <c r="C12858" s="219" t="s">
        <v>21059</v>
      </c>
      <c r="D12858" s="223">
        <v>11.19</v>
      </c>
    </row>
    <row r="12859" spans="1:4">
      <c r="A12859" s="219" t="s">
        <v>5872</v>
      </c>
      <c r="B12859" s="220" t="s">
        <v>21075</v>
      </c>
      <c r="C12859" s="219" t="s">
        <v>21059</v>
      </c>
      <c r="D12859" s="223">
        <v>11.2</v>
      </c>
    </row>
    <row r="12860" spans="1:4">
      <c r="A12860" s="219" t="s">
        <v>21076</v>
      </c>
      <c r="B12860" s="220" t="s">
        <v>21077</v>
      </c>
      <c r="C12860" s="219" t="s">
        <v>21059</v>
      </c>
      <c r="D12860" s="223">
        <v>11.2</v>
      </c>
    </row>
    <row r="12861" spans="1:4">
      <c r="A12861" s="219" t="s">
        <v>21078</v>
      </c>
      <c r="B12861" s="220" t="s">
        <v>21079</v>
      </c>
      <c r="C12861" s="219" t="s">
        <v>21059</v>
      </c>
      <c r="D12861" s="223">
        <v>11.2</v>
      </c>
    </row>
    <row r="12862" spans="1:4">
      <c r="A12862" s="215">
        <v>8747</v>
      </c>
      <c r="B12862" s="216" t="s">
        <v>21006</v>
      </c>
      <c r="C12862" s="217"/>
      <c r="D12862" s="218"/>
    </row>
    <row r="12863" spans="1:4" ht="24">
      <c r="A12863" s="219" t="s">
        <v>9053</v>
      </c>
      <c r="B12863" s="220" t="s">
        <v>21080</v>
      </c>
      <c r="C12863" s="219" t="s">
        <v>20846</v>
      </c>
      <c r="D12863" s="223">
        <v>60.83</v>
      </c>
    </row>
    <row r="12864" spans="1:4" ht="24">
      <c r="A12864" s="219" t="s">
        <v>7024</v>
      </c>
      <c r="B12864" s="220" t="s">
        <v>21081</v>
      </c>
      <c r="C12864" s="219" t="s">
        <v>20846</v>
      </c>
      <c r="D12864" s="223">
        <v>44.36</v>
      </c>
    </row>
    <row r="12865" spans="1:4" ht="24">
      <c r="A12865" s="219" t="s">
        <v>7025</v>
      </c>
      <c r="B12865" s="220" t="s">
        <v>21082</v>
      </c>
      <c r="C12865" s="219" t="s">
        <v>20846</v>
      </c>
      <c r="D12865" s="223">
        <v>50.52</v>
      </c>
    </row>
    <row r="12866" spans="1:4" ht="24">
      <c r="A12866" s="219" t="s">
        <v>7021</v>
      </c>
      <c r="B12866" s="220" t="s">
        <v>21083</v>
      </c>
      <c r="C12866" s="219" t="s">
        <v>20846</v>
      </c>
      <c r="D12866" s="223">
        <v>53.3</v>
      </c>
    </row>
    <row r="12867" spans="1:4" ht="24">
      <c r="A12867" s="219" t="s">
        <v>7022</v>
      </c>
      <c r="B12867" s="220" t="s">
        <v>21084</v>
      </c>
      <c r="C12867" s="219" t="s">
        <v>20846</v>
      </c>
      <c r="D12867" s="223">
        <v>55.41</v>
      </c>
    </row>
    <row r="12868" spans="1:4" ht="24">
      <c r="A12868" s="219" t="s">
        <v>7023</v>
      </c>
      <c r="B12868" s="220" t="s">
        <v>21085</v>
      </c>
      <c r="C12868" s="219" t="s">
        <v>20846</v>
      </c>
      <c r="D12868" s="223">
        <v>57.37</v>
      </c>
    </row>
    <row r="12869" spans="1:4" ht="24">
      <c r="A12869" s="219" t="s">
        <v>7026</v>
      </c>
      <c r="B12869" s="220" t="s">
        <v>21086</v>
      </c>
      <c r="C12869" s="219" t="s">
        <v>20846</v>
      </c>
      <c r="D12869" s="222">
        <v>121.92</v>
      </c>
    </row>
    <row r="12870" spans="1:4" ht="24">
      <c r="A12870" s="219" t="s">
        <v>9054</v>
      </c>
      <c r="B12870" s="220" t="s">
        <v>21087</v>
      </c>
      <c r="C12870" s="219" t="s">
        <v>20846</v>
      </c>
      <c r="D12870" s="223">
        <v>99.96</v>
      </c>
    </row>
    <row r="12871" spans="1:4" ht="24">
      <c r="A12871" s="219" t="s">
        <v>9055</v>
      </c>
      <c r="B12871" s="220" t="s">
        <v>21088</v>
      </c>
      <c r="C12871" s="219" t="s">
        <v>20846</v>
      </c>
      <c r="D12871" s="223">
        <v>82.39</v>
      </c>
    </row>
    <row r="12872" spans="1:4">
      <c r="A12872" s="219" t="s">
        <v>31146</v>
      </c>
      <c r="B12872" s="220" t="s">
        <v>21089</v>
      </c>
      <c r="C12872" s="219" t="s">
        <v>20846</v>
      </c>
      <c r="D12872" s="223">
        <v>52.5</v>
      </c>
    </row>
    <row r="12873" spans="1:4">
      <c r="A12873" s="219" t="s">
        <v>9056</v>
      </c>
      <c r="B12873" s="220" t="s">
        <v>21090</v>
      </c>
      <c r="C12873" s="219" t="s">
        <v>20846</v>
      </c>
      <c r="D12873" s="223">
        <v>41.99</v>
      </c>
    </row>
    <row r="12874" spans="1:4" ht="36">
      <c r="A12874" s="219" t="s">
        <v>5096</v>
      </c>
      <c r="B12874" s="220" t="s">
        <v>21091</v>
      </c>
      <c r="C12874" s="219" t="s">
        <v>20846</v>
      </c>
      <c r="D12874" s="222">
        <v>105.14</v>
      </c>
    </row>
    <row r="12875" spans="1:4" ht="24">
      <c r="A12875" s="219" t="s">
        <v>21092</v>
      </c>
      <c r="B12875" s="220" t="s">
        <v>21093</v>
      </c>
      <c r="C12875" s="219" t="s">
        <v>20846</v>
      </c>
      <c r="D12875" s="223">
        <v>53.16</v>
      </c>
    </row>
    <row r="12876" spans="1:4" ht="24">
      <c r="A12876" s="219" t="s">
        <v>21094</v>
      </c>
      <c r="B12876" s="220" t="s">
        <v>21095</v>
      </c>
      <c r="C12876" s="219" t="s">
        <v>20846</v>
      </c>
      <c r="D12876" s="223">
        <v>38.64</v>
      </c>
    </row>
    <row r="12877" spans="1:4" ht="24">
      <c r="A12877" s="219" t="s">
        <v>21096</v>
      </c>
      <c r="B12877" s="220" t="s">
        <v>21097</v>
      </c>
      <c r="C12877" s="219" t="s">
        <v>20846</v>
      </c>
      <c r="D12877" s="223">
        <v>39.92</v>
      </c>
    </row>
    <row r="12878" spans="1:4" ht="24">
      <c r="A12878" s="219" t="s">
        <v>21098</v>
      </c>
      <c r="B12878" s="220" t="s">
        <v>21099</v>
      </c>
      <c r="C12878" s="219" t="s">
        <v>20846</v>
      </c>
      <c r="D12878" s="223">
        <v>45.9</v>
      </c>
    </row>
    <row r="12879" spans="1:4" ht="24">
      <c r="A12879" s="219" t="s">
        <v>21100</v>
      </c>
      <c r="B12879" s="220" t="s">
        <v>21101</v>
      </c>
      <c r="C12879" s="219" t="s">
        <v>20846</v>
      </c>
      <c r="D12879" s="223">
        <v>47.93</v>
      </c>
    </row>
    <row r="12880" spans="1:4" ht="24">
      <c r="A12880" s="219" t="s">
        <v>21102</v>
      </c>
      <c r="B12880" s="220" t="s">
        <v>21103</v>
      </c>
      <c r="C12880" s="219" t="s">
        <v>20846</v>
      </c>
      <c r="D12880" s="223">
        <v>49.82</v>
      </c>
    </row>
    <row r="12881" spans="1:4" ht="24">
      <c r="A12881" s="219" t="s">
        <v>21104</v>
      </c>
      <c r="B12881" s="220" t="s">
        <v>21105</v>
      </c>
      <c r="C12881" s="219" t="s">
        <v>20846</v>
      </c>
      <c r="D12881" s="223">
        <v>45.98</v>
      </c>
    </row>
    <row r="12882" spans="1:4" ht="24">
      <c r="A12882" s="219" t="s">
        <v>21106</v>
      </c>
      <c r="B12882" s="220" t="s">
        <v>21107</v>
      </c>
      <c r="C12882" s="219" t="s">
        <v>20846</v>
      </c>
      <c r="D12882" s="223">
        <v>36.56</v>
      </c>
    </row>
    <row r="12883" spans="1:4" ht="36">
      <c r="A12883" s="219" t="s">
        <v>5427</v>
      </c>
      <c r="B12883" s="220" t="s">
        <v>21108</v>
      </c>
      <c r="C12883" s="219" t="s">
        <v>20889</v>
      </c>
      <c r="D12883" s="223">
        <v>56.09</v>
      </c>
    </row>
    <row r="12884" spans="1:4" ht="36">
      <c r="A12884" s="219" t="s">
        <v>5428</v>
      </c>
      <c r="B12884" s="220" t="s">
        <v>21109</v>
      </c>
      <c r="C12884" s="219" t="s">
        <v>20889</v>
      </c>
      <c r="D12884" s="223">
        <v>56.97</v>
      </c>
    </row>
    <row r="12885" spans="1:4" ht="24">
      <c r="A12885" s="219" t="s">
        <v>21110</v>
      </c>
      <c r="B12885" s="220" t="s">
        <v>21111</v>
      </c>
      <c r="C12885" s="219" t="s">
        <v>20846</v>
      </c>
      <c r="D12885" s="223">
        <v>76.150000000000006</v>
      </c>
    </row>
    <row r="12886" spans="1:4" ht="24">
      <c r="A12886" s="219" t="s">
        <v>21112</v>
      </c>
      <c r="B12886" s="220" t="s">
        <v>21113</v>
      </c>
      <c r="C12886" s="219" t="s">
        <v>20846</v>
      </c>
      <c r="D12886" s="223">
        <v>53.36</v>
      </c>
    </row>
    <row r="12887" spans="1:4" ht="24">
      <c r="A12887" s="219" t="s">
        <v>21114</v>
      </c>
      <c r="B12887" s="220" t="s">
        <v>21115</v>
      </c>
      <c r="C12887" s="219" t="s">
        <v>20846</v>
      </c>
      <c r="D12887" s="223">
        <v>54.87</v>
      </c>
    </row>
    <row r="12888" spans="1:4" ht="24">
      <c r="A12888" s="219" t="s">
        <v>21116</v>
      </c>
      <c r="B12888" s="220" t="s">
        <v>21117</v>
      </c>
      <c r="C12888" s="219" t="s">
        <v>20846</v>
      </c>
      <c r="D12888" s="223">
        <v>67.63</v>
      </c>
    </row>
    <row r="12889" spans="1:4" ht="24">
      <c r="A12889" s="219" t="s">
        <v>21118</v>
      </c>
      <c r="B12889" s="220" t="s">
        <v>21119</v>
      </c>
      <c r="C12889" s="219" t="s">
        <v>20846</v>
      </c>
      <c r="D12889" s="223">
        <v>70.02</v>
      </c>
    </row>
    <row r="12890" spans="1:4" ht="24">
      <c r="A12890" s="219" t="s">
        <v>21120</v>
      </c>
      <c r="B12890" s="220" t="s">
        <v>21121</v>
      </c>
      <c r="C12890" s="219" t="s">
        <v>20846</v>
      </c>
      <c r="D12890" s="223">
        <v>72.23</v>
      </c>
    </row>
    <row r="12891" spans="1:4" ht="24">
      <c r="A12891" s="219" t="s">
        <v>21122</v>
      </c>
      <c r="B12891" s="220" t="s">
        <v>21123</v>
      </c>
      <c r="C12891" s="219" t="s">
        <v>20846</v>
      </c>
      <c r="D12891" s="223">
        <v>65.760000000000005</v>
      </c>
    </row>
    <row r="12892" spans="1:4" ht="24">
      <c r="A12892" s="219" t="s">
        <v>21124</v>
      </c>
      <c r="B12892" s="220" t="s">
        <v>21125</v>
      </c>
      <c r="C12892" s="219" t="s">
        <v>20846</v>
      </c>
      <c r="D12892" s="223">
        <v>53.11</v>
      </c>
    </row>
    <row r="12893" spans="1:4" ht="24">
      <c r="A12893" s="219" t="s">
        <v>21126</v>
      </c>
      <c r="B12893" s="220" t="s">
        <v>21127</v>
      </c>
      <c r="C12893" s="219" t="s">
        <v>20846</v>
      </c>
      <c r="D12893" s="223">
        <v>65.78</v>
      </c>
    </row>
    <row r="12894" spans="1:4" ht="24">
      <c r="A12894" s="219" t="s">
        <v>21128</v>
      </c>
      <c r="B12894" s="220" t="s">
        <v>21129</v>
      </c>
      <c r="C12894" s="219" t="s">
        <v>20846</v>
      </c>
      <c r="D12894" s="223">
        <v>67.22</v>
      </c>
    </row>
    <row r="12895" spans="1:4" ht="24">
      <c r="A12895" s="219" t="s">
        <v>21130</v>
      </c>
      <c r="B12895" s="220" t="s">
        <v>21131</v>
      </c>
      <c r="C12895" s="219" t="s">
        <v>20846</v>
      </c>
      <c r="D12895" s="223">
        <v>50.06</v>
      </c>
    </row>
    <row r="12896" spans="1:4" ht="24">
      <c r="A12896" s="219" t="s">
        <v>21132</v>
      </c>
      <c r="B12896" s="220" t="s">
        <v>21133</v>
      </c>
      <c r="C12896" s="219" t="s">
        <v>20846</v>
      </c>
      <c r="D12896" s="223">
        <v>59.65</v>
      </c>
    </row>
    <row r="12897" spans="1:4" ht="24">
      <c r="A12897" s="219" t="s">
        <v>21134</v>
      </c>
      <c r="B12897" s="220" t="s">
        <v>21135</v>
      </c>
      <c r="C12897" s="219" t="s">
        <v>20846</v>
      </c>
      <c r="D12897" s="223">
        <v>61.77</v>
      </c>
    </row>
    <row r="12898" spans="1:4" ht="24">
      <c r="A12898" s="219" t="s">
        <v>21136</v>
      </c>
      <c r="B12898" s="220" t="s">
        <v>21137</v>
      </c>
      <c r="C12898" s="219" t="s">
        <v>20846</v>
      </c>
      <c r="D12898" s="223">
        <v>63.74</v>
      </c>
    </row>
    <row r="12899" spans="1:4" ht="24">
      <c r="A12899" s="219" t="s">
        <v>21138</v>
      </c>
      <c r="B12899" s="220" t="s">
        <v>21139</v>
      </c>
      <c r="C12899" s="219" t="s">
        <v>20846</v>
      </c>
      <c r="D12899" s="223">
        <v>57.86</v>
      </c>
    </row>
    <row r="12900" spans="1:4" ht="24">
      <c r="A12900" s="219" t="s">
        <v>21140</v>
      </c>
      <c r="B12900" s="220" t="s">
        <v>21141</v>
      </c>
      <c r="C12900" s="219" t="s">
        <v>20846</v>
      </c>
      <c r="D12900" s="223">
        <v>46.41</v>
      </c>
    </row>
    <row r="12901" spans="1:4">
      <c r="A12901" s="215">
        <v>8748</v>
      </c>
      <c r="B12901" s="216" t="s">
        <v>21010</v>
      </c>
      <c r="C12901" s="217"/>
      <c r="D12901" s="218"/>
    </row>
    <row r="12902" spans="1:4" ht="24">
      <c r="A12902" s="219" t="s">
        <v>7015</v>
      </c>
      <c r="B12902" s="220" t="s">
        <v>21142</v>
      </c>
      <c r="C12902" s="219" t="s">
        <v>20862</v>
      </c>
      <c r="D12902" s="222">
        <v>714.13</v>
      </c>
    </row>
    <row r="12903" spans="1:4" ht="24">
      <c r="A12903" s="219" t="s">
        <v>7016</v>
      </c>
      <c r="B12903" s="220" t="s">
        <v>21143</v>
      </c>
      <c r="C12903" s="219" t="s">
        <v>20862</v>
      </c>
      <c r="D12903" s="222">
        <v>731.48</v>
      </c>
    </row>
    <row r="12904" spans="1:4" ht="24">
      <c r="A12904" s="219" t="s">
        <v>7017</v>
      </c>
      <c r="B12904" s="220" t="s">
        <v>21144</v>
      </c>
      <c r="C12904" s="219" t="s">
        <v>20862</v>
      </c>
      <c r="D12904" s="222">
        <v>752.59</v>
      </c>
    </row>
    <row r="12905" spans="1:4" ht="24">
      <c r="A12905" s="219" t="s">
        <v>7018</v>
      </c>
      <c r="B12905" s="220" t="s">
        <v>21145</v>
      </c>
      <c r="C12905" s="219" t="s">
        <v>20862</v>
      </c>
      <c r="D12905" s="222">
        <v>773.69</v>
      </c>
    </row>
    <row r="12906" spans="1:4" ht="24">
      <c r="A12906" s="219" t="s">
        <v>7019</v>
      </c>
      <c r="B12906" s="220" t="s">
        <v>21146</v>
      </c>
      <c r="C12906" s="219" t="s">
        <v>20862</v>
      </c>
      <c r="D12906" s="222">
        <v>802.85</v>
      </c>
    </row>
    <row r="12907" spans="1:4" ht="24">
      <c r="A12907" s="219" t="s">
        <v>7020</v>
      </c>
      <c r="B12907" s="220" t="s">
        <v>21147</v>
      </c>
      <c r="C12907" s="219" t="s">
        <v>20862</v>
      </c>
      <c r="D12907" s="222">
        <v>881.2</v>
      </c>
    </row>
    <row r="12908" spans="1:4" ht="24">
      <c r="A12908" s="219" t="s">
        <v>7009</v>
      </c>
      <c r="B12908" s="220" t="s">
        <v>21148</v>
      </c>
      <c r="C12908" s="219" t="s">
        <v>20862</v>
      </c>
      <c r="D12908" s="222">
        <v>731.45</v>
      </c>
    </row>
    <row r="12909" spans="1:4" ht="24">
      <c r="A12909" s="219" t="s">
        <v>7010</v>
      </c>
      <c r="B12909" s="220" t="s">
        <v>21149</v>
      </c>
      <c r="C12909" s="219" t="s">
        <v>20862</v>
      </c>
      <c r="D12909" s="222">
        <v>753.92</v>
      </c>
    </row>
    <row r="12910" spans="1:4" ht="24">
      <c r="A12910" s="219" t="s">
        <v>7011</v>
      </c>
      <c r="B12910" s="220" t="s">
        <v>21150</v>
      </c>
      <c r="C12910" s="219" t="s">
        <v>20862</v>
      </c>
      <c r="D12910" s="222">
        <v>777.21</v>
      </c>
    </row>
    <row r="12911" spans="1:4" ht="24">
      <c r="A12911" s="219" t="s">
        <v>7012</v>
      </c>
      <c r="B12911" s="220" t="s">
        <v>21151</v>
      </c>
      <c r="C12911" s="219" t="s">
        <v>20862</v>
      </c>
      <c r="D12911" s="222">
        <v>801.35</v>
      </c>
    </row>
    <row r="12912" spans="1:4" ht="24">
      <c r="A12912" s="219" t="s">
        <v>7013</v>
      </c>
      <c r="B12912" s="220" t="s">
        <v>21152</v>
      </c>
      <c r="C12912" s="219" t="s">
        <v>20862</v>
      </c>
      <c r="D12912" s="222">
        <v>826.38</v>
      </c>
    </row>
    <row r="12913" spans="1:4" ht="24">
      <c r="A12913" s="219" t="s">
        <v>7014</v>
      </c>
      <c r="B12913" s="220" t="s">
        <v>21153</v>
      </c>
      <c r="C12913" s="219" t="s">
        <v>20862</v>
      </c>
      <c r="D12913" s="222">
        <v>852.33</v>
      </c>
    </row>
    <row r="12914" spans="1:4" ht="24">
      <c r="A12914" s="219" t="s">
        <v>7007</v>
      </c>
      <c r="B12914" s="220" t="s">
        <v>21154</v>
      </c>
      <c r="C12914" s="219" t="s">
        <v>20862</v>
      </c>
      <c r="D12914" s="222">
        <v>700.28</v>
      </c>
    </row>
    <row r="12915" spans="1:4" ht="24">
      <c r="A12915" s="219" t="s">
        <v>7008</v>
      </c>
      <c r="B12915" s="220" t="s">
        <v>21155</v>
      </c>
      <c r="C12915" s="219" t="s">
        <v>20862</v>
      </c>
      <c r="D12915" s="222">
        <v>709.78</v>
      </c>
    </row>
    <row r="12916" spans="1:4">
      <c r="A12916" s="215">
        <v>8749</v>
      </c>
      <c r="B12916" s="216" t="s">
        <v>21156</v>
      </c>
      <c r="C12916" s="217"/>
      <c r="D12916" s="218"/>
    </row>
    <row r="12917" spans="1:4" ht="24">
      <c r="A12917" s="219" t="s">
        <v>9093</v>
      </c>
      <c r="B12917" s="220" t="s">
        <v>21157</v>
      </c>
      <c r="C12917" s="219" t="s">
        <v>20862</v>
      </c>
      <c r="D12917" s="222">
        <v>793.58</v>
      </c>
    </row>
    <row r="12918" spans="1:4" ht="24">
      <c r="A12918" s="219" t="s">
        <v>9094</v>
      </c>
      <c r="B12918" s="220" t="s">
        <v>21158</v>
      </c>
      <c r="C12918" s="219" t="s">
        <v>20862</v>
      </c>
      <c r="D12918" s="222">
        <v>801.66</v>
      </c>
    </row>
    <row r="12919" spans="1:4" ht="24">
      <c r="A12919" s="219" t="s">
        <v>9095</v>
      </c>
      <c r="B12919" s="220" t="s">
        <v>21159</v>
      </c>
      <c r="C12919" s="219" t="s">
        <v>20862</v>
      </c>
      <c r="D12919" s="222">
        <v>822.76</v>
      </c>
    </row>
    <row r="12920" spans="1:4" ht="24">
      <c r="A12920" s="219" t="s">
        <v>9096</v>
      </c>
      <c r="B12920" s="220" t="s">
        <v>21160</v>
      </c>
      <c r="C12920" s="219" t="s">
        <v>20862</v>
      </c>
      <c r="D12920" s="222">
        <v>844.57</v>
      </c>
    </row>
    <row r="12921" spans="1:4" ht="24">
      <c r="A12921" s="219" t="s">
        <v>9097</v>
      </c>
      <c r="B12921" s="220" t="s">
        <v>21161</v>
      </c>
      <c r="C12921" s="219" t="s">
        <v>20862</v>
      </c>
      <c r="D12921" s="222">
        <v>867.02</v>
      </c>
    </row>
    <row r="12922" spans="1:4" ht="24">
      <c r="A12922" s="219" t="s">
        <v>9098</v>
      </c>
      <c r="B12922" s="220" t="s">
        <v>21162</v>
      </c>
      <c r="C12922" s="219" t="s">
        <v>20862</v>
      </c>
      <c r="D12922" s="222">
        <v>890.12</v>
      </c>
    </row>
    <row r="12923" spans="1:4">
      <c r="A12923" s="215">
        <v>8750</v>
      </c>
      <c r="B12923" s="216" t="s">
        <v>21025</v>
      </c>
      <c r="C12923" s="217"/>
      <c r="D12923" s="218"/>
    </row>
    <row r="12924" spans="1:4" ht="24">
      <c r="A12924" s="219" t="s">
        <v>7002</v>
      </c>
      <c r="B12924" s="220" t="s">
        <v>21163</v>
      </c>
      <c r="C12924" s="219" t="s">
        <v>20862</v>
      </c>
      <c r="D12924" s="222">
        <v>732.41</v>
      </c>
    </row>
    <row r="12925" spans="1:4" ht="24">
      <c r="A12925" s="219" t="s">
        <v>7003</v>
      </c>
      <c r="B12925" s="220" t="s">
        <v>21164</v>
      </c>
      <c r="C12925" s="219" t="s">
        <v>20862</v>
      </c>
      <c r="D12925" s="222">
        <v>763.48</v>
      </c>
    </row>
    <row r="12926" spans="1:4" ht="24">
      <c r="A12926" s="219" t="s">
        <v>7004</v>
      </c>
      <c r="B12926" s="220" t="s">
        <v>21165</v>
      </c>
      <c r="C12926" s="219" t="s">
        <v>20862</v>
      </c>
      <c r="D12926" s="222">
        <v>809.53</v>
      </c>
    </row>
    <row r="12927" spans="1:4" ht="24">
      <c r="A12927" s="219" t="s">
        <v>7005</v>
      </c>
      <c r="B12927" s="220" t="s">
        <v>21166</v>
      </c>
      <c r="C12927" s="219" t="s">
        <v>20862</v>
      </c>
      <c r="D12927" s="222">
        <v>834.81</v>
      </c>
    </row>
    <row r="12928" spans="1:4" ht="24">
      <c r="A12928" s="219" t="s">
        <v>7006</v>
      </c>
      <c r="B12928" s="220" t="s">
        <v>21167</v>
      </c>
      <c r="C12928" s="219" t="s">
        <v>20862</v>
      </c>
      <c r="D12928" s="222">
        <v>877.28</v>
      </c>
    </row>
    <row r="12929" spans="1:4" ht="24">
      <c r="A12929" s="219" t="s">
        <v>6998</v>
      </c>
      <c r="B12929" s="220" t="s">
        <v>21168</v>
      </c>
      <c r="C12929" s="219" t="s">
        <v>20862</v>
      </c>
      <c r="D12929" s="222">
        <v>683.42</v>
      </c>
    </row>
    <row r="12930" spans="1:4" ht="24">
      <c r="A12930" s="219" t="s">
        <v>6999</v>
      </c>
      <c r="B12930" s="220" t="s">
        <v>21169</v>
      </c>
      <c r="C12930" s="219" t="s">
        <v>20862</v>
      </c>
      <c r="D12930" s="222">
        <v>705.53</v>
      </c>
    </row>
    <row r="12931" spans="1:4" ht="24">
      <c r="A12931" s="219" t="s">
        <v>7000</v>
      </c>
      <c r="B12931" s="220" t="s">
        <v>21170</v>
      </c>
      <c r="C12931" s="219" t="s">
        <v>20862</v>
      </c>
      <c r="D12931" s="222">
        <v>713.79</v>
      </c>
    </row>
    <row r="12932" spans="1:4" ht="24">
      <c r="A12932" s="219" t="s">
        <v>7001</v>
      </c>
      <c r="B12932" s="220" t="s">
        <v>21171</v>
      </c>
      <c r="C12932" s="219" t="s">
        <v>20862</v>
      </c>
      <c r="D12932" s="222">
        <v>731.36</v>
      </c>
    </row>
    <row r="12933" spans="1:4" ht="24">
      <c r="A12933" s="219" t="s">
        <v>6997</v>
      </c>
      <c r="B12933" s="220" t="s">
        <v>21172</v>
      </c>
      <c r="C12933" s="219" t="s">
        <v>20862</v>
      </c>
      <c r="D12933" s="222">
        <v>677.25</v>
      </c>
    </row>
    <row r="12934" spans="1:4">
      <c r="A12934" s="215">
        <v>8751</v>
      </c>
      <c r="B12934" s="216" t="s">
        <v>21173</v>
      </c>
      <c r="C12934" s="217"/>
      <c r="D12934" s="218"/>
    </row>
    <row r="12935" spans="1:4" ht="36">
      <c r="A12935" s="219" t="s">
        <v>7033</v>
      </c>
      <c r="B12935" s="220" t="s">
        <v>7034</v>
      </c>
      <c r="C12935" s="219" t="s">
        <v>21059</v>
      </c>
      <c r="D12935" s="223">
        <v>24.63</v>
      </c>
    </row>
    <row r="12936" spans="1:4" ht="36">
      <c r="A12936" s="219" t="s">
        <v>7035</v>
      </c>
      <c r="B12936" s="220" t="s">
        <v>7036</v>
      </c>
      <c r="C12936" s="219" t="s">
        <v>21059</v>
      </c>
      <c r="D12936" s="223">
        <v>24.63</v>
      </c>
    </row>
    <row r="12937" spans="1:4">
      <c r="A12937" s="215">
        <v>8752</v>
      </c>
      <c r="B12937" s="216" t="s">
        <v>21174</v>
      </c>
      <c r="C12937" s="217"/>
      <c r="D12937" s="218"/>
    </row>
    <row r="12938" spans="1:4" ht="60">
      <c r="A12938" s="219" t="s">
        <v>7766</v>
      </c>
      <c r="B12938" s="220" t="s">
        <v>21175</v>
      </c>
      <c r="C12938" s="219" t="s">
        <v>20846</v>
      </c>
      <c r="D12938" s="222">
        <v>141.63</v>
      </c>
    </row>
    <row r="12939" spans="1:4" ht="48">
      <c r="A12939" s="219" t="s">
        <v>7767</v>
      </c>
      <c r="B12939" s="220" t="s">
        <v>21176</v>
      </c>
      <c r="C12939" s="219" t="s">
        <v>20846</v>
      </c>
      <c r="D12939" s="222">
        <v>148.16</v>
      </c>
    </row>
    <row r="12940" spans="1:4" ht="48">
      <c r="A12940" s="219" t="s">
        <v>7768</v>
      </c>
      <c r="B12940" s="220" t="s">
        <v>21177</v>
      </c>
      <c r="C12940" s="219" t="s">
        <v>20846</v>
      </c>
      <c r="D12940" s="222">
        <v>154.69</v>
      </c>
    </row>
    <row r="12941" spans="1:4" ht="48">
      <c r="A12941" s="219" t="s">
        <v>7769</v>
      </c>
      <c r="B12941" s="220" t="s">
        <v>21178</v>
      </c>
      <c r="C12941" s="219" t="s">
        <v>20846</v>
      </c>
      <c r="D12941" s="222">
        <v>144.9</v>
      </c>
    </row>
    <row r="12942" spans="1:4" ht="48">
      <c r="A12942" s="219" t="s">
        <v>7770</v>
      </c>
      <c r="B12942" s="220" t="s">
        <v>21179</v>
      </c>
      <c r="C12942" s="219" t="s">
        <v>20846</v>
      </c>
      <c r="D12942" s="222">
        <v>154.69</v>
      </c>
    </row>
    <row r="12943" spans="1:4" ht="48">
      <c r="A12943" s="219" t="s">
        <v>7771</v>
      </c>
      <c r="B12943" s="220" t="s">
        <v>21180</v>
      </c>
      <c r="C12943" s="219" t="s">
        <v>20846</v>
      </c>
      <c r="D12943" s="222">
        <v>168.87</v>
      </c>
    </row>
    <row r="12944" spans="1:4" ht="48">
      <c r="A12944" s="219" t="s">
        <v>7772</v>
      </c>
      <c r="B12944" s="220" t="s">
        <v>21181</v>
      </c>
      <c r="C12944" s="219" t="s">
        <v>20846</v>
      </c>
      <c r="D12944" s="222">
        <v>177.49</v>
      </c>
    </row>
    <row r="12945" spans="1:4" ht="48">
      <c r="A12945" s="219" t="s">
        <v>7773</v>
      </c>
      <c r="B12945" s="220" t="s">
        <v>21182</v>
      </c>
      <c r="C12945" s="219" t="s">
        <v>20846</v>
      </c>
      <c r="D12945" s="222">
        <v>148.16</v>
      </c>
    </row>
    <row r="12946" spans="1:4" ht="48">
      <c r="A12946" s="219" t="s">
        <v>7774</v>
      </c>
      <c r="B12946" s="220" t="s">
        <v>21183</v>
      </c>
      <c r="C12946" s="219" t="s">
        <v>20846</v>
      </c>
      <c r="D12946" s="222">
        <v>160.1</v>
      </c>
    </row>
    <row r="12947" spans="1:4" ht="48">
      <c r="A12947" s="219" t="s">
        <v>7775</v>
      </c>
      <c r="B12947" s="220" t="s">
        <v>21184</v>
      </c>
      <c r="C12947" s="219" t="s">
        <v>20846</v>
      </c>
      <c r="D12947" s="222">
        <v>189.45</v>
      </c>
    </row>
    <row r="12948" spans="1:4" ht="36">
      <c r="A12948" s="219" t="s">
        <v>7757</v>
      </c>
      <c r="B12948" s="220" t="s">
        <v>21185</v>
      </c>
      <c r="C12948" s="219" t="s">
        <v>20846</v>
      </c>
      <c r="D12948" s="222">
        <v>128.97</v>
      </c>
    </row>
    <row r="12949" spans="1:4" ht="36">
      <c r="A12949" s="219" t="s">
        <v>7758</v>
      </c>
      <c r="B12949" s="220" t="s">
        <v>21186</v>
      </c>
      <c r="C12949" s="219" t="s">
        <v>20846</v>
      </c>
      <c r="D12949" s="222">
        <v>135.5</v>
      </c>
    </row>
    <row r="12950" spans="1:4" ht="36">
      <c r="A12950" s="219" t="s">
        <v>7759</v>
      </c>
      <c r="B12950" s="220" t="s">
        <v>21187</v>
      </c>
      <c r="C12950" s="219" t="s">
        <v>20846</v>
      </c>
      <c r="D12950" s="222">
        <v>142.03</v>
      </c>
    </row>
    <row r="12951" spans="1:4" ht="36">
      <c r="A12951" s="219" t="s">
        <v>7760</v>
      </c>
      <c r="B12951" s="220" t="s">
        <v>21188</v>
      </c>
      <c r="C12951" s="219" t="s">
        <v>20846</v>
      </c>
      <c r="D12951" s="222">
        <v>132.22999999999999</v>
      </c>
    </row>
    <row r="12952" spans="1:4" ht="36">
      <c r="A12952" s="219" t="s">
        <v>7761</v>
      </c>
      <c r="B12952" s="220" t="s">
        <v>21189</v>
      </c>
      <c r="C12952" s="219" t="s">
        <v>20846</v>
      </c>
      <c r="D12952" s="222">
        <v>142.03</v>
      </c>
    </row>
    <row r="12953" spans="1:4" ht="36">
      <c r="A12953" s="219" t="s">
        <v>7762</v>
      </c>
      <c r="B12953" s="220" t="s">
        <v>21190</v>
      </c>
      <c r="C12953" s="219" t="s">
        <v>20846</v>
      </c>
      <c r="D12953" s="222">
        <v>156.21</v>
      </c>
    </row>
    <row r="12954" spans="1:4" ht="36">
      <c r="A12954" s="219" t="s">
        <v>7763</v>
      </c>
      <c r="B12954" s="220" t="s">
        <v>21191</v>
      </c>
      <c r="C12954" s="219" t="s">
        <v>20846</v>
      </c>
      <c r="D12954" s="222">
        <v>135.5</v>
      </c>
    </row>
    <row r="12955" spans="1:4" ht="36">
      <c r="A12955" s="219" t="s">
        <v>7764</v>
      </c>
      <c r="B12955" s="220" t="s">
        <v>21192</v>
      </c>
      <c r="C12955" s="219" t="s">
        <v>20846</v>
      </c>
      <c r="D12955" s="222">
        <v>147.43</v>
      </c>
    </row>
    <row r="12956" spans="1:4" ht="36">
      <c r="A12956" s="219" t="s">
        <v>7765</v>
      </c>
      <c r="B12956" s="220" t="s">
        <v>21193</v>
      </c>
      <c r="C12956" s="219" t="s">
        <v>20846</v>
      </c>
      <c r="D12956" s="222">
        <v>176.79</v>
      </c>
    </row>
    <row r="12957" spans="1:4">
      <c r="A12957" s="215">
        <v>8753</v>
      </c>
      <c r="B12957" s="216" t="s">
        <v>21194</v>
      </c>
      <c r="C12957" s="217"/>
      <c r="D12957" s="218"/>
    </row>
    <row r="12958" spans="1:4" ht="24">
      <c r="A12958" s="219" t="s">
        <v>5423</v>
      </c>
      <c r="B12958" s="220" t="s">
        <v>5424</v>
      </c>
      <c r="C12958" s="219" t="s">
        <v>20889</v>
      </c>
      <c r="D12958" s="223">
        <v>20.2</v>
      </c>
    </row>
    <row r="12959" spans="1:4" ht="24">
      <c r="A12959" s="219" t="s">
        <v>5425</v>
      </c>
      <c r="B12959" s="220" t="s">
        <v>5426</v>
      </c>
      <c r="C12959" s="219" t="s">
        <v>20889</v>
      </c>
      <c r="D12959" s="223">
        <v>21.08</v>
      </c>
    </row>
    <row r="12960" spans="1:4" ht="24">
      <c r="A12960" s="219" t="s">
        <v>5417</v>
      </c>
      <c r="B12960" s="220" t="s">
        <v>5418</v>
      </c>
      <c r="C12960" s="219" t="s">
        <v>20889</v>
      </c>
      <c r="D12960" s="223">
        <v>18.059999999999999</v>
      </c>
    </row>
    <row r="12961" spans="1:4" ht="24">
      <c r="A12961" s="219" t="s">
        <v>5419</v>
      </c>
      <c r="B12961" s="220" t="s">
        <v>5420</v>
      </c>
      <c r="C12961" s="219" t="s">
        <v>20889</v>
      </c>
      <c r="D12961" s="223">
        <v>19.149999999999999</v>
      </c>
    </row>
    <row r="12962" spans="1:4" ht="24">
      <c r="A12962" s="219" t="s">
        <v>5421</v>
      </c>
      <c r="B12962" s="220" t="s">
        <v>5422</v>
      </c>
      <c r="C12962" s="219" t="s">
        <v>20889</v>
      </c>
      <c r="D12962" s="223">
        <v>17.940000000000001</v>
      </c>
    </row>
    <row r="12963" spans="1:4">
      <c r="A12963" s="215">
        <v>8754</v>
      </c>
      <c r="B12963" s="216" t="s">
        <v>21195</v>
      </c>
      <c r="C12963" s="217"/>
      <c r="D12963" s="218"/>
    </row>
    <row r="12964" spans="1:4" ht="24">
      <c r="A12964" s="219" t="s">
        <v>8365</v>
      </c>
      <c r="B12964" s="220" t="s">
        <v>21196</v>
      </c>
      <c r="C12964" s="219" t="s">
        <v>20846</v>
      </c>
      <c r="D12964" s="223">
        <v>12.21</v>
      </c>
    </row>
    <row r="12965" spans="1:4">
      <c r="A12965" s="215">
        <v>8755</v>
      </c>
      <c r="B12965" s="216" t="s">
        <v>21197</v>
      </c>
      <c r="C12965" s="217"/>
      <c r="D12965" s="218"/>
    </row>
    <row r="12966" spans="1:4" ht="24">
      <c r="A12966" s="219" t="s">
        <v>21198</v>
      </c>
      <c r="B12966" s="220" t="s">
        <v>21199</v>
      </c>
      <c r="C12966" s="219" t="s">
        <v>20862</v>
      </c>
      <c r="D12966" s="222">
        <v>682.78</v>
      </c>
    </row>
    <row r="12967" spans="1:4" ht="24">
      <c r="A12967" s="219" t="s">
        <v>7032</v>
      </c>
      <c r="B12967" s="220" t="s">
        <v>21200</v>
      </c>
      <c r="C12967" s="219" t="s">
        <v>20862</v>
      </c>
      <c r="D12967" s="224">
        <v>3181.68</v>
      </c>
    </row>
    <row r="12968" spans="1:4">
      <c r="A12968" s="215">
        <v>8756</v>
      </c>
      <c r="B12968" s="216" t="s">
        <v>21201</v>
      </c>
      <c r="C12968" s="217"/>
      <c r="D12968" s="218"/>
    </row>
    <row r="12969" spans="1:4" ht="24">
      <c r="A12969" s="219" t="s">
        <v>7027</v>
      </c>
      <c r="B12969" s="220" t="s">
        <v>21202</v>
      </c>
      <c r="C12969" s="219" t="s">
        <v>21203</v>
      </c>
      <c r="D12969" s="222">
        <v>329.84</v>
      </c>
    </row>
    <row r="12970" spans="1:4" ht="36">
      <c r="A12970" s="219" t="s">
        <v>7031</v>
      </c>
      <c r="B12970" s="220" t="s">
        <v>21204</v>
      </c>
      <c r="C12970" s="219" t="s">
        <v>20846</v>
      </c>
      <c r="D12970" s="222">
        <v>158.36000000000001</v>
      </c>
    </row>
    <row r="12971" spans="1:4" ht="24">
      <c r="A12971" s="219" t="s">
        <v>7028</v>
      </c>
      <c r="B12971" s="220" t="s">
        <v>21205</v>
      </c>
      <c r="C12971" s="219" t="s">
        <v>20851</v>
      </c>
      <c r="D12971" s="221">
        <v>7.51</v>
      </c>
    </row>
    <row r="12972" spans="1:4" ht="24">
      <c r="A12972" s="219" t="s">
        <v>7029</v>
      </c>
      <c r="B12972" s="220" t="s">
        <v>21206</v>
      </c>
      <c r="C12972" s="219" t="s">
        <v>20851</v>
      </c>
      <c r="D12972" s="221">
        <v>5.12</v>
      </c>
    </row>
    <row r="12973" spans="1:4" ht="24">
      <c r="A12973" s="219" t="s">
        <v>21207</v>
      </c>
      <c r="B12973" s="220" t="s">
        <v>21208</v>
      </c>
      <c r="C12973" s="219" t="s">
        <v>21059</v>
      </c>
      <c r="D12973" s="223">
        <v>56.92</v>
      </c>
    </row>
    <row r="12974" spans="1:4" ht="24">
      <c r="A12974" s="219" t="s">
        <v>7030</v>
      </c>
      <c r="B12974" s="220" t="s">
        <v>21209</v>
      </c>
      <c r="C12974" s="219" t="s">
        <v>21059</v>
      </c>
      <c r="D12974" s="223">
        <v>14.76</v>
      </c>
    </row>
    <row r="12975" spans="1:4" ht="24">
      <c r="A12975" s="219" t="s">
        <v>8201</v>
      </c>
      <c r="B12975" s="220" t="s">
        <v>8202</v>
      </c>
      <c r="C12975" s="219" t="s">
        <v>20846</v>
      </c>
      <c r="D12975" s="223">
        <v>40.53</v>
      </c>
    </row>
    <row r="12976" spans="1:4" ht="24">
      <c r="A12976" s="219" t="s">
        <v>8203</v>
      </c>
      <c r="B12976" s="220" t="s">
        <v>8204</v>
      </c>
      <c r="C12976" s="219" t="s">
        <v>20846</v>
      </c>
      <c r="D12976" s="223">
        <v>40.56</v>
      </c>
    </row>
    <row r="12977" spans="1:4">
      <c r="A12977" s="215">
        <v>8669</v>
      </c>
      <c r="B12977" s="216" t="s">
        <v>21210</v>
      </c>
      <c r="C12977" s="217"/>
      <c r="D12977" s="218"/>
    </row>
    <row r="12978" spans="1:4">
      <c r="A12978" s="215">
        <v>8757</v>
      </c>
      <c r="B12978" s="216" t="s">
        <v>21211</v>
      </c>
      <c r="C12978" s="217"/>
      <c r="D12978" s="218"/>
    </row>
    <row r="12979" spans="1:4" ht="24">
      <c r="A12979" s="219" t="s">
        <v>5794</v>
      </c>
      <c r="B12979" s="220" t="s">
        <v>5795</v>
      </c>
      <c r="C12979" s="219" t="s">
        <v>20846</v>
      </c>
      <c r="D12979" s="222">
        <v>112.46</v>
      </c>
    </row>
    <row r="12980" spans="1:4" ht="24">
      <c r="A12980" s="219" t="s">
        <v>5796</v>
      </c>
      <c r="B12980" s="220" t="s">
        <v>5797</v>
      </c>
      <c r="C12980" s="219" t="s">
        <v>20846</v>
      </c>
      <c r="D12980" s="222">
        <v>209.27</v>
      </c>
    </row>
    <row r="12981" spans="1:4" ht="24">
      <c r="A12981" s="219" t="s">
        <v>5792</v>
      </c>
      <c r="B12981" s="220" t="s">
        <v>5793</v>
      </c>
      <c r="C12981" s="219" t="s">
        <v>20846</v>
      </c>
      <c r="D12981" s="223">
        <v>67.069999999999993</v>
      </c>
    </row>
    <row r="12982" spans="1:4">
      <c r="A12982" s="215">
        <v>8758</v>
      </c>
      <c r="B12982" s="216" t="s">
        <v>21212</v>
      </c>
      <c r="C12982" s="217"/>
      <c r="D12982" s="218"/>
    </row>
    <row r="12983" spans="1:4" ht="24">
      <c r="A12983" s="219" t="s">
        <v>5804</v>
      </c>
      <c r="B12983" s="220" t="s">
        <v>5805</v>
      </c>
      <c r="C12983" s="219" t="s">
        <v>20846</v>
      </c>
      <c r="D12983" s="222">
        <v>111.91</v>
      </c>
    </row>
    <row r="12984" spans="1:4" ht="24">
      <c r="A12984" s="219" t="s">
        <v>5800</v>
      </c>
      <c r="B12984" s="220" t="s">
        <v>5801</v>
      </c>
      <c r="C12984" s="219" t="s">
        <v>20846</v>
      </c>
      <c r="D12984" s="222">
        <v>109.22</v>
      </c>
    </row>
    <row r="12985" spans="1:4" ht="24">
      <c r="A12985" s="219" t="s">
        <v>5806</v>
      </c>
      <c r="B12985" s="220" t="s">
        <v>5807</v>
      </c>
      <c r="C12985" s="219" t="s">
        <v>20846</v>
      </c>
      <c r="D12985" s="222">
        <v>198.41</v>
      </c>
    </row>
    <row r="12986" spans="1:4" ht="24">
      <c r="A12986" s="219" t="s">
        <v>5802</v>
      </c>
      <c r="B12986" s="220" t="s">
        <v>5803</v>
      </c>
      <c r="C12986" s="219" t="s">
        <v>20846</v>
      </c>
      <c r="D12986" s="222">
        <v>193.4</v>
      </c>
    </row>
    <row r="12987" spans="1:4" ht="24">
      <c r="A12987" s="219" t="s">
        <v>5798</v>
      </c>
      <c r="B12987" s="220" t="s">
        <v>5799</v>
      </c>
      <c r="C12987" s="219" t="s">
        <v>20846</v>
      </c>
      <c r="D12987" s="223">
        <v>69.180000000000007</v>
      </c>
    </row>
    <row r="12988" spans="1:4">
      <c r="A12988" s="215">
        <v>8759</v>
      </c>
      <c r="B12988" s="216" t="s">
        <v>21213</v>
      </c>
      <c r="C12988" s="217"/>
      <c r="D12988" s="218"/>
    </row>
    <row r="12989" spans="1:4" ht="24">
      <c r="A12989" s="219" t="s">
        <v>5810</v>
      </c>
      <c r="B12989" s="220" t="s">
        <v>5811</v>
      </c>
      <c r="C12989" s="219" t="s">
        <v>20846</v>
      </c>
      <c r="D12989" s="223">
        <v>63.88</v>
      </c>
    </row>
    <row r="12990" spans="1:4" ht="24">
      <c r="A12990" s="219" t="s">
        <v>5812</v>
      </c>
      <c r="B12990" s="220" t="s">
        <v>5813</v>
      </c>
      <c r="C12990" s="219" t="s">
        <v>20846</v>
      </c>
      <c r="D12990" s="223">
        <v>84.51</v>
      </c>
    </row>
    <row r="12991" spans="1:4" ht="24">
      <c r="A12991" s="219" t="s">
        <v>5808</v>
      </c>
      <c r="B12991" s="220" t="s">
        <v>5809</v>
      </c>
      <c r="C12991" s="219" t="s">
        <v>20846</v>
      </c>
      <c r="D12991" s="223">
        <v>46.65</v>
      </c>
    </row>
    <row r="12992" spans="1:4">
      <c r="A12992" s="215">
        <v>8760</v>
      </c>
      <c r="B12992" s="216" t="s">
        <v>21214</v>
      </c>
      <c r="C12992" s="217"/>
      <c r="D12992" s="218"/>
    </row>
    <row r="12993" spans="1:4" ht="24">
      <c r="A12993" s="219" t="s">
        <v>5747</v>
      </c>
      <c r="B12993" s="220" t="s">
        <v>5748</v>
      </c>
      <c r="C12993" s="219" t="s">
        <v>20846</v>
      </c>
      <c r="D12993" s="223">
        <v>70.94</v>
      </c>
    </row>
    <row r="12994" spans="1:4" ht="24">
      <c r="A12994" s="219" t="s">
        <v>5741</v>
      </c>
      <c r="B12994" s="220" t="s">
        <v>5742</v>
      </c>
      <c r="C12994" s="219" t="s">
        <v>20846</v>
      </c>
      <c r="D12994" s="223">
        <v>68.37</v>
      </c>
    </row>
    <row r="12995" spans="1:4" ht="24">
      <c r="A12995" s="219" t="s">
        <v>5749</v>
      </c>
      <c r="B12995" s="220" t="s">
        <v>5750</v>
      </c>
      <c r="C12995" s="219" t="s">
        <v>20846</v>
      </c>
      <c r="D12995" s="223">
        <v>86.28</v>
      </c>
    </row>
    <row r="12996" spans="1:4" ht="24">
      <c r="A12996" s="219" t="s">
        <v>5743</v>
      </c>
      <c r="B12996" s="220" t="s">
        <v>5744</v>
      </c>
      <c r="C12996" s="219" t="s">
        <v>20846</v>
      </c>
      <c r="D12996" s="223">
        <v>82.93</v>
      </c>
    </row>
    <row r="12997" spans="1:4" ht="24">
      <c r="A12997" s="219" t="s">
        <v>5745</v>
      </c>
      <c r="B12997" s="220" t="s">
        <v>5746</v>
      </c>
      <c r="C12997" s="219" t="s">
        <v>20846</v>
      </c>
      <c r="D12997" s="223">
        <v>57.03</v>
      </c>
    </row>
    <row r="12998" spans="1:4" ht="24">
      <c r="A12998" s="219" t="s">
        <v>5739</v>
      </c>
      <c r="B12998" s="220" t="s">
        <v>5740</v>
      </c>
      <c r="C12998" s="219" t="s">
        <v>20846</v>
      </c>
      <c r="D12998" s="223">
        <v>55.19</v>
      </c>
    </row>
    <row r="12999" spans="1:4">
      <c r="A12999" s="215">
        <v>8761</v>
      </c>
      <c r="B12999" s="216" t="s">
        <v>21215</v>
      </c>
      <c r="C12999" s="217"/>
      <c r="D12999" s="218"/>
    </row>
    <row r="13000" spans="1:4" ht="24">
      <c r="A13000" s="219" t="s">
        <v>5759</v>
      </c>
      <c r="B13000" s="220" t="s">
        <v>5760</v>
      </c>
      <c r="C13000" s="219" t="s">
        <v>20846</v>
      </c>
      <c r="D13000" s="223">
        <v>75.069999999999993</v>
      </c>
    </row>
    <row r="13001" spans="1:4" ht="24">
      <c r="A13001" s="219" t="s">
        <v>5753</v>
      </c>
      <c r="B13001" s="220" t="s">
        <v>5754</v>
      </c>
      <c r="C13001" s="219" t="s">
        <v>20846</v>
      </c>
      <c r="D13001" s="223">
        <v>70.290000000000006</v>
      </c>
    </row>
    <row r="13002" spans="1:4" ht="24">
      <c r="A13002" s="219" t="s">
        <v>5761</v>
      </c>
      <c r="B13002" s="220" t="s">
        <v>5762</v>
      </c>
      <c r="C13002" s="219" t="s">
        <v>20846</v>
      </c>
      <c r="D13002" s="223">
        <v>89.6</v>
      </c>
    </row>
    <row r="13003" spans="1:4" ht="24">
      <c r="A13003" s="219" t="s">
        <v>5755</v>
      </c>
      <c r="B13003" s="220" t="s">
        <v>5756</v>
      </c>
      <c r="C13003" s="219" t="s">
        <v>20846</v>
      </c>
      <c r="D13003" s="223">
        <v>83.74</v>
      </c>
    </row>
    <row r="13004" spans="1:4" ht="24">
      <c r="A13004" s="219" t="s">
        <v>5757</v>
      </c>
      <c r="B13004" s="220" t="s">
        <v>5758</v>
      </c>
      <c r="C13004" s="219" t="s">
        <v>20846</v>
      </c>
      <c r="D13004" s="223">
        <v>58.5</v>
      </c>
    </row>
    <row r="13005" spans="1:4" ht="24">
      <c r="A13005" s="219" t="s">
        <v>5751</v>
      </c>
      <c r="B13005" s="220" t="s">
        <v>5752</v>
      </c>
      <c r="C13005" s="219" t="s">
        <v>20846</v>
      </c>
      <c r="D13005" s="223">
        <v>55.18</v>
      </c>
    </row>
    <row r="13006" spans="1:4" ht="36">
      <c r="A13006" s="219" t="s">
        <v>6016</v>
      </c>
      <c r="B13006" s="220" t="s">
        <v>6017</v>
      </c>
      <c r="C13006" s="219" t="s">
        <v>20851</v>
      </c>
      <c r="D13006" s="223">
        <v>27.74</v>
      </c>
    </row>
    <row r="13007" spans="1:4" ht="36">
      <c r="A13007" s="219" t="s">
        <v>6014</v>
      </c>
      <c r="B13007" s="220" t="s">
        <v>6015</v>
      </c>
      <c r="C13007" s="219" t="s">
        <v>20851</v>
      </c>
      <c r="D13007" s="223">
        <v>26.76</v>
      </c>
    </row>
    <row r="13008" spans="1:4" ht="36">
      <c r="A13008" s="219" t="s">
        <v>6010</v>
      </c>
      <c r="B13008" s="220" t="s">
        <v>6011</v>
      </c>
      <c r="C13008" s="219" t="s">
        <v>20851</v>
      </c>
      <c r="D13008" s="223">
        <v>19.54</v>
      </c>
    </row>
    <row r="13009" spans="1:4" ht="36">
      <c r="A13009" s="219" t="s">
        <v>6004</v>
      </c>
      <c r="B13009" s="220" t="s">
        <v>6005</v>
      </c>
      <c r="C13009" s="219" t="s">
        <v>20851</v>
      </c>
      <c r="D13009" s="223">
        <v>18.95</v>
      </c>
    </row>
    <row r="13010" spans="1:4" ht="36">
      <c r="A13010" s="219" t="s">
        <v>6012</v>
      </c>
      <c r="B13010" s="220" t="s">
        <v>6013</v>
      </c>
      <c r="C13010" s="219" t="s">
        <v>20851</v>
      </c>
      <c r="D13010" s="223">
        <v>23.05</v>
      </c>
    </row>
    <row r="13011" spans="1:4" ht="36">
      <c r="A13011" s="219" t="s">
        <v>6006</v>
      </c>
      <c r="B13011" s="220" t="s">
        <v>6007</v>
      </c>
      <c r="C13011" s="219" t="s">
        <v>20851</v>
      </c>
      <c r="D13011" s="223">
        <v>22.35</v>
      </c>
    </row>
    <row r="13012" spans="1:4" ht="36">
      <c r="A13012" s="219" t="s">
        <v>6008</v>
      </c>
      <c r="B13012" s="220" t="s">
        <v>6009</v>
      </c>
      <c r="C13012" s="219" t="s">
        <v>20851</v>
      </c>
      <c r="D13012" s="223">
        <v>14.83</v>
      </c>
    </row>
    <row r="13013" spans="1:4" ht="36">
      <c r="A13013" s="219" t="s">
        <v>6002</v>
      </c>
      <c r="B13013" s="220" t="s">
        <v>6003</v>
      </c>
      <c r="C13013" s="219" t="s">
        <v>20851</v>
      </c>
      <c r="D13013" s="223">
        <v>14.45</v>
      </c>
    </row>
    <row r="13014" spans="1:4">
      <c r="A13014" s="215">
        <v>8762</v>
      </c>
      <c r="B13014" s="216" t="s">
        <v>31147</v>
      </c>
      <c r="C13014" s="217"/>
      <c r="D13014" s="218"/>
    </row>
    <row r="13015" spans="1:4" ht="24">
      <c r="A13015" s="219" t="s">
        <v>5763</v>
      </c>
      <c r="B13015" s="220" t="s">
        <v>5764</v>
      </c>
      <c r="C13015" s="219" t="s">
        <v>20846</v>
      </c>
      <c r="D13015" s="223">
        <v>82.24</v>
      </c>
    </row>
    <row r="13016" spans="1:4" ht="24">
      <c r="A13016" s="219" t="s">
        <v>5765</v>
      </c>
      <c r="B13016" s="220" t="s">
        <v>5766</v>
      </c>
      <c r="C13016" s="219" t="s">
        <v>20846</v>
      </c>
      <c r="D13016" s="222">
        <v>129.57</v>
      </c>
    </row>
    <row r="13017" spans="1:4" ht="24">
      <c r="A13017" s="219" t="s">
        <v>5767</v>
      </c>
      <c r="B13017" s="220" t="s">
        <v>5768</v>
      </c>
      <c r="C13017" s="219" t="s">
        <v>20846</v>
      </c>
      <c r="D13017" s="222">
        <v>166.82</v>
      </c>
    </row>
    <row r="13018" spans="1:4">
      <c r="A13018" s="215">
        <v>8764</v>
      </c>
      <c r="B13018" s="216" t="s">
        <v>21216</v>
      </c>
      <c r="C13018" s="217"/>
      <c r="D13018" s="218"/>
    </row>
    <row r="13019" spans="1:4" ht="24">
      <c r="A13019" s="219" t="s">
        <v>5770</v>
      </c>
      <c r="B13019" s="220" t="s">
        <v>31148</v>
      </c>
      <c r="C13019" s="219" t="s">
        <v>20846</v>
      </c>
      <c r="D13019" s="222">
        <v>137.34</v>
      </c>
    </row>
    <row r="13020" spans="1:4" ht="24">
      <c r="A13020" s="219" t="s">
        <v>5769</v>
      </c>
      <c r="B13020" s="220" t="s">
        <v>31149</v>
      </c>
      <c r="C13020" s="219" t="s">
        <v>20846</v>
      </c>
      <c r="D13020" s="222">
        <v>106.67</v>
      </c>
    </row>
    <row r="13021" spans="1:4">
      <c r="A13021" s="215">
        <v>8765</v>
      </c>
      <c r="B13021" s="216" t="s">
        <v>21217</v>
      </c>
      <c r="C13021" s="217"/>
      <c r="D13021" s="218"/>
    </row>
    <row r="13022" spans="1:4" ht="24">
      <c r="A13022" s="219" t="s">
        <v>5815</v>
      </c>
      <c r="B13022" s="220" t="s">
        <v>31150</v>
      </c>
      <c r="C13022" s="219" t="s">
        <v>20846</v>
      </c>
      <c r="D13022" s="224">
        <v>1589.32</v>
      </c>
    </row>
    <row r="13023" spans="1:4" ht="24">
      <c r="A13023" s="219" t="s">
        <v>5816</v>
      </c>
      <c r="B13023" s="220" t="s">
        <v>31151</v>
      </c>
      <c r="C13023" s="219" t="s">
        <v>20846</v>
      </c>
      <c r="D13023" s="224">
        <v>1583.95</v>
      </c>
    </row>
    <row r="13024" spans="1:4" ht="24">
      <c r="A13024" s="219" t="s">
        <v>5814</v>
      </c>
      <c r="B13024" s="220" t="s">
        <v>31152</v>
      </c>
      <c r="C13024" s="219" t="s">
        <v>20846</v>
      </c>
      <c r="D13024" s="222">
        <v>614.92999999999995</v>
      </c>
    </row>
    <row r="13025" spans="1:4">
      <c r="A13025" s="215">
        <v>8767</v>
      </c>
      <c r="B13025" s="216" t="s">
        <v>21218</v>
      </c>
      <c r="C13025" s="217"/>
      <c r="D13025" s="218"/>
    </row>
    <row r="13026" spans="1:4" ht="24">
      <c r="A13026" s="219" t="s">
        <v>9051</v>
      </c>
      <c r="B13026" s="220" t="s">
        <v>9052</v>
      </c>
      <c r="C13026" s="219" t="s">
        <v>20851</v>
      </c>
      <c r="D13026" s="221">
        <v>6.11</v>
      </c>
    </row>
    <row r="13027" spans="1:4">
      <c r="A13027" s="219" t="s">
        <v>6018</v>
      </c>
      <c r="B13027" s="220" t="s">
        <v>6019</v>
      </c>
      <c r="C13027" s="219" t="s">
        <v>20851</v>
      </c>
      <c r="D13027" s="221">
        <v>9.07</v>
      </c>
    </row>
    <row r="13028" spans="1:4">
      <c r="A13028" s="215">
        <v>8768</v>
      </c>
      <c r="B13028" s="216" t="s">
        <v>21219</v>
      </c>
      <c r="C13028" s="217"/>
      <c r="D13028" s="218"/>
    </row>
    <row r="13029" spans="1:4" ht="24">
      <c r="A13029" s="219" t="s">
        <v>9144</v>
      </c>
      <c r="B13029" s="220" t="s">
        <v>21220</v>
      </c>
      <c r="C13029" s="219" t="s">
        <v>20862</v>
      </c>
      <c r="D13029" s="224">
        <v>2800.01</v>
      </c>
    </row>
    <row r="13030" spans="1:4" ht="24">
      <c r="A13030" s="219" t="s">
        <v>9143</v>
      </c>
      <c r="B13030" s="220" t="s">
        <v>21221</v>
      </c>
      <c r="C13030" s="219" t="s">
        <v>20862</v>
      </c>
      <c r="D13030" s="224">
        <v>2606.5300000000002</v>
      </c>
    </row>
    <row r="13031" spans="1:4">
      <c r="A13031" s="215">
        <v>8769</v>
      </c>
      <c r="B13031" s="216" t="s">
        <v>21222</v>
      </c>
      <c r="C13031" s="217"/>
      <c r="D13031" s="218"/>
    </row>
    <row r="13032" spans="1:4" ht="36">
      <c r="A13032" s="219" t="s">
        <v>5772</v>
      </c>
      <c r="B13032" s="220" t="s">
        <v>9953</v>
      </c>
      <c r="C13032" s="219" t="s">
        <v>20846</v>
      </c>
      <c r="D13032" s="222">
        <v>102.76</v>
      </c>
    </row>
    <row r="13033" spans="1:4" ht="36">
      <c r="A13033" s="219" t="s">
        <v>5771</v>
      </c>
      <c r="B13033" s="220" t="s">
        <v>9952</v>
      </c>
      <c r="C13033" s="219" t="s">
        <v>20846</v>
      </c>
      <c r="D13033" s="223">
        <v>92.27</v>
      </c>
    </row>
    <row r="13034" spans="1:4" ht="36">
      <c r="A13034" s="219" t="s">
        <v>5773</v>
      </c>
      <c r="B13034" s="220" t="s">
        <v>9954</v>
      </c>
      <c r="C13034" s="219" t="s">
        <v>20846</v>
      </c>
      <c r="D13034" s="222">
        <v>113.25</v>
      </c>
    </row>
    <row r="13035" spans="1:4">
      <c r="A13035" s="215">
        <v>8770</v>
      </c>
      <c r="B13035" s="216" t="s">
        <v>21223</v>
      </c>
      <c r="C13035" s="217"/>
      <c r="D13035" s="218"/>
    </row>
    <row r="13036" spans="1:4" ht="24">
      <c r="A13036" s="219" t="s">
        <v>6125</v>
      </c>
      <c r="B13036" s="220" t="s">
        <v>31153</v>
      </c>
      <c r="C13036" s="219" t="s">
        <v>20846</v>
      </c>
      <c r="D13036" s="222">
        <v>101.73</v>
      </c>
    </row>
    <row r="13037" spans="1:4" ht="24">
      <c r="A13037" s="219" t="s">
        <v>6126</v>
      </c>
      <c r="B13037" s="220" t="s">
        <v>31154</v>
      </c>
      <c r="C13037" s="219" t="s">
        <v>20846</v>
      </c>
      <c r="D13037" s="222">
        <v>101.23</v>
      </c>
    </row>
    <row r="13038" spans="1:4">
      <c r="A13038" s="215">
        <v>8771</v>
      </c>
      <c r="B13038" s="216" t="s">
        <v>21224</v>
      </c>
      <c r="C13038" s="217"/>
      <c r="D13038" s="218"/>
    </row>
    <row r="13039" spans="1:4" ht="24">
      <c r="A13039" s="219" t="s">
        <v>6121</v>
      </c>
      <c r="B13039" s="220" t="s">
        <v>31155</v>
      </c>
      <c r="C13039" s="219" t="s">
        <v>20846</v>
      </c>
      <c r="D13039" s="222">
        <v>322.36</v>
      </c>
    </row>
    <row r="13040" spans="1:4" ht="24">
      <c r="A13040" s="219" t="s">
        <v>6124</v>
      </c>
      <c r="B13040" s="220" t="s">
        <v>31156</v>
      </c>
      <c r="C13040" s="219" t="s">
        <v>20846</v>
      </c>
      <c r="D13040" s="222">
        <v>240.88</v>
      </c>
    </row>
    <row r="13041" spans="1:4" ht="24">
      <c r="A13041" s="219" t="s">
        <v>6122</v>
      </c>
      <c r="B13041" s="220" t="s">
        <v>31157</v>
      </c>
      <c r="C13041" s="219" t="s">
        <v>20846</v>
      </c>
      <c r="D13041" s="222">
        <v>683.61</v>
      </c>
    </row>
    <row r="13042" spans="1:4" ht="24">
      <c r="A13042" s="219" t="s">
        <v>6120</v>
      </c>
      <c r="B13042" s="220" t="s">
        <v>31158</v>
      </c>
      <c r="C13042" s="219" t="s">
        <v>20846</v>
      </c>
      <c r="D13042" s="222">
        <v>588.42999999999995</v>
      </c>
    </row>
    <row r="13043" spans="1:4" ht="24">
      <c r="A13043" s="219" t="s">
        <v>6123</v>
      </c>
      <c r="B13043" s="220" t="s">
        <v>31159</v>
      </c>
      <c r="C13043" s="219" t="s">
        <v>20846</v>
      </c>
      <c r="D13043" s="222">
        <v>634.09</v>
      </c>
    </row>
    <row r="13044" spans="1:4">
      <c r="A13044" s="215">
        <v>8670</v>
      </c>
      <c r="B13044" s="216" t="s">
        <v>21225</v>
      </c>
      <c r="C13044" s="217"/>
      <c r="D13044" s="218"/>
    </row>
    <row r="13045" spans="1:4">
      <c r="A13045" s="215">
        <v>8775</v>
      </c>
      <c r="B13045" s="216" t="s">
        <v>31160</v>
      </c>
      <c r="C13045" s="217"/>
      <c r="D13045" s="218"/>
    </row>
    <row r="13046" spans="1:4" ht="24">
      <c r="A13046" s="219" t="s">
        <v>8773</v>
      </c>
      <c r="B13046" s="220" t="s">
        <v>31161</v>
      </c>
      <c r="C13046" s="219" t="s">
        <v>20846</v>
      </c>
      <c r="D13046" s="223">
        <v>74.709999999999994</v>
      </c>
    </row>
    <row r="13047" spans="1:4" ht="24">
      <c r="A13047" s="219" t="s">
        <v>8774</v>
      </c>
      <c r="B13047" s="220" t="s">
        <v>31162</v>
      </c>
      <c r="C13047" s="219" t="s">
        <v>20846</v>
      </c>
      <c r="D13047" s="222">
        <v>109.33</v>
      </c>
    </row>
    <row r="13048" spans="1:4" ht="24">
      <c r="A13048" s="219" t="s">
        <v>8776</v>
      </c>
      <c r="B13048" s="220" t="s">
        <v>31163</v>
      </c>
      <c r="C13048" s="219" t="s">
        <v>20846</v>
      </c>
      <c r="D13048" s="223">
        <v>68.81</v>
      </c>
    </row>
    <row r="13049" spans="1:4" ht="36">
      <c r="A13049" s="219" t="s">
        <v>8787</v>
      </c>
      <c r="B13049" s="220" t="s">
        <v>31164</v>
      </c>
      <c r="C13049" s="219" t="s">
        <v>20846</v>
      </c>
      <c r="D13049" s="222">
        <v>347.5</v>
      </c>
    </row>
    <row r="13050" spans="1:4">
      <c r="A13050" s="215">
        <v>8774</v>
      </c>
      <c r="B13050" s="216" t="s">
        <v>21226</v>
      </c>
      <c r="C13050" s="217"/>
      <c r="D13050" s="218"/>
    </row>
    <row r="13051" spans="1:4" ht="24">
      <c r="A13051" s="219" t="s">
        <v>21227</v>
      </c>
      <c r="B13051" s="220" t="s">
        <v>21228</v>
      </c>
      <c r="C13051" s="219" t="s">
        <v>20847</v>
      </c>
      <c r="D13051" s="223">
        <v>90.25</v>
      </c>
    </row>
    <row r="13052" spans="1:4" ht="24">
      <c r="A13052" s="219" t="s">
        <v>21229</v>
      </c>
      <c r="B13052" s="220" t="s">
        <v>21230</v>
      </c>
      <c r="C13052" s="219" t="s">
        <v>20847</v>
      </c>
      <c r="D13052" s="222">
        <v>133</v>
      </c>
    </row>
    <row r="13053" spans="1:4" ht="36">
      <c r="A13053" s="219" t="s">
        <v>21231</v>
      </c>
      <c r="B13053" s="220" t="s">
        <v>21232</v>
      </c>
      <c r="C13053" s="219" t="s">
        <v>20846</v>
      </c>
      <c r="D13053" s="222">
        <v>827.8</v>
      </c>
    </row>
    <row r="13054" spans="1:4" ht="24">
      <c r="A13054" s="219" t="s">
        <v>21233</v>
      </c>
      <c r="B13054" s="220" t="s">
        <v>21234</v>
      </c>
      <c r="C13054" s="219" t="s">
        <v>20846</v>
      </c>
      <c r="D13054" s="222">
        <v>561.41</v>
      </c>
    </row>
    <row r="13055" spans="1:4" ht="36">
      <c r="A13055" s="219" t="s">
        <v>21235</v>
      </c>
      <c r="B13055" s="220" t="s">
        <v>21236</v>
      </c>
      <c r="C13055" s="219" t="s">
        <v>20846</v>
      </c>
      <c r="D13055" s="222">
        <v>964.81</v>
      </c>
    </row>
    <row r="13056" spans="1:4" ht="36">
      <c r="A13056" s="219" t="s">
        <v>21237</v>
      </c>
      <c r="B13056" s="220" t="s">
        <v>21238</v>
      </c>
      <c r="C13056" s="219" t="s">
        <v>20846</v>
      </c>
      <c r="D13056" s="222">
        <v>869.68</v>
      </c>
    </row>
    <row r="13057" spans="1:4">
      <c r="A13057" s="215">
        <v>8777</v>
      </c>
      <c r="B13057" s="216" t="s">
        <v>31165</v>
      </c>
      <c r="C13057" s="217"/>
      <c r="D13057" s="218"/>
    </row>
    <row r="13058" spans="1:4" ht="36">
      <c r="A13058" s="219" t="s">
        <v>5530</v>
      </c>
      <c r="B13058" s="220" t="s">
        <v>5531</v>
      </c>
      <c r="C13058" s="219" t="s">
        <v>20846</v>
      </c>
      <c r="D13058" s="222">
        <v>358.04</v>
      </c>
    </row>
    <row r="13059" spans="1:4" ht="36">
      <c r="A13059" s="219" t="s">
        <v>4983</v>
      </c>
      <c r="B13059" s="220" t="s">
        <v>4984</v>
      </c>
      <c r="C13059" s="219" t="s">
        <v>20846</v>
      </c>
      <c r="D13059" s="222">
        <v>392.62</v>
      </c>
    </row>
    <row r="13060" spans="1:4" ht="36">
      <c r="A13060" s="219" t="s">
        <v>4981</v>
      </c>
      <c r="B13060" s="220" t="s">
        <v>4982</v>
      </c>
      <c r="C13060" s="219" t="s">
        <v>20846</v>
      </c>
      <c r="D13060" s="222">
        <v>393.57</v>
      </c>
    </row>
    <row r="13061" spans="1:4" ht="36">
      <c r="A13061" s="219" t="s">
        <v>5532</v>
      </c>
      <c r="B13061" s="220" t="s">
        <v>5533</v>
      </c>
      <c r="C13061" s="219" t="s">
        <v>20846</v>
      </c>
      <c r="D13061" s="222">
        <v>362.91</v>
      </c>
    </row>
    <row r="13062" spans="1:4">
      <c r="A13062" s="215">
        <v>8776</v>
      </c>
      <c r="B13062" s="216" t="s">
        <v>21239</v>
      </c>
      <c r="C13062" s="217"/>
      <c r="D13062" s="218"/>
    </row>
    <row r="13063" spans="1:4" ht="24">
      <c r="A13063" s="219" t="s">
        <v>21240</v>
      </c>
      <c r="B13063" s="220" t="s">
        <v>21241</v>
      </c>
      <c r="C13063" s="219" t="s">
        <v>20847</v>
      </c>
      <c r="D13063" s="222">
        <v>176.33</v>
      </c>
    </row>
    <row r="13064" spans="1:4" ht="24">
      <c r="A13064" s="219" t="s">
        <v>21242</v>
      </c>
      <c r="B13064" s="220" t="s">
        <v>21243</v>
      </c>
      <c r="C13064" s="219" t="s">
        <v>20847</v>
      </c>
      <c r="D13064" s="222">
        <v>196.13</v>
      </c>
    </row>
    <row r="13065" spans="1:4" ht="36">
      <c r="A13065" s="219" t="s">
        <v>21244</v>
      </c>
      <c r="B13065" s="220" t="s">
        <v>31166</v>
      </c>
      <c r="C13065" s="219" t="s">
        <v>20847</v>
      </c>
      <c r="D13065" s="224">
        <v>1973.74</v>
      </c>
    </row>
    <row r="13066" spans="1:4" ht="36">
      <c r="A13066" s="219" t="s">
        <v>21245</v>
      </c>
      <c r="B13066" s="220" t="s">
        <v>31167</v>
      </c>
      <c r="C13066" s="219" t="s">
        <v>20847</v>
      </c>
      <c r="D13066" s="224">
        <v>2135.27</v>
      </c>
    </row>
    <row r="13067" spans="1:4" ht="36">
      <c r="A13067" s="219" t="s">
        <v>21246</v>
      </c>
      <c r="B13067" s="220" t="s">
        <v>31168</v>
      </c>
      <c r="C13067" s="219" t="s">
        <v>20847</v>
      </c>
      <c r="D13067" s="224">
        <v>2296.81</v>
      </c>
    </row>
    <row r="13068" spans="1:4" ht="36">
      <c r="A13068" s="219" t="s">
        <v>21247</v>
      </c>
      <c r="B13068" s="220" t="s">
        <v>31169</v>
      </c>
      <c r="C13068" s="219" t="s">
        <v>20847</v>
      </c>
      <c r="D13068" s="224">
        <v>1506.92</v>
      </c>
    </row>
    <row r="13069" spans="1:4" ht="36">
      <c r="A13069" s="219" t="s">
        <v>21248</v>
      </c>
      <c r="B13069" s="220" t="s">
        <v>31170</v>
      </c>
      <c r="C13069" s="219" t="s">
        <v>20847</v>
      </c>
      <c r="D13069" s="224">
        <v>1641.96</v>
      </c>
    </row>
    <row r="13070" spans="1:4" ht="36">
      <c r="A13070" s="219" t="s">
        <v>21249</v>
      </c>
      <c r="B13070" s="220" t="s">
        <v>31171</v>
      </c>
      <c r="C13070" s="219" t="s">
        <v>20847</v>
      </c>
      <c r="D13070" s="224">
        <v>1777.05</v>
      </c>
    </row>
    <row r="13071" spans="1:4" ht="36">
      <c r="A13071" s="219" t="s">
        <v>21250</v>
      </c>
      <c r="B13071" s="220" t="s">
        <v>31172</v>
      </c>
      <c r="C13071" s="219" t="s">
        <v>20847</v>
      </c>
      <c r="D13071" s="224">
        <v>1912.2</v>
      </c>
    </row>
    <row r="13072" spans="1:4">
      <c r="A13072" s="215">
        <v>8778</v>
      </c>
      <c r="B13072" s="216" t="s">
        <v>31173</v>
      </c>
      <c r="C13072" s="217"/>
      <c r="D13072" s="218"/>
    </row>
    <row r="13073" spans="1:4" ht="36">
      <c r="A13073" s="219" t="s">
        <v>6973</v>
      </c>
      <c r="B13073" s="220" t="s">
        <v>31174</v>
      </c>
      <c r="C13073" s="219" t="s">
        <v>20847</v>
      </c>
      <c r="D13073" s="222">
        <v>248.7</v>
      </c>
    </row>
    <row r="13074" spans="1:4" ht="36">
      <c r="A13074" s="219" t="s">
        <v>6974</v>
      </c>
      <c r="B13074" s="220" t="s">
        <v>31175</v>
      </c>
      <c r="C13074" s="219" t="s">
        <v>20847</v>
      </c>
      <c r="D13074" s="222">
        <v>259.27999999999997</v>
      </c>
    </row>
    <row r="13075" spans="1:4" ht="36">
      <c r="A13075" s="219" t="s">
        <v>6975</v>
      </c>
      <c r="B13075" s="220" t="s">
        <v>31176</v>
      </c>
      <c r="C13075" s="219" t="s">
        <v>20847</v>
      </c>
      <c r="D13075" s="222">
        <v>267.17</v>
      </c>
    </row>
    <row r="13076" spans="1:4" ht="36">
      <c r="A13076" s="219" t="s">
        <v>6976</v>
      </c>
      <c r="B13076" s="220" t="s">
        <v>31177</v>
      </c>
      <c r="C13076" s="219" t="s">
        <v>20847</v>
      </c>
      <c r="D13076" s="222">
        <v>362.48</v>
      </c>
    </row>
    <row r="13077" spans="1:4" ht="36">
      <c r="A13077" s="219" t="s">
        <v>6972</v>
      </c>
      <c r="B13077" s="220" t="s">
        <v>31178</v>
      </c>
      <c r="C13077" s="219" t="s">
        <v>20847</v>
      </c>
      <c r="D13077" s="222">
        <v>236.14</v>
      </c>
    </row>
    <row r="13078" spans="1:4" ht="36">
      <c r="A13078" s="219" t="s">
        <v>6977</v>
      </c>
      <c r="B13078" s="220" t="s">
        <v>31179</v>
      </c>
      <c r="C13078" s="219" t="s">
        <v>20847</v>
      </c>
      <c r="D13078" s="222">
        <v>343.9</v>
      </c>
    </row>
    <row r="13079" spans="1:4" ht="36">
      <c r="A13079" s="219" t="s">
        <v>6978</v>
      </c>
      <c r="B13079" s="220" t="s">
        <v>31180</v>
      </c>
      <c r="C13079" s="219" t="s">
        <v>20847</v>
      </c>
      <c r="D13079" s="222">
        <v>344.4</v>
      </c>
    </row>
    <row r="13080" spans="1:4" ht="36">
      <c r="A13080" s="219" t="s">
        <v>6979</v>
      </c>
      <c r="B13080" s="220" t="s">
        <v>31181</v>
      </c>
      <c r="C13080" s="219" t="s">
        <v>20847</v>
      </c>
      <c r="D13080" s="222">
        <v>344.9</v>
      </c>
    </row>
    <row r="13081" spans="1:4" ht="36">
      <c r="A13081" s="219" t="s">
        <v>6980</v>
      </c>
      <c r="B13081" s="220" t="s">
        <v>31182</v>
      </c>
      <c r="C13081" s="219" t="s">
        <v>20847</v>
      </c>
      <c r="D13081" s="222">
        <v>345.4</v>
      </c>
    </row>
    <row r="13082" spans="1:4" ht="48">
      <c r="A13082" s="219" t="s">
        <v>6987</v>
      </c>
      <c r="B13082" s="220" t="s">
        <v>31183</v>
      </c>
      <c r="C13082" s="219" t="s">
        <v>20847</v>
      </c>
      <c r="D13082" s="222">
        <v>947.29</v>
      </c>
    </row>
    <row r="13083" spans="1:4" ht="36">
      <c r="A13083" s="219" t="s">
        <v>6988</v>
      </c>
      <c r="B13083" s="220" t="s">
        <v>31184</v>
      </c>
      <c r="C13083" s="219" t="s">
        <v>20847</v>
      </c>
      <c r="D13083" s="222">
        <v>958.37</v>
      </c>
    </row>
    <row r="13084" spans="1:4" ht="36">
      <c r="A13084" s="219" t="s">
        <v>6989</v>
      </c>
      <c r="B13084" s="220" t="s">
        <v>31185</v>
      </c>
      <c r="C13084" s="219" t="s">
        <v>20847</v>
      </c>
      <c r="D13084" s="222">
        <v>966.76</v>
      </c>
    </row>
    <row r="13085" spans="1:4" ht="36">
      <c r="A13085" s="219" t="s">
        <v>6990</v>
      </c>
      <c r="B13085" s="220" t="s">
        <v>31186</v>
      </c>
      <c r="C13085" s="219" t="s">
        <v>20847</v>
      </c>
      <c r="D13085" s="224">
        <v>1062.57</v>
      </c>
    </row>
    <row r="13086" spans="1:4" ht="24">
      <c r="A13086" s="219" t="s">
        <v>6995</v>
      </c>
      <c r="B13086" s="220" t="s">
        <v>31187</v>
      </c>
      <c r="C13086" s="219" t="s">
        <v>20847</v>
      </c>
      <c r="D13086" s="223">
        <v>65.72</v>
      </c>
    </row>
    <row r="13087" spans="1:4" ht="24">
      <c r="A13087" s="219" t="s">
        <v>6996</v>
      </c>
      <c r="B13087" s="220" t="s">
        <v>31188</v>
      </c>
      <c r="C13087" s="219" t="s">
        <v>20847</v>
      </c>
      <c r="D13087" s="223">
        <v>89.05</v>
      </c>
    </row>
    <row r="13088" spans="1:4">
      <c r="A13088" s="215">
        <v>8779</v>
      </c>
      <c r="B13088" s="216" t="s">
        <v>31189</v>
      </c>
      <c r="C13088" s="217"/>
      <c r="D13088" s="218"/>
    </row>
    <row r="13089" spans="1:4" ht="36">
      <c r="A13089" s="219" t="s">
        <v>6994</v>
      </c>
      <c r="B13089" s="220" t="s">
        <v>31190</v>
      </c>
      <c r="C13089" s="219" t="s">
        <v>20847</v>
      </c>
      <c r="D13089" s="224">
        <v>1125.8900000000001</v>
      </c>
    </row>
    <row r="13090" spans="1:4" ht="36">
      <c r="A13090" s="219" t="s">
        <v>6993</v>
      </c>
      <c r="B13090" s="220" t="s">
        <v>31191</v>
      </c>
      <c r="C13090" s="219" t="s">
        <v>20847</v>
      </c>
      <c r="D13090" s="224">
        <v>1251.6199999999999</v>
      </c>
    </row>
    <row r="13091" spans="1:4" ht="36">
      <c r="A13091" s="219" t="s">
        <v>6992</v>
      </c>
      <c r="B13091" s="220" t="s">
        <v>31192</v>
      </c>
      <c r="C13091" s="219" t="s">
        <v>20847</v>
      </c>
      <c r="D13091" s="224">
        <v>1369.8</v>
      </c>
    </row>
    <row r="13092" spans="1:4" ht="48">
      <c r="A13092" s="219" t="s">
        <v>6991</v>
      </c>
      <c r="B13092" s="220" t="s">
        <v>31193</v>
      </c>
      <c r="C13092" s="219" t="s">
        <v>20847</v>
      </c>
      <c r="D13092" s="222">
        <v>960.34</v>
      </c>
    </row>
    <row r="13093" spans="1:4">
      <c r="A13093" s="215">
        <v>8784</v>
      </c>
      <c r="B13093" s="216" t="s">
        <v>21253</v>
      </c>
      <c r="C13093" s="217"/>
      <c r="D13093" s="218"/>
    </row>
    <row r="13094" spans="1:4" ht="48">
      <c r="A13094" s="219" t="s">
        <v>8818</v>
      </c>
      <c r="B13094" s="220" t="s">
        <v>31194</v>
      </c>
      <c r="C13094" s="219" t="s">
        <v>20847</v>
      </c>
      <c r="D13094" s="224">
        <v>3626.63</v>
      </c>
    </row>
    <row r="13095" spans="1:4" ht="48">
      <c r="A13095" s="219" t="s">
        <v>8816</v>
      </c>
      <c r="B13095" s="220" t="s">
        <v>31195</v>
      </c>
      <c r="C13095" s="219" t="s">
        <v>20847</v>
      </c>
      <c r="D13095" s="224">
        <v>1602.03</v>
      </c>
    </row>
    <row r="13096" spans="1:4" ht="36">
      <c r="A13096" s="219" t="s">
        <v>8817</v>
      </c>
      <c r="B13096" s="220" t="s">
        <v>31196</v>
      </c>
      <c r="C13096" s="219" t="s">
        <v>20847</v>
      </c>
      <c r="D13096" s="224">
        <v>1732.34</v>
      </c>
    </row>
    <row r="13097" spans="1:4">
      <c r="A13097" s="215">
        <v>8865</v>
      </c>
      <c r="B13097" s="216" t="s">
        <v>21255</v>
      </c>
      <c r="C13097" s="217"/>
      <c r="D13097" s="218"/>
    </row>
    <row r="13098" spans="1:4" ht="24">
      <c r="A13098" s="219" t="s">
        <v>8802</v>
      </c>
      <c r="B13098" s="220" t="s">
        <v>31197</v>
      </c>
      <c r="C13098" s="219" t="s">
        <v>20846</v>
      </c>
      <c r="D13098" s="222">
        <v>470.78</v>
      </c>
    </row>
    <row r="13099" spans="1:4">
      <c r="A13099" s="215">
        <v>8773</v>
      </c>
      <c r="B13099" s="216" t="s">
        <v>31198</v>
      </c>
      <c r="C13099" s="217"/>
      <c r="D13099" s="218"/>
    </row>
    <row r="13100" spans="1:4">
      <c r="A13100" s="219" t="s">
        <v>8775</v>
      </c>
      <c r="B13100" s="220" t="s">
        <v>31199</v>
      </c>
      <c r="C13100" s="219" t="s">
        <v>20846</v>
      </c>
      <c r="D13100" s="222">
        <v>116.58</v>
      </c>
    </row>
    <row r="13101" spans="1:4">
      <c r="A13101" s="219" t="s">
        <v>8813</v>
      </c>
      <c r="B13101" s="220" t="s">
        <v>31200</v>
      </c>
      <c r="C13101" s="219" t="s">
        <v>20846</v>
      </c>
      <c r="D13101" s="222">
        <v>372.88</v>
      </c>
    </row>
    <row r="13102" spans="1:4" ht="24">
      <c r="A13102" s="219" t="s">
        <v>8812</v>
      </c>
      <c r="B13102" s="220" t="s">
        <v>31201</v>
      </c>
      <c r="C13102" s="219" t="s">
        <v>20846</v>
      </c>
      <c r="D13102" s="222">
        <v>397.22</v>
      </c>
    </row>
    <row r="13103" spans="1:4">
      <c r="A13103" s="219" t="s">
        <v>8814</v>
      </c>
      <c r="B13103" s="220" t="s">
        <v>31202</v>
      </c>
      <c r="C13103" s="219" t="s">
        <v>20846</v>
      </c>
      <c r="D13103" s="222">
        <v>510.61</v>
      </c>
    </row>
    <row r="13104" spans="1:4" ht="36">
      <c r="A13104" s="219" t="s">
        <v>8815</v>
      </c>
      <c r="B13104" s="220" t="s">
        <v>31203</v>
      </c>
      <c r="C13104" s="219" t="s">
        <v>20846</v>
      </c>
      <c r="D13104" s="222">
        <v>529.53</v>
      </c>
    </row>
    <row r="13105" spans="1:4">
      <c r="A13105" s="215">
        <v>8783</v>
      </c>
      <c r="B13105" s="216" t="s">
        <v>21252</v>
      </c>
      <c r="C13105" s="217"/>
      <c r="D13105" s="218"/>
    </row>
    <row r="13106" spans="1:4" ht="24">
      <c r="A13106" s="219" t="s">
        <v>7046</v>
      </c>
      <c r="B13106" s="220" t="s">
        <v>7047</v>
      </c>
      <c r="C13106" s="219" t="s">
        <v>20847</v>
      </c>
      <c r="D13106" s="223">
        <v>21.33</v>
      </c>
    </row>
    <row r="13107" spans="1:4" ht="24">
      <c r="A13107" s="219" t="s">
        <v>7048</v>
      </c>
      <c r="B13107" s="220" t="s">
        <v>7049</v>
      </c>
      <c r="C13107" s="219" t="s">
        <v>20847</v>
      </c>
      <c r="D13107" s="223">
        <v>26.43</v>
      </c>
    </row>
    <row r="13108" spans="1:4" ht="24">
      <c r="A13108" s="219" t="s">
        <v>5661</v>
      </c>
      <c r="B13108" s="220" t="s">
        <v>5662</v>
      </c>
      <c r="C13108" s="219" t="s">
        <v>20847</v>
      </c>
      <c r="D13108" s="223">
        <v>24.14</v>
      </c>
    </row>
    <row r="13109" spans="1:4" ht="24">
      <c r="A13109" s="219" t="s">
        <v>5659</v>
      </c>
      <c r="B13109" s="220" t="s">
        <v>5660</v>
      </c>
      <c r="C13109" s="219" t="s">
        <v>20847</v>
      </c>
      <c r="D13109" s="223">
        <v>19.79</v>
      </c>
    </row>
    <row r="13110" spans="1:4" ht="36">
      <c r="A13110" s="219" t="s">
        <v>7054</v>
      </c>
      <c r="B13110" s="220" t="s">
        <v>7055</v>
      </c>
      <c r="C13110" s="219" t="s">
        <v>20847</v>
      </c>
      <c r="D13110" s="222">
        <v>105.41</v>
      </c>
    </row>
    <row r="13111" spans="1:4" ht="36">
      <c r="A13111" s="219" t="s">
        <v>5489</v>
      </c>
      <c r="B13111" s="220" t="s">
        <v>5490</v>
      </c>
      <c r="C13111" s="219" t="s">
        <v>20847</v>
      </c>
      <c r="D13111" s="223">
        <v>90.86</v>
      </c>
    </row>
    <row r="13112" spans="1:4" ht="36">
      <c r="A13112" s="219" t="s">
        <v>7050</v>
      </c>
      <c r="B13112" s="220" t="s">
        <v>7051</v>
      </c>
      <c r="C13112" s="219" t="s">
        <v>20847</v>
      </c>
      <c r="D13112" s="222">
        <v>112.6</v>
      </c>
    </row>
    <row r="13113" spans="1:4" ht="36">
      <c r="A13113" s="219" t="s">
        <v>7052</v>
      </c>
      <c r="B13113" s="220" t="s">
        <v>7053</v>
      </c>
      <c r="C13113" s="219" t="s">
        <v>20847</v>
      </c>
      <c r="D13113" s="222">
        <v>113.26</v>
      </c>
    </row>
    <row r="13114" spans="1:4" ht="24">
      <c r="A13114" s="219" t="s">
        <v>5663</v>
      </c>
      <c r="B13114" s="220" t="s">
        <v>5664</v>
      </c>
      <c r="C13114" s="219" t="s">
        <v>20847</v>
      </c>
      <c r="D13114" s="223">
        <v>83.84</v>
      </c>
    </row>
    <row r="13115" spans="1:4" ht="60">
      <c r="A13115" s="219" t="s">
        <v>5528</v>
      </c>
      <c r="B13115" s="220" t="s">
        <v>5529</v>
      </c>
      <c r="C13115" s="219" t="s">
        <v>20847</v>
      </c>
      <c r="D13115" s="222">
        <v>154.85</v>
      </c>
    </row>
    <row r="13116" spans="1:4" ht="48">
      <c r="A13116" s="219" t="s">
        <v>4987</v>
      </c>
      <c r="B13116" s="220" t="s">
        <v>4988</v>
      </c>
      <c r="C13116" s="219" t="s">
        <v>20847</v>
      </c>
      <c r="D13116" s="222">
        <v>487.7</v>
      </c>
    </row>
    <row r="13117" spans="1:4" ht="48">
      <c r="A13117" s="219" t="s">
        <v>4985</v>
      </c>
      <c r="B13117" s="220" t="s">
        <v>4986</v>
      </c>
      <c r="C13117" s="219" t="s">
        <v>20847</v>
      </c>
      <c r="D13117" s="222">
        <v>279.52999999999997</v>
      </c>
    </row>
    <row r="13118" spans="1:4">
      <c r="A13118" s="219" t="s">
        <v>7056</v>
      </c>
      <c r="B13118" s="220" t="s">
        <v>31204</v>
      </c>
      <c r="C13118" s="219" t="s">
        <v>20847</v>
      </c>
      <c r="D13118" s="222">
        <v>162.62</v>
      </c>
    </row>
    <row r="13119" spans="1:4" ht="36">
      <c r="A13119" s="219" t="s">
        <v>7057</v>
      </c>
      <c r="B13119" s="220" t="s">
        <v>7058</v>
      </c>
      <c r="C13119" s="219" t="s">
        <v>20847</v>
      </c>
      <c r="D13119" s="223">
        <v>19.010000000000002</v>
      </c>
    </row>
    <row r="13120" spans="1:4" ht="24">
      <c r="A13120" s="219" t="s">
        <v>7059</v>
      </c>
      <c r="B13120" s="220" t="s">
        <v>7060</v>
      </c>
      <c r="C13120" s="219" t="s">
        <v>20847</v>
      </c>
      <c r="D13120" s="223">
        <v>64.36</v>
      </c>
    </row>
    <row r="13121" spans="1:4">
      <c r="A13121" s="215">
        <v>8782</v>
      </c>
      <c r="B13121" s="216" t="s">
        <v>21251</v>
      </c>
      <c r="C13121" s="217"/>
      <c r="D13121" s="218"/>
    </row>
    <row r="13122" spans="1:4" ht="24">
      <c r="A13122" s="219" t="s">
        <v>9025</v>
      </c>
      <c r="B13122" s="220" t="s">
        <v>31205</v>
      </c>
      <c r="C13122" s="219" t="s">
        <v>20847</v>
      </c>
      <c r="D13122" s="223">
        <v>96.75</v>
      </c>
    </row>
    <row r="13123" spans="1:4">
      <c r="A13123" s="215">
        <v>8785</v>
      </c>
      <c r="B13123" s="216" t="s">
        <v>21254</v>
      </c>
      <c r="C13123" s="217"/>
      <c r="D13123" s="218"/>
    </row>
    <row r="13124" spans="1:4">
      <c r="A13124" s="219" t="s">
        <v>8819</v>
      </c>
      <c r="B13124" s="220" t="s">
        <v>31206</v>
      </c>
      <c r="C13124" s="219" t="s">
        <v>20851</v>
      </c>
      <c r="D13124" s="223">
        <v>21.14</v>
      </c>
    </row>
    <row r="13125" spans="1:4">
      <c r="A13125" s="215">
        <v>8671</v>
      </c>
      <c r="B13125" s="216" t="s">
        <v>21256</v>
      </c>
      <c r="C13125" s="217"/>
      <c r="D13125" s="218"/>
    </row>
    <row r="13126" spans="1:4">
      <c r="A13126" s="215">
        <v>8786</v>
      </c>
      <c r="B13126" s="216" t="s">
        <v>21257</v>
      </c>
      <c r="C13126" s="217"/>
      <c r="D13126" s="218"/>
    </row>
    <row r="13127" spans="1:4" ht="24">
      <c r="A13127" s="219" t="s">
        <v>31207</v>
      </c>
      <c r="B13127" s="220" t="s">
        <v>31208</v>
      </c>
      <c r="C13127" s="219" t="s">
        <v>20851</v>
      </c>
      <c r="D13127" s="223">
        <v>24.38</v>
      </c>
    </row>
    <row r="13128" spans="1:4" ht="24">
      <c r="A13128" s="219" t="s">
        <v>6027</v>
      </c>
      <c r="B13128" s="220" t="s">
        <v>31209</v>
      </c>
      <c r="C13128" s="219" t="s">
        <v>20846</v>
      </c>
      <c r="D13128" s="222">
        <v>123.85</v>
      </c>
    </row>
    <row r="13129" spans="1:4" ht="24">
      <c r="A13129" s="219" t="s">
        <v>6028</v>
      </c>
      <c r="B13129" s="220" t="s">
        <v>31210</v>
      </c>
      <c r="C13129" s="219" t="s">
        <v>20846</v>
      </c>
      <c r="D13129" s="223">
        <v>90.93</v>
      </c>
    </row>
    <row r="13130" spans="1:4" ht="24">
      <c r="A13130" s="219" t="s">
        <v>31211</v>
      </c>
      <c r="B13130" s="220" t="s">
        <v>31212</v>
      </c>
      <c r="C13130" s="219" t="s">
        <v>20846</v>
      </c>
      <c r="D13130" s="223">
        <v>29.56</v>
      </c>
    </row>
    <row r="13131" spans="1:4" ht="24">
      <c r="A13131" s="219" t="s">
        <v>31213</v>
      </c>
      <c r="B13131" s="220" t="s">
        <v>31214</v>
      </c>
      <c r="C13131" s="219" t="s">
        <v>20851</v>
      </c>
      <c r="D13131" s="223">
        <v>63.26</v>
      </c>
    </row>
    <row r="13132" spans="1:4" ht="24">
      <c r="A13132" s="219" t="s">
        <v>31215</v>
      </c>
      <c r="B13132" s="220" t="s">
        <v>31216</v>
      </c>
      <c r="C13132" s="219" t="s">
        <v>20851</v>
      </c>
      <c r="D13132" s="223">
        <v>77.56</v>
      </c>
    </row>
    <row r="13133" spans="1:4" ht="24">
      <c r="A13133" s="219" t="s">
        <v>6029</v>
      </c>
      <c r="B13133" s="220" t="s">
        <v>31217</v>
      </c>
      <c r="C13133" s="219" t="s">
        <v>20851</v>
      </c>
      <c r="D13133" s="223">
        <v>47.32</v>
      </c>
    </row>
    <row r="13134" spans="1:4">
      <c r="A13134" s="219" t="s">
        <v>6030</v>
      </c>
      <c r="B13134" s="220" t="s">
        <v>31218</v>
      </c>
      <c r="C13134" s="219" t="s">
        <v>20851</v>
      </c>
      <c r="D13134" s="223">
        <v>11.52</v>
      </c>
    </row>
    <row r="13135" spans="1:4">
      <c r="A13135" s="215">
        <v>8787</v>
      </c>
      <c r="B13135" s="216" t="s">
        <v>21258</v>
      </c>
      <c r="C13135" s="217"/>
      <c r="D13135" s="218"/>
    </row>
    <row r="13136" spans="1:4" ht="36">
      <c r="A13136" s="219" t="s">
        <v>5481</v>
      </c>
      <c r="B13136" s="220" t="s">
        <v>5482</v>
      </c>
      <c r="C13136" s="219" t="s">
        <v>21059</v>
      </c>
      <c r="D13136" s="223">
        <v>22.47</v>
      </c>
    </row>
    <row r="13137" spans="1:4" ht="36">
      <c r="A13137" s="219" t="s">
        <v>5433</v>
      </c>
      <c r="B13137" s="220" t="s">
        <v>5434</v>
      </c>
      <c r="C13137" s="219" t="s">
        <v>20846</v>
      </c>
      <c r="D13137" s="222">
        <v>280.31</v>
      </c>
    </row>
    <row r="13138" spans="1:4" ht="48">
      <c r="A13138" s="219" t="s">
        <v>5435</v>
      </c>
      <c r="B13138" s="220" t="s">
        <v>5436</v>
      </c>
      <c r="C13138" s="219" t="s">
        <v>20846</v>
      </c>
      <c r="D13138" s="222">
        <v>290.08999999999997</v>
      </c>
    </row>
    <row r="13139" spans="1:4" ht="48">
      <c r="A13139" s="219" t="s">
        <v>5479</v>
      </c>
      <c r="B13139" s="220" t="s">
        <v>5480</v>
      </c>
      <c r="C13139" s="219" t="s">
        <v>20846</v>
      </c>
      <c r="D13139" s="222">
        <v>275.56</v>
      </c>
    </row>
    <row r="13140" spans="1:4" ht="48">
      <c r="A13140" s="219" t="s">
        <v>5437</v>
      </c>
      <c r="B13140" s="220" t="s">
        <v>5438</v>
      </c>
      <c r="C13140" s="219" t="s">
        <v>20846</v>
      </c>
      <c r="D13140" s="222">
        <v>756.49</v>
      </c>
    </row>
    <row r="13141" spans="1:4" ht="48">
      <c r="A13141" s="219" t="s">
        <v>5439</v>
      </c>
      <c r="B13141" s="220" t="s">
        <v>5440</v>
      </c>
      <c r="C13141" s="219" t="s">
        <v>20846</v>
      </c>
      <c r="D13141" s="222">
        <v>358.11</v>
      </c>
    </row>
    <row r="13142" spans="1:4" ht="48">
      <c r="A13142" s="219" t="s">
        <v>5431</v>
      </c>
      <c r="B13142" s="220" t="s">
        <v>5432</v>
      </c>
      <c r="C13142" s="219" t="s">
        <v>20846</v>
      </c>
      <c r="D13142" s="222">
        <v>226.01</v>
      </c>
    </row>
    <row r="13143" spans="1:4" ht="36">
      <c r="A13143" s="219" t="s">
        <v>5429</v>
      </c>
      <c r="B13143" s="220" t="s">
        <v>5430</v>
      </c>
      <c r="C13143" s="219" t="s">
        <v>20846</v>
      </c>
      <c r="D13143" s="222">
        <v>207.85</v>
      </c>
    </row>
    <row r="13144" spans="1:4">
      <c r="A13144" s="215">
        <v>8788</v>
      </c>
      <c r="B13144" s="216" t="s">
        <v>21259</v>
      </c>
      <c r="C13144" s="217"/>
      <c r="D13144" s="218"/>
    </row>
    <row r="13145" spans="1:4" ht="36">
      <c r="A13145" s="219" t="s">
        <v>6037</v>
      </c>
      <c r="B13145" s="220" t="s">
        <v>31219</v>
      </c>
      <c r="C13145" s="219" t="s">
        <v>20846</v>
      </c>
      <c r="D13145" s="223">
        <v>44.09</v>
      </c>
    </row>
    <row r="13146" spans="1:4" ht="36">
      <c r="A13146" s="219" t="s">
        <v>6038</v>
      </c>
      <c r="B13146" s="220" t="s">
        <v>31220</v>
      </c>
      <c r="C13146" s="219" t="s">
        <v>20846</v>
      </c>
      <c r="D13146" s="223">
        <v>38.020000000000003</v>
      </c>
    </row>
    <row r="13147" spans="1:4" ht="36">
      <c r="A13147" s="219" t="s">
        <v>6039</v>
      </c>
      <c r="B13147" s="220" t="s">
        <v>31221</v>
      </c>
      <c r="C13147" s="219" t="s">
        <v>20846</v>
      </c>
      <c r="D13147" s="222">
        <v>109.88</v>
      </c>
    </row>
    <row r="13148" spans="1:4" ht="36">
      <c r="A13148" s="219" t="s">
        <v>6040</v>
      </c>
      <c r="B13148" s="220" t="s">
        <v>31222</v>
      </c>
      <c r="C13148" s="219" t="s">
        <v>20846</v>
      </c>
      <c r="D13148" s="222">
        <v>168.36</v>
      </c>
    </row>
    <row r="13149" spans="1:4" ht="36">
      <c r="A13149" s="219" t="s">
        <v>6041</v>
      </c>
      <c r="B13149" s="220" t="s">
        <v>31223</v>
      </c>
      <c r="C13149" s="219" t="s">
        <v>20846</v>
      </c>
      <c r="D13149" s="222">
        <v>233.03</v>
      </c>
    </row>
    <row r="13150" spans="1:4" ht="24">
      <c r="A13150" s="219" t="s">
        <v>6032</v>
      </c>
      <c r="B13150" s="220" t="s">
        <v>31224</v>
      </c>
      <c r="C13150" s="219" t="s">
        <v>20851</v>
      </c>
      <c r="D13150" s="223">
        <v>48.42</v>
      </c>
    </row>
    <row r="13151" spans="1:4">
      <c r="A13151" s="215">
        <v>8789</v>
      </c>
      <c r="B13151" s="216" t="s">
        <v>21260</v>
      </c>
      <c r="C13151" s="217"/>
      <c r="D13151" s="218"/>
    </row>
    <row r="13152" spans="1:4" ht="24">
      <c r="A13152" s="219" t="s">
        <v>4979</v>
      </c>
      <c r="B13152" s="220" t="s">
        <v>4980</v>
      </c>
      <c r="C13152" s="219" t="s">
        <v>20846</v>
      </c>
      <c r="D13152" s="223">
        <v>93.01</v>
      </c>
    </row>
    <row r="13153" spans="1:4" ht="36">
      <c r="A13153" s="219" t="s">
        <v>6044</v>
      </c>
      <c r="B13153" s="220" t="s">
        <v>6045</v>
      </c>
      <c r="C13153" s="219" t="s">
        <v>20846</v>
      </c>
      <c r="D13153" s="222">
        <v>229.87</v>
      </c>
    </row>
    <row r="13154" spans="1:4" ht="24">
      <c r="A13154" s="219" t="s">
        <v>6042</v>
      </c>
      <c r="B13154" s="220" t="s">
        <v>6043</v>
      </c>
      <c r="C13154" s="219" t="s">
        <v>20846</v>
      </c>
      <c r="D13154" s="223">
        <v>97.22</v>
      </c>
    </row>
    <row r="13155" spans="1:4" ht="24">
      <c r="A13155" s="219" t="s">
        <v>6047</v>
      </c>
      <c r="B13155" s="220" t="s">
        <v>31225</v>
      </c>
      <c r="C13155" s="219" t="s">
        <v>20846</v>
      </c>
      <c r="D13155" s="223">
        <v>74.98</v>
      </c>
    </row>
    <row r="13156" spans="1:4" ht="24">
      <c r="A13156" s="219" t="s">
        <v>6046</v>
      </c>
      <c r="B13156" s="220" t="s">
        <v>31226</v>
      </c>
      <c r="C13156" s="219" t="s">
        <v>20846</v>
      </c>
      <c r="D13156" s="223">
        <v>78.06</v>
      </c>
    </row>
    <row r="13157" spans="1:4" ht="24">
      <c r="A13157" s="219" t="s">
        <v>6033</v>
      </c>
      <c r="B13157" s="220" t="s">
        <v>31227</v>
      </c>
      <c r="C13157" s="219" t="s">
        <v>20851</v>
      </c>
      <c r="D13157" s="223">
        <v>57.5</v>
      </c>
    </row>
    <row r="13158" spans="1:4">
      <c r="A13158" s="215">
        <v>8790</v>
      </c>
      <c r="B13158" s="216" t="s">
        <v>21261</v>
      </c>
      <c r="C13158" s="217"/>
      <c r="D13158" s="218"/>
    </row>
    <row r="13159" spans="1:4" ht="24">
      <c r="A13159" s="219" t="s">
        <v>6036</v>
      </c>
      <c r="B13159" s="220" t="s">
        <v>31228</v>
      </c>
      <c r="C13159" s="219" t="s">
        <v>20846</v>
      </c>
      <c r="D13159" s="222">
        <v>126.7</v>
      </c>
    </row>
    <row r="13160" spans="1:4" ht="24">
      <c r="A13160" s="219" t="s">
        <v>6034</v>
      </c>
      <c r="B13160" s="220" t="s">
        <v>31229</v>
      </c>
      <c r="C13160" s="219" t="s">
        <v>20846</v>
      </c>
      <c r="D13160" s="223">
        <v>93.37</v>
      </c>
    </row>
    <row r="13161" spans="1:4" ht="24">
      <c r="A13161" s="219" t="s">
        <v>6035</v>
      </c>
      <c r="B13161" s="220" t="s">
        <v>31230</v>
      </c>
      <c r="C13161" s="219" t="s">
        <v>20846</v>
      </c>
      <c r="D13161" s="222">
        <v>104.3</v>
      </c>
    </row>
    <row r="13162" spans="1:4" ht="36">
      <c r="A13162" s="219" t="s">
        <v>6026</v>
      </c>
      <c r="B13162" s="220" t="s">
        <v>31231</v>
      </c>
      <c r="C13162" s="219" t="s">
        <v>20851</v>
      </c>
      <c r="D13162" s="223">
        <v>14.19</v>
      </c>
    </row>
    <row r="13163" spans="1:4">
      <c r="A13163" s="215">
        <v>8791</v>
      </c>
      <c r="B13163" s="216" t="s">
        <v>21262</v>
      </c>
      <c r="C13163" s="217"/>
      <c r="D13163" s="218"/>
    </row>
    <row r="13164" spans="1:4" ht="24">
      <c r="A13164" s="219" t="s">
        <v>6021</v>
      </c>
      <c r="B13164" s="220" t="s">
        <v>31232</v>
      </c>
      <c r="C13164" s="219" t="s">
        <v>20851</v>
      </c>
      <c r="D13164" s="223">
        <v>76.41</v>
      </c>
    </row>
    <row r="13165" spans="1:4" ht="36">
      <c r="A13165" s="219" t="s">
        <v>6023</v>
      </c>
      <c r="B13165" s="220" t="s">
        <v>31233</v>
      </c>
      <c r="C13165" s="219" t="s">
        <v>20851</v>
      </c>
      <c r="D13165" s="223">
        <v>85.1</v>
      </c>
    </row>
    <row r="13166" spans="1:4" ht="36">
      <c r="A13166" s="219" t="s">
        <v>6024</v>
      </c>
      <c r="B13166" s="220" t="s">
        <v>31234</v>
      </c>
      <c r="C13166" s="219" t="s">
        <v>20851</v>
      </c>
      <c r="D13166" s="222">
        <v>126.11</v>
      </c>
    </row>
    <row r="13167" spans="1:4" ht="24">
      <c r="A13167" s="219" t="s">
        <v>6022</v>
      </c>
      <c r="B13167" s="220" t="s">
        <v>31235</v>
      </c>
      <c r="C13167" s="219" t="s">
        <v>20851</v>
      </c>
      <c r="D13167" s="223">
        <v>56.4</v>
      </c>
    </row>
    <row r="13168" spans="1:4" ht="24">
      <c r="A13168" s="219" t="s">
        <v>6025</v>
      </c>
      <c r="B13168" s="220" t="s">
        <v>31236</v>
      </c>
      <c r="C13168" s="219" t="s">
        <v>20851</v>
      </c>
      <c r="D13168" s="223">
        <v>49.65</v>
      </c>
    </row>
    <row r="13169" spans="1:4" ht="24">
      <c r="A13169" s="219" t="s">
        <v>6020</v>
      </c>
      <c r="B13169" s="220" t="s">
        <v>31237</v>
      </c>
      <c r="C13169" s="219" t="s">
        <v>20851</v>
      </c>
      <c r="D13169" s="223">
        <v>33.24</v>
      </c>
    </row>
    <row r="13170" spans="1:4" ht="24">
      <c r="A13170" s="219" t="s">
        <v>6031</v>
      </c>
      <c r="B13170" s="220" t="s">
        <v>31238</v>
      </c>
      <c r="C13170" s="219" t="s">
        <v>20851</v>
      </c>
      <c r="D13170" s="223">
        <v>43.09</v>
      </c>
    </row>
    <row r="13171" spans="1:4">
      <c r="A13171" s="215">
        <v>8792</v>
      </c>
      <c r="B13171" s="216" t="s">
        <v>21263</v>
      </c>
      <c r="C13171" s="217"/>
      <c r="D13171" s="218"/>
    </row>
    <row r="13172" spans="1:4" ht="24">
      <c r="A13172" s="219" t="s">
        <v>8412</v>
      </c>
      <c r="B13172" s="220" t="s">
        <v>8413</v>
      </c>
      <c r="C13172" s="219" t="s">
        <v>20851</v>
      </c>
      <c r="D13172" s="223">
        <v>44.12</v>
      </c>
    </row>
    <row r="13173" spans="1:4" ht="24">
      <c r="A13173" s="219" t="s">
        <v>8414</v>
      </c>
      <c r="B13173" s="220" t="s">
        <v>8415</v>
      </c>
      <c r="C13173" s="219" t="s">
        <v>20851</v>
      </c>
      <c r="D13173" s="223">
        <v>51.58</v>
      </c>
    </row>
    <row r="13174" spans="1:4" ht="24">
      <c r="A13174" s="219" t="s">
        <v>8416</v>
      </c>
      <c r="B13174" s="220" t="s">
        <v>8417</v>
      </c>
      <c r="C13174" s="219" t="s">
        <v>20851</v>
      </c>
      <c r="D13174" s="223">
        <v>67.13</v>
      </c>
    </row>
    <row r="13175" spans="1:4" ht="24">
      <c r="A13175" s="219" t="s">
        <v>8410</v>
      </c>
      <c r="B13175" s="220" t="s">
        <v>8411</v>
      </c>
      <c r="C13175" s="219" t="s">
        <v>20851</v>
      </c>
      <c r="D13175" s="222">
        <v>152.22</v>
      </c>
    </row>
    <row r="13176" spans="1:4" ht="24">
      <c r="A13176" s="219" t="s">
        <v>8398</v>
      </c>
      <c r="B13176" s="220" t="s">
        <v>8399</v>
      </c>
      <c r="C13176" s="219" t="s">
        <v>20851</v>
      </c>
      <c r="D13176" s="223">
        <v>52.47</v>
      </c>
    </row>
    <row r="13177" spans="1:4" ht="24">
      <c r="A13177" s="219" t="s">
        <v>8400</v>
      </c>
      <c r="B13177" s="220" t="s">
        <v>8401</v>
      </c>
      <c r="C13177" s="219" t="s">
        <v>20851</v>
      </c>
      <c r="D13177" s="223">
        <v>61.7</v>
      </c>
    </row>
    <row r="13178" spans="1:4" ht="24">
      <c r="A13178" s="219" t="s">
        <v>8402</v>
      </c>
      <c r="B13178" s="220" t="s">
        <v>8403</v>
      </c>
      <c r="C13178" s="219" t="s">
        <v>20851</v>
      </c>
      <c r="D13178" s="223">
        <v>75.34</v>
      </c>
    </row>
    <row r="13179" spans="1:4" ht="24">
      <c r="A13179" s="219" t="s">
        <v>8404</v>
      </c>
      <c r="B13179" s="220" t="s">
        <v>8405</v>
      </c>
      <c r="C13179" s="219" t="s">
        <v>20851</v>
      </c>
      <c r="D13179" s="223">
        <v>88.97</v>
      </c>
    </row>
    <row r="13180" spans="1:4" ht="24">
      <c r="A13180" s="219" t="s">
        <v>8406</v>
      </c>
      <c r="B13180" s="220" t="s">
        <v>8407</v>
      </c>
      <c r="C13180" s="219" t="s">
        <v>20851</v>
      </c>
      <c r="D13180" s="223">
        <v>97.62</v>
      </c>
    </row>
    <row r="13181" spans="1:4" ht="24">
      <c r="A13181" s="219" t="s">
        <v>8408</v>
      </c>
      <c r="B13181" s="220" t="s">
        <v>8409</v>
      </c>
      <c r="C13181" s="219" t="s">
        <v>20851</v>
      </c>
      <c r="D13181" s="222">
        <v>110.8</v>
      </c>
    </row>
    <row r="13182" spans="1:4" ht="24">
      <c r="A13182" s="219" t="s">
        <v>8396</v>
      </c>
      <c r="B13182" s="220" t="s">
        <v>8397</v>
      </c>
      <c r="C13182" s="219" t="s">
        <v>20851</v>
      </c>
      <c r="D13182" s="222">
        <v>177.53</v>
      </c>
    </row>
    <row r="13183" spans="1:4" ht="24">
      <c r="A13183" s="219" t="s">
        <v>8386</v>
      </c>
      <c r="B13183" s="220" t="s">
        <v>8387</v>
      </c>
      <c r="C13183" s="219" t="s">
        <v>20851</v>
      </c>
      <c r="D13183" s="223">
        <v>60.83</v>
      </c>
    </row>
    <row r="13184" spans="1:4" ht="24">
      <c r="A13184" s="219" t="s">
        <v>8388</v>
      </c>
      <c r="B13184" s="220" t="s">
        <v>8389</v>
      </c>
      <c r="C13184" s="219" t="s">
        <v>20851</v>
      </c>
      <c r="D13184" s="223">
        <v>71.83</v>
      </c>
    </row>
    <row r="13185" spans="1:4" ht="24">
      <c r="A13185" s="219" t="s">
        <v>8390</v>
      </c>
      <c r="B13185" s="220" t="s">
        <v>8391</v>
      </c>
      <c r="C13185" s="219" t="s">
        <v>20851</v>
      </c>
      <c r="D13185" s="223">
        <v>88</v>
      </c>
    </row>
    <row r="13186" spans="1:4" ht="24">
      <c r="A13186" s="219" t="s">
        <v>8392</v>
      </c>
      <c r="B13186" s="220" t="s">
        <v>8393</v>
      </c>
      <c r="C13186" s="219" t="s">
        <v>20851</v>
      </c>
      <c r="D13186" s="222">
        <v>114.33</v>
      </c>
    </row>
    <row r="13187" spans="1:4" ht="24">
      <c r="A13187" s="219" t="s">
        <v>8394</v>
      </c>
      <c r="B13187" s="220" t="s">
        <v>8395</v>
      </c>
      <c r="C13187" s="219" t="s">
        <v>20851</v>
      </c>
      <c r="D13187" s="222">
        <v>129.79</v>
      </c>
    </row>
    <row r="13188" spans="1:4">
      <c r="A13188" s="215">
        <v>8793</v>
      </c>
      <c r="B13188" s="216" t="s">
        <v>21264</v>
      </c>
      <c r="C13188" s="217"/>
      <c r="D13188" s="218"/>
    </row>
    <row r="13189" spans="1:4" ht="24">
      <c r="A13189" s="219" t="s">
        <v>8430</v>
      </c>
      <c r="B13189" s="220" t="s">
        <v>10086</v>
      </c>
      <c r="C13189" s="219" t="s">
        <v>20851</v>
      </c>
      <c r="D13189" s="223">
        <v>26.53</v>
      </c>
    </row>
    <row r="13190" spans="1:4" ht="24">
      <c r="A13190" s="219" t="s">
        <v>8431</v>
      </c>
      <c r="B13190" s="220" t="s">
        <v>10087</v>
      </c>
      <c r="C13190" s="219" t="s">
        <v>20851</v>
      </c>
      <c r="D13190" s="223">
        <v>32.299999999999997</v>
      </c>
    </row>
    <row r="13191" spans="1:4" ht="24">
      <c r="A13191" s="219" t="s">
        <v>8432</v>
      </c>
      <c r="B13191" s="220" t="s">
        <v>31239</v>
      </c>
      <c r="C13191" s="219" t="s">
        <v>20851</v>
      </c>
      <c r="D13191" s="223">
        <v>37.46</v>
      </c>
    </row>
    <row r="13192" spans="1:4" ht="24">
      <c r="A13192" s="219" t="s">
        <v>8433</v>
      </c>
      <c r="B13192" s="220" t="s">
        <v>31240</v>
      </c>
      <c r="C13192" s="219" t="s">
        <v>20851</v>
      </c>
      <c r="D13192" s="223">
        <v>46.89</v>
      </c>
    </row>
    <row r="13193" spans="1:4" ht="24">
      <c r="A13193" s="219" t="s">
        <v>8423</v>
      </c>
      <c r="B13193" s="220" t="s">
        <v>10079</v>
      </c>
      <c r="C13193" s="219" t="s">
        <v>20851</v>
      </c>
      <c r="D13193" s="223">
        <v>30.94</v>
      </c>
    </row>
    <row r="13194" spans="1:4" ht="24">
      <c r="A13194" s="219" t="s">
        <v>8424</v>
      </c>
      <c r="B13194" s="220" t="s">
        <v>10080</v>
      </c>
      <c r="C13194" s="219" t="s">
        <v>20851</v>
      </c>
      <c r="D13194" s="223">
        <v>38.17</v>
      </c>
    </row>
    <row r="13195" spans="1:4" ht="24">
      <c r="A13195" s="219" t="s">
        <v>8425</v>
      </c>
      <c r="B13195" s="220" t="s">
        <v>10081</v>
      </c>
      <c r="C13195" s="219" t="s">
        <v>20851</v>
      </c>
      <c r="D13195" s="223">
        <v>45.25</v>
      </c>
    </row>
    <row r="13196" spans="1:4" ht="24">
      <c r="A13196" s="219" t="s">
        <v>8426</v>
      </c>
      <c r="B13196" s="220" t="s">
        <v>10082</v>
      </c>
      <c r="C13196" s="219" t="s">
        <v>20851</v>
      </c>
      <c r="D13196" s="223">
        <v>56.58</v>
      </c>
    </row>
    <row r="13197" spans="1:4" ht="24">
      <c r="A13197" s="219" t="s">
        <v>8427</v>
      </c>
      <c r="B13197" s="220" t="s">
        <v>10083</v>
      </c>
      <c r="C13197" s="219" t="s">
        <v>20851</v>
      </c>
      <c r="D13197" s="223">
        <v>81.569999999999993</v>
      </c>
    </row>
    <row r="13198" spans="1:4" ht="24">
      <c r="A13198" s="219" t="s">
        <v>8428</v>
      </c>
      <c r="B13198" s="220" t="s">
        <v>10084</v>
      </c>
      <c r="C13198" s="219" t="s">
        <v>20851</v>
      </c>
      <c r="D13198" s="223">
        <v>96.44</v>
      </c>
    </row>
    <row r="13199" spans="1:4" ht="24">
      <c r="A13199" s="219" t="s">
        <v>8429</v>
      </c>
      <c r="B13199" s="220" t="s">
        <v>10085</v>
      </c>
      <c r="C13199" s="219" t="s">
        <v>20851</v>
      </c>
      <c r="D13199" s="222">
        <v>112.26</v>
      </c>
    </row>
    <row r="13200" spans="1:4">
      <c r="A13200" s="215">
        <v>8794</v>
      </c>
      <c r="B13200" s="216" t="s">
        <v>21265</v>
      </c>
      <c r="C13200" s="217"/>
      <c r="D13200" s="218"/>
    </row>
    <row r="13201" spans="1:4" ht="24">
      <c r="A13201" s="219" t="s">
        <v>8418</v>
      </c>
      <c r="B13201" s="220" t="s">
        <v>8419</v>
      </c>
      <c r="C13201" s="219" t="s">
        <v>20851</v>
      </c>
      <c r="D13201" s="223">
        <v>58.16</v>
      </c>
    </row>
    <row r="13202" spans="1:4">
      <c r="A13202" s="215">
        <v>8795</v>
      </c>
      <c r="B13202" s="216" t="s">
        <v>21266</v>
      </c>
      <c r="C13202" s="217"/>
      <c r="D13202" s="218"/>
    </row>
    <row r="13203" spans="1:4" ht="24">
      <c r="A13203" s="219" t="s">
        <v>31241</v>
      </c>
      <c r="B13203" s="220" t="s">
        <v>31242</v>
      </c>
      <c r="C13203" s="219" t="s">
        <v>20851</v>
      </c>
      <c r="D13203" s="223">
        <v>16.12</v>
      </c>
    </row>
    <row r="13204" spans="1:4">
      <c r="A13204" s="215">
        <v>8797</v>
      </c>
      <c r="B13204" s="216" t="s">
        <v>31243</v>
      </c>
      <c r="C13204" s="217"/>
      <c r="D13204" s="218"/>
    </row>
    <row r="13205" spans="1:4" ht="24">
      <c r="A13205" s="219" t="s">
        <v>8420</v>
      </c>
      <c r="B13205" s="220" t="s">
        <v>31244</v>
      </c>
      <c r="C13205" s="219" t="s">
        <v>20851</v>
      </c>
      <c r="D13205" s="223">
        <v>83.34</v>
      </c>
    </row>
    <row r="13206" spans="1:4" ht="24">
      <c r="A13206" s="219" t="s">
        <v>8421</v>
      </c>
      <c r="B13206" s="220" t="s">
        <v>31245</v>
      </c>
      <c r="C13206" s="219" t="s">
        <v>20851</v>
      </c>
      <c r="D13206" s="223">
        <v>83.14</v>
      </c>
    </row>
    <row r="13207" spans="1:4" ht="24">
      <c r="A13207" s="219" t="s">
        <v>9934</v>
      </c>
      <c r="B13207" s="220" t="s">
        <v>31246</v>
      </c>
      <c r="C13207" s="219" t="s">
        <v>20851</v>
      </c>
      <c r="D13207" s="223">
        <v>60.61</v>
      </c>
    </row>
    <row r="13208" spans="1:4">
      <c r="A13208" s="215">
        <v>8798</v>
      </c>
      <c r="B13208" s="216" t="s">
        <v>21267</v>
      </c>
      <c r="C13208" s="217"/>
      <c r="D13208" s="218"/>
    </row>
    <row r="13209" spans="1:4">
      <c r="A13209" s="219" t="s">
        <v>7329</v>
      </c>
      <c r="B13209" s="220" t="s">
        <v>31247</v>
      </c>
      <c r="C13209" s="219" t="s">
        <v>20847</v>
      </c>
      <c r="D13209" s="223">
        <v>37.520000000000003</v>
      </c>
    </row>
    <row r="13210" spans="1:4">
      <c r="A13210" s="219" t="s">
        <v>7327</v>
      </c>
      <c r="B13210" s="220" t="s">
        <v>31248</v>
      </c>
      <c r="C13210" s="219" t="s">
        <v>20847</v>
      </c>
      <c r="D13210" s="223">
        <v>31.07</v>
      </c>
    </row>
    <row r="13211" spans="1:4">
      <c r="A13211" s="219" t="s">
        <v>7328</v>
      </c>
      <c r="B13211" s="220" t="s">
        <v>31249</v>
      </c>
      <c r="C13211" s="219" t="s">
        <v>20847</v>
      </c>
      <c r="D13211" s="223">
        <v>33.58</v>
      </c>
    </row>
    <row r="13212" spans="1:4">
      <c r="A13212" s="215">
        <v>8799</v>
      </c>
      <c r="B13212" s="216" t="s">
        <v>21268</v>
      </c>
      <c r="C13212" s="217"/>
      <c r="D13212" s="218"/>
    </row>
    <row r="13213" spans="1:4" ht="24">
      <c r="A13213" s="219" t="s">
        <v>8422</v>
      </c>
      <c r="B13213" s="220" t="s">
        <v>31250</v>
      </c>
      <c r="C13213" s="219" t="s">
        <v>20851</v>
      </c>
      <c r="D13213" s="223">
        <v>33.04</v>
      </c>
    </row>
    <row r="13214" spans="1:4">
      <c r="A13214" s="226">
        <v>10529</v>
      </c>
      <c r="B13214" s="216" t="s">
        <v>21269</v>
      </c>
      <c r="C13214" s="217"/>
      <c r="D13214" s="218"/>
    </row>
    <row r="13215" spans="1:4">
      <c r="A13215" s="219" t="s">
        <v>8980</v>
      </c>
      <c r="B13215" s="220" t="s">
        <v>31251</v>
      </c>
      <c r="C13215" s="219" t="s">
        <v>20846</v>
      </c>
      <c r="D13215" s="223">
        <v>22.74</v>
      </c>
    </row>
    <row r="13216" spans="1:4">
      <c r="A13216" s="215">
        <v>8672</v>
      </c>
      <c r="B13216" s="216" t="s">
        <v>21270</v>
      </c>
      <c r="C13216" s="217"/>
      <c r="D13216" s="218"/>
    </row>
    <row r="13217" spans="1:4">
      <c r="A13217" s="215">
        <v>8800</v>
      </c>
      <c r="B13217" s="216" t="s">
        <v>21271</v>
      </c>
      <c r="C13217" s="217"/>
      <c r="D13217" s="218"/>
    </row>
    <row r="13218" spans="1:4" ht="36">
      <c r="A13218" s="219" t="s">
        <v>8539</v>
      </c>
      <c r="B13218" s="220" t="s">
        <v>8540</v>
      </c>
      <c r="C13218" s="219" t="s">
        <v>20846</v>
      </c>
      <c r="D13218" s="223">
        <v>66.11</v>
      </c>
    </row>
    <row r="13219" spans="1:4">
      <c r="A13219" s="215">
        <v>8801</v>
      </c>
      <c r="B13219" s="216" t="s">
        <v>21272</v>
      </c>
      <c r="C13219" s="217"/>
      <c r="D13219" s="218"/>
    </row>
    <row r="13220" spans="1:4">
      <c r="A13220" s="219" t="s">
        <v>7646</v>
      </c>
      <c r="B13220" s="220" t="s">
        <v>7647</v>
      </c>
      <c r="C13220" s="219" t="s">
        <v>20846</v>
      </c>
      <c r="D13220" s="223">
        <v>51.66</v>
      </c>
    </row>
    <row r="13221" spans="1:4">
      <c r="A13221" s="219" t="s">
        <v>7653</v>
      </c>
      <c r="B13221" s="220" t="s">
        <v>7654</v>
      </c>
      <c r="C13221" s="219" t="s">
        <v>20846</v>
      </c>
      <c r="D13221" s="223">
        <v>27.03</v>
      </c>
    </row>
    <row r="13222" spans="1:4">
      <c r="A13222" s="219" t="s">
        <v>7658</v>
      </c>
      <c r="B13222" s="220" t="s">
        <v>7659</v>
      </c>
      <c r="C13222" s="219" t="s">
        <v>20846</v>
      </c>
      <c r="D13222" s="223">
        <v>21.13</v>
      </c>
    </row>
    <row r="13223" spans="1:4">
      <c r="A13223" s="215">
        <v>8802</v>
      </c>
      <c r="B13223" s="216" t="s">
        <v>21273</v>
      </c>
      <c r="C13223" s="217"/>
      <c r="D13223" s="218"/>
    </row>
    <row r="13224" spans="1:4" ht="24">
      <c r="A13224" s="219" t="s">
        <v>4940</v>
      </c>
      <c r="B13224" s="220" t="s">
        <v>21274</v>
      </c>
      <c r="C13224" s="219" t="s">
        <v>20846</v>
      </c>
      <c r="D13224" s="223">
        <v>30.39</v>
      </c>
    </row>
    <row r="13225" spans="1:4" ht="24">
      <c r="A13225" s="219" t="s">
        <v>4941</v>
      </c>
      <c r="B13225" s="220" t="s">
        <v>21275</v>
      </c>
      <c r="C13225" s="219" t="s">
        <v>20846</v>
      </c>
      <c r="D13225" s="223">
        <v>33.840000000000003</v>
      </c>
    </row>
    <row r="13226" spans="1:4" ht="24">
      <c r="A13226" s="219" t="s">
        <v>4942</v>
      </c>
      <c r="B13226" s="220" t="s">
        <v>21276</v>
      </c>
      <c r="C13226" s="219" t="s">
        <v>20846</v>
      </c>
      <c r="D13226" s="223">
        <v>37.29</v>
      </c>
    </row>
    <row r="13227" spans="1:4" ht="24">
      <c r="A13227" s="219" t="s">
        <v>7652</v>
      </c>
      <c r="B13227" s="220" t="s">
        <v>21277</v>
      </c>
      <c r="C13227" s="219" t="s">
        <v>20846</v>
      </c>
      <c r="D13227" s="223">
        <v>40.729999999999997</v>
      </c>
    </row>
    <row r="13228" spans="1:4" ht="24">
      <c r="A13228" s="219" t="s">
        <v>4943</v>
      </c>
      <c r="B13228" s="220" t="s">
        <v>21278</v>
      </c>
      <c r="C13228" s="219" t="s">
        <v>20846</v>
      </c>
      <c r="D13228" s="223">
        <v>28.84</v>
      </c>
    </row>
    <row r="13229" spans="1:4" ht="24">
      <c r="A13229" s="219" t="s">
        <v>4944</v>
      </c>
      <c r="B13229" s="220" t="s">
        <v>21279</v>
      </c>
      <c r="C13229" s="219" t="s">
        <v>20846</v>
      </c>
      <c r="D13229" s="223">
        <v>31.76</v>
      </c>
    </row>
    <row r="13230" spans="1:4" ht="24">
      <c r="A13230" s="219" t="s">
        <v>4945</v>
      </c>
      <c r="B13230" s="220" t="s">
        <v>21280</v>
      </c>
      <c r="C13230" s="219" t="s">
        <v>20846</v>
      </c>
      <c r="D13230" s="223">
        <v>34.69</v>
      </c>
    </row>
    <row r="13231" spans="1:4" ht="24">
      <c r="A13231" s="219" t="s">
        <v>4946</v>
      </c>
      <c r="B13231" s="220" t="s">
        <v>21281</v>
      </c>
      <c r="C13231" s="219" t="s">
        <v>20846</v>
      </c>
      <c r="D13231" s="223">
        <v>37.619999999999997</v>
      </c>
    </row>
    <row r="13232" spans="1:4">
      <c r="A13232" s="215">
        <v>8803</v>
      </c>
      <c r="B13232" s="216" t="s">
        <v>21282</v>
      </c>
      <c r="C13232" s="217"/>
      <c r="D13232" s="218"/>
    </row>
    <row r="13233" spans="1:4" ht="24">
      <c r="A13233" s="219" t="s">
        <v>7660</v>
      </c>
      <c r="B13233" s="220" t="s">
        <v>21283</v>
      </c>
      <c r="C13233" s="219" t="s">
        <v>20846</v>
      </c>
      <c r="D13233" s="223">
        <v>26.51</v>
      </c>
    </row>
    <row r="13234" spans="1:4" ht="24">
      <c r="A13234" s="219" t="s">
        <v>4933</v>
      </c>
      <c r="B13234" s="220" t="s">
        <v>21284</v>
      </c>
      <c r="C13234" s="219" t="s">
        <v>20846</v>
      </c>
      <c r="D13234" s="223">
        <v>29.95</v>
      </c>
    </row>
    <row r="13235" spans="1:4" ht="24">
      <c r="A13235" s="219" t="s">
        <v>4934</v>
      </c>
      <c r="B13235" s="220" t="s">
        <v>21285</v>
      </c>
      <c r="C13235" s="219" t="s">
        <v>20846</v>
      </c>
      <c r="D13235" s="223">
        <v>33.4</v>
      </c>
    </row>
    <row r="13236" spans="1:4" ht="24">
      <c r="A13236" s="219" t="s">
        <v>4935</v>
      </c>
      <c r="B13236" s="220" t="s">
        <v>21286</v>
      </c>
      <c r="C13236" s="219" t="s">
        <v>20846</v>
      </c>
      <c r="D13236" s="223">
        <v>36.840000000000003</v>
      </c>
    </row>
    <row r="13237" spans="1:4" ht="24">
      <c r="A13237" s="219" t="s">
        <v>4936</v>
      </c>
      <c r="B13237" s="220" t="s">
        <v>21287</v>
      </c>
      <c r="C13237" s="219" t="s">
        <v>20846</v>
      </c>
      <c r="D13237" s="223">
        <v>24.95</v>
      </c>
    </row>
    <row r="13238" spans="1:4" ht="24">
      <c r="A13238" s="219" t="s">
        <v>4937</v>
      </c>
      <c r="B13238" s="220" t="s">
        <v>21288</v>
      </c>
      <c r="C13238" s="219" t="s">
        <v>20846</v>
      </c>
      <c r="D13238" s="223">
        <v>27.88</v>
      </c>
    </row>
    <row r="13239" spans="1:4" ht="24">
      <c r="A13239" s="219" t="s">
        <v>4938</v>
      </c>
      <c r="B13239" s="220" t="s">
        <v>21289</v>
      </c>
      <c r="C13239" s="219" t="s">
        <v>20846</v>
      </c>
      <c r="D13239" s="223">
        <v>30.8</v>
      </c>
    </row>
    <row r="13240" spans="1:4" ht="24">
      <c r="A13240" s="219" t="s">
        <v>4939</v>
      </c>
      <c r="B13240" s="220" t="s">
        <v>21290</v>
      </c>
      <c r="C13240" s="219" t="s">
        <v>20846</v>
      </c>
      <c r="D13240" s="223">
        <v>33.729999999999997</v>
      </c>
    </row>
    <row r="13241" spans="1:4">
      <c r="A13241" s="215">
        <v>8804</v>
      </c>
      <c r="B13241" s="216" t="s">
        <v>21291</v>
      </c>
      <c r="C13241" s="217"/>
      <c r="D13241" s="218"/>
    </row>
    <row r="13242" spans="1:4">
      <c r="A13242" s="219" t="s">
        <v>7655</v>
      </c>
      <c r="B13242" s="220" t="s">
        <v>21292</v>
      </c>
      <c r="C13242" s="219" t="s">
        <v>20851</v>
      </c>
      <c r="D13242" s="223">
        <v>15.55</v>
      </c>
    </row>
    <row r="13243" spans="1:4">
      <c r="A13243" s="219" t="s">
        <v>7656</v>
      </c>
      <c r="B13243" s="220" t="s">
        <v>7657</v>
      </c>
      <c r="C13243" s="219" t="s">
        <v>20846</v>
      </c>
      <c r="D13243" s="223">
        <v>26.66</v>
      </c>
    </row>
    <row r="13244" spans="1:4">
      <c r="A13244" s="215">
        <v>8805</v>
      </c>
      <c r="B13244" s="216" t="s">
        <v>21293</v>
      </c>
      <c r="C13244" s="217"/>
      <c r="D13244" s="218"/>
    </row>
    <row r="13245" spans="1:4">
      <c r="A13245" s="219" t="s">
        <v>7648</v>
      </c>
      <c r="B13245" s="220" t="s">
        <v>7649</v>
      </c>
      <c r="C13245" s="219" t="s">
        <v>20846</v>
      </c>
      <c r="D13245" s="223">
        <v>73.31</v>
      </c>
    </row>
    <row r="13246" spans="1:4">
      <c r="A13246" s="219" t="s">
        <v>7650</v>
      </c>
      <c r="B13246" s="220" t="s">
        <v>7651</v>
      </c>
      <c r="C13246" s="219" t="s">
        <v>20846</v>
      </c>
      <c r="D13246" s="223">
        <v>74.39</v>
      </c>
    </row>
    <row r="13247" spans="1:4">
      <c r="A13247" s="215">
        <v>8673</v>
      </c>
      <c r="B13247" s="216" t="s">
        <v>21294</v>
      </c>
      <c r="C13247" s="217"/>
      <c r="D13247" s="218"/>
    </row>
    <row r="13248" spans="1:4">
      <c r="A13248" s="215">
        <v>8807</v>
      </c>
      <c r="B13248" s="216" t="s">
        <v>21295</v>
      </c>
      <c r="C13248" s="217"/>
      <c r="D13248" s="218"/>
    </row>
    <row r="13249" spans="1:4">
      <c r="A13249" s="219" t="s">
        <v>8216</v>
      </c>
      <c r="B13249" s="220" t="s">
        <v>8217</v>
      </c>
      <c r="C13249" s="219" t="s">
        <v>20846</v>
      </c>
      <c r="D13249" s="221">
        <v>9.06</v>
      </c>
    </row>
    <row r="13250" spans="1:4">
      <c r="A13250" s="219" t="s">
        <v>8341</v>
      </c>
      <c r="B13250" s="220" t="s">
        <v>8342</v>
      </c>
      <c r="C13250" s="219" t="s">
        <v>20846</v>
      </c>
      <c r="D13250" s="221">
        <v>2.8</v>
      </c>
    </row>
    <row r="13251" spans="1:4">
      <c r="A13251" s="215">
        <v>8808</v>
      </c>
      <c r="B13251" s="216" t="s">
        <v>21296</v>
      </c>
      <c r="C13251" s="217"/>
      <c r="D13251" s="218"/>
    </row>
    <row r="13252" spans="1:4">
      <c r="A13252" s="219" t="s">
        <v>8278</v>
      </c>
      <c r="B13252" s="220" t="s">
        <v>8279</v>
      </c>
      <c r="C13252" s="219" t="s">
        <v>20846</v>
      </c>
      <c r="D13252" s="223">
        <v>33.21</v>
      </c>
    </row>
    <row r="13253" spans="1:4">
      <c r="A13253" s="219" t="s">
        <v>8280</v>
      </c>
      <c r="B13253" s="220" t="s">
        <v>8281</v>
      </c>
      <c r="C13253" s="219" t="s">
        <v>20846</v>
      </c>
      <c r="D13253" s="223">
        <v>36.5</v>
      </c>
    </row>
    <row r="13254" spans="1:4">
      <c r="A13254" s="219" t="s">
        <v>8282</v>
      </c>
      <c r="B13254" s="220" t="s">
        <v>8283</v>
      </c>
      <c r="C13254" s="219" t="s">
        <v>20846</v>
      </c>
      <c r="D13254" s="223">
        <v>39.79</v>
      </c>
    </row>
    <row r="13255" spans="1:4">
      <c r="A13255" s="219" t="s">
        <v>8284</v>
      </c>
      <c r="B13255" s="220" t="s">
        <v>8285</v>
      </c>
      <c r="C13255" s="219" t="s">
        <v>20846</v>
      </c>
      <c r="D13255" s="223">
        <v>56.29</v>
      </c>
    </row>
    <row r="13256" spans="1:4">
      <c r="A13256" s="215">
        <v>8809</v>
      </c>
      <c r="B13256" s="216" t="s">
        <v>21297</v>
      </c>
      <c r="C13256" s="217"/>
      <c r="D13256" s="218"/>
    </row>
    <row r="13257" spans="1:4" ht="24">
      <c r="A13257" s="219" t="s">
        <v>8218</v>
      </c>
      <c r="B13257" s="220" t="s">
        <v>8219</v>
      </c>
      <c r="C13257" s="219" t="s">
        <v>20846</v>
      </c>
      <c r="D13257" s="223">
        <v>65.2</v>
      </c>
    </row>
    <row r="13258" spans="1:4" ht="24">
      <c r="A13258" s="219" t="s">
        <v>8220</v>
      </c>
      <c r="B13258" s="220" t="s">
        <v>8221</v>
      </c>
      <c r="C13258" s="219" t="s">
        <v>20846</v>
      </c>
      <c r="D13258" s="223">
        <v>67.52</v>
      </c>
    </row>
    <row r="13259" spans="1:4" ht="24">
      <c r="A13259" s="219" t="s">
        <v>8222</v>
      </c>
      <c r="B13259" s="220" t="s">
        <v>8223</v>
      </c>
      <c r="C13259" s="219" t="s">
        <v>20846</v>
      </c>
      <c r="D13259" s="223">
        <v>70.290000000000006</v>
      </c>
    </row>
    <row r="13260" spans="1:4">
      <c r="A13260" s="215">
        <v>8810</v>
      </c>
      <c r="B13260" s="216" t="s">
        <v>21298</v>
      </c>
      <c r="C13260" s="217"/>
      <c r="D13260" s="218"/>
    </row>
    <row r="13261" spans="1:4" ht="36">
      <c r="A13261" s="219" t="s">
        <v>8236</v>
      </c>
      <c r="B13261" s="220" t="s">
        <v>8237</v>
      </c>
      <c r="C13261" s="219" t="s">
        <v>20846</v>
      </c>
      <c r="D13261" s="223">
        <v>70.52</v>
      </c>
    </row>
    <row r="13262" spans="1:4" ht="36">
      <c r="A13262" s="219" t="s">
        <v>8234</v>
      </c>
      <c r="B13262" s="220" t="s">
        <v>8235</v>
      </c>
      <c r="C13262" s="219" t="s">
        <v>20846</v>
      </c>
      <c r="D13262" s="223">
        <v>66.290000000000006</v>
      </c>
    </row>
    <row r="13263" spans="1:4" ht="36">
      <c r="A13263" s="219" t="s">
        <v>8491</v>
      </c>
      <c r="B13263" s="220" t="s">
        <v>8492</v>
      </c>
      <c r="C13263" s="219" t="s">
        <v>20846</v>
      </c>
      <c r="D13263" s="223">
        <v>57.59</v>
      </c>
    </row>
    <row r="13264" spans="1:4" ht="36">
      <c r="A13264" s="219" t="s">
        <v>8493</v>
      </c>
      <c r="B13264" s="220" t="s">
        <v>8494</v>
      </c>
      <c r="C13264" s="219" t="s">
        <v>20846</v>
      </c>
      <c r="D13264" s="223">
        <v>56.07</v>
      </c>
    </row>
    <row r="13265" spans="1:4" ht="36">
      <c r="A13265" s="219" t="s">
        <v>8495</v>
      </c>
      <c r="B13265" s="220" t="s">
        <v>8496</v>
      </c>
      <c r="C13265" s="219" t="s">
        <v>20846</v>
      </c>
      <c r="D13265" s="223">
        <v>84.41</v>
      </c>
    </row>
    <row r="13266" spans="1:4" ht="36">
      <c r="A13266" s="219" t="s">
        <v>8232</v>
      </c>
      <c r="B13266" s="220" t="s">
        <v>8233</v>
      </c>
      <c r="C13266" s="219" t="s">
        <v>20846</v>
      </c>
      <c r="D13266" s="223">
        <v>88.81</v>
      </c>
    </row>
    <row r="13267" spans="1:4" ht="24">
      <c r="A13267" s="219" t="s">
        <v>8230</v>
      </c>
      <c r="B13267" s="220" t="s">
        <v>8231</v>
      </c>
      <c r="C13267" s="219" t="s">
        <v>20846</v>
      </c>
      <c r="D13267" s="223">
        <v>98</v>
      </c>
    </row>
    <row r="13268" spans="1:4">
      <c r="A13268" s="215">
        <v>8811</v>
      </c>
      <c r="B13268" s="216" t="s">
        <v>21299</v>
      </c>
      <c r="C13268" s="217"/>
      <c r="D13268" s="218"/>
    </row>
    <row r="13269" spans="1:4" ht="36">
      <c r="A13269" s="219" t="s">
        <v>8528</v>
      </c>
      <c r="B13269" s="220" t="s">
        <v>8529</v>
      </c>
      <c r="C13269" s="219" t="s">
        <v>20846</v>
      </c>
      <c r="D13269" s="222">
        <v>144.66999999999999</v>
      </c>
    </row>
    <row r="13270" spans="1:4" ht="36">
      <c r="A13270" s="219" t="s">
        <v>8530</v>
      </c>
      <c r="B13270" s="220" t="s">
        <v>8531</v>
      </c>
      <c r="C13270" s="219" t="s">
        <v>20846</v>
      </c>
      <c r="D13270" s="222">
        <v>129.97</v>
      </c>
    </row>
    <row r="13271" spans="1:4">
      <c r="A13271" s="215">
        <v>8812</v>
      </c>
      <c r="B13271" s="216" t="s">
        <v>21300</v>
      </c>
      <c r="C13271" s="217"/>
      <c r="D13271" s="218"/>
    </row>
    <row r="13272" spans="1:4" ht="24">
      <c r="A13272" s="219" t="s">
        <v>8308</v>
      </c>
      <c r="B13272" s="220" t="s">
        <v>8309</v>
      </c>
      <c r="C13272" s="219" t="s">
        <v>20846</v>
      </c>
      <c r="D13272" s="223">
        <v>93.62</v>
      </c>
    </row>
    <row r="13273" spans="1:4" ht="24">
      <c r="A13273" s="219" t="s">
        <v>8306</v>
      </c>
      <c r="B13273" s="220" t="s">
        <v>8307</v>
      </c>
      <c r="C13273" s="219" t="s">
        <v>20846</v>
      </c>
      <c r="D13273" s="223">
        <v>90.18</v>
      </c>
    </row>
    <row r="13274" spans="1:4" ht="24">
      <c r="A13274" s="219" t="s">
        <v>8304</v>
      </c>
      <c r="B13274" s="220" t="s">
        <v>8305</v>
      </c>
      <c r="C13274" s="219" t="s">
        <v>20846</v>
      </c>
      <c r="D13274" s="223">
        <v>69.66</v>
      </c>
    </row>
    <row r="13275" spans="1:4" ht="24">
      <c r="A13275" s="219" t="s">
        <v>8314</v>
      </c>
      <c r="B13275" s="220" t="s">
        <v>8315</v>
      </c>
      <c r="C13275" s="219" t="s">
        <v>20846</v>
      </c>
      <c r="D13275" s="222">
        <v>101.29</v>
      </c>
    </row>
    <row r="13276" spans="1:4" ht="24">
      <c r="A13276" s="219" t="s">
        <v>8312</v>
      </c>
      <c r="B13276" s="220" t="s">
        <v>8313</v>
      </c>
      <c r="C13276" s="219" t="s">
        <v>20846</v>
      </c>
      <c r="D13276" s="223">
        <v>96.5</v>
      </c>
    </row>
    <row r="13277" spans="1:4" ht="24">
      <c r="A13277" s="219" t="s">
        <v>8310</v>
      </c>
      <c r="B13277" s="220" t="s">
        <v>8311</v>
      </c>
      <c r="C13277" s="219" t="s">
        <v>20846</v>
      </c>
      <c r="D13277" s="223">
        <v>73.06</v>
      </c>
    </row>
    <row r="13278" spans="1:4">
      <c r="A13278" s="215">
        <v>8814</v>
      </c>
      <c r="B13278" s="216" t="s">
        <v>21301</v>
      </c>
      <c r="C13278" s="217"/>
      <c r="D13278" s="218"/>
    </row>
    <row r="13279" spans="1:4" ht="24">
      <c r="A13279" s="219" t="s">
        <v>8296</v>
      </c>
      <c r="B13279" s="220" t="s">
        <v>8297</v>
      </c>
      <c r="C13279" s="219" t="s">
        <v>20846</v>
      </c>
      <c r="D13279" s="222">
        <v>271.95999999999998</v>
      </c>
    </row>
    <row r="13280" spans="1:4" ht="24">
      <c r="A13280" s="219" t="s">
        <v>8347</v>
      </c>
      <c r="B13280" s="220" t="s">
        <v>8348</v>
      </c>
      <c r="C13280" s="219" t="s">
        <v>20846</v>
      </c>
      <c r="D13280" s="222">
        <v>233.98</v>
      </c>
    </row>
    <row r="13281" spans="1:4" ht="24">
      <c r="A13281" s="219" t="s">
        <v>8349</v>
      </c>
      <c r="B13281" s="220" t="s">
        <v>8350</v>
      </c>
      <c r="C13281" s="219" t="s">
        <v>20846</v>
      </c>
      <c r="D13281" s="222">
        <v>309.74</v>
      </c>
    </row>
    <row r="13282" spans="1:4">
      <c r="A13282" s="215">
        <v>8815</v>
      </c>
      <c r="B13282" s="216" t="s">
        <v>21302</v>
      </c>
      <c r="C13282" s="217"/>
      <c r="D13282" s="218"/>
    </row>
    <row r="13283" spans="1:4" ht="24">
      <c r="A13283" s="219" t="s">
        <v>5280</v>
      </c>
      <c r="B13283" s="220" t="s">
        <v>5281</v>
      </c>
      <c r="C13283" s="219" t="s">
        <v>20846</v>
      </c>
      <c r="D13283" s="221">
        <v>4.76</v>
      </c>
    </row>
    <row r="13284" spans="1:4" ht="24">
      <c r="A13284" s="219" t="s">
        <v>8483</v>
      </c>
      <c r="B13284" s="220" t="s">
        <v>8484</v>
      </c>
      <c r="C13284" s="219" t="s">
        <v>20846</v>
      </c>
      <c r="D13284" s="221">
        <v>5.3</v>
      </c>
    </row>
    <row r="13285" spans="1:4" ht="24">
      <c r="A13285" s="219" t="s">
        <v>5282</v>
      </c>
      <c r="B13285" s="220" t="s">
        <v>5283</v>
      </c>
      <c r="C13285" s="219" t="s">
        <v>20846</v>
      </c>
      <c r="D13285" s="221">
        <v>5.82</v>
      </c>
    </row>
    <row r="13286" spans="1:4" ht="24">
      <c r="A13286" s="219" t="s">
        <v>9112</v>
      </c>
      <c r="B13286" s="220" t="s">
        <v>9113</v>
      </c>
      <c r="C13286" s="219" t="s">
        <v>20846</v>
      </c>
      <c r="D13286" s="221">
        <v>8.5</v>
      </c>
    </row>
    <row r="13287" spans="1:4" ht="24">
      <c r="A13287" s="219" t="s">
        <v>5284</v>
      </c>
      <c r="B13287" s="220" t="s">
        <v>5285</v>
      </c>
      <c r="C13287" s="219" t="s">
        <v>20846</v>
      </c>
      <c r="D13287" s="221">
        <v>8.6199999999999992</v>
      </c>
    </row>
    <row r="13288" spans="1:4" ht="24">
      <c r="A13288" s="219" t="s">
        <v>5286</v>
      </c>
      <c r="B13288" s="220" t="s">
        <v>5287</v>
      </c>
      <c r="C13288" s="219" t="s">
        <v>20846</v>
      </c>
      <c r="D13288" s="223">
        <v>15.68</v>
      </c>
    </row>
    <row r="13289" spans="1:4">
      <c r="A13289" s="215">
        <v>8816</v>
      </c>
      <c r="B13289" s="216" t="s">
        <v>21303</v>
      </c>
      <c r="C13289" s="217"/>
      <c r="D13289" s="218"/>
    </row>
    <row r="13290" spans="1:4">
      <c r="A13290" s="219" t="s">
        <v>8374</v>
      </c>
      <c r="B13290" s="220" t="s">
        <v>8375</v>
      </c>
      <c r="C13290" s="219" t="s">
        <v>20846</v>
      </c>
      <c r="D13290" s="222">
        <v>125.68</v>
      </c>
    </row>
    <row r="13291" spans="1:4">
      <c r="A13291" s="215">
        <v>8817</v>
      </c>
      <c r="B13291" s="216" t="s">
        <v>21304</v>
      </c>
      <c r="C13291" s="217"/>
      <c r="D13291" s="218"/>
    </row>
    <row r="13292" spans="1:4" ht="24">
      <c r="A13292" s="219" t="s">
        <v>5301</v>
      </c>
      <c r="B13292" s="220" t="s">
        <v>5302</v>
      </c>
      <c r="C13292" s="219" t="s">
        <v>20846</v>
      </c>
      <c r="D13292" s="223">
        <v>52.03</v>
      </c>
    </row>
    <row r="13293" spans="1:4" ht="24">
      <c r="A13293" s="219" t="s">
        <v>5299</v>
      </c>
      <c r="B13293" s="220" t="s">
        <v>5300</v>
      </c>
      <c r="C13293" s="219" t="s">
        <v>20846</v>
      </c>
      <c r="D13293" s="223">
        <v>52.55</v>
      </c>
    </row>
    <row r="13294" spans="1:4" ht="24">
      <c r="A13294" s="219" t="s">
        <v>5297</v>
      </c>
      <c r="B13294" s="220" t="s">
        <v>5298</v>
      </c>
      <c r="C13294" s="219" t="s">
        <v>20846</v>
      </c>
      <c r="D13294" s="223">
        <v>55.13</v>
      </c>
    </row>
    <row r="13295" spans="1:4">
      <c r="A13295" s="219" t="s">
        <v>5290</v>
      </c>
      <c r="B13295" s="220" t="s">
        <v>5291</v>
      </c>
      <c r="C13295" s="219" t="s">
        <v>20846</v>
      </c>
      <c r="D13295" s="223">
        <v>15.11</v>
      </c>
    </row>
    <row r="13296" spans="1:4" ht="24">
      <c r="A13296" s="219" t="s">
        <v>5295</v>
      </c>
      <c r="B13296" s="220" t="s">
        <v>5296</v>
      </c>
      <c r="C13296" s="219" t="s">
        <v>20846</v>
      </c>
      <c r="D13296" s="223">
        <v>16.78</v>
      </c>
    </row>
    <row r="13297" spans="1:4">
      <c r="A13297" s="219" t="s">
        <v>5293</v>
      </c>
      <c r="B13297" s="220" t="s">
        <v>5294</v>
      </c>
      <c r="C13297" s="219" t="s">
        <v>20846</v>
      </c>
      <c r="D13297" s="223">
        <v>17.3</v>
      </c>
    </row>
    <row r="13298" spans="1:4">
      <c r="A13298" s="219" t="s">
        <v>5292</v>
      </c>
      <c r="B13298" s="220" t="s">
        <v>31252</v>
      </c>
      <c r="C13298" s="219" t="s">
        <v>20846</v>
      </c>
      <c r="D13298" s="223">
        <v>19.88</v>
      </c>
    </row>
    <row r="13299" spans="1:4">
      <c r="A13299" s="219" t="s">
        <v>5288</v>
      </c>
      <c r="B13299" s="220" t="s">
        <v>5289</v>
      </c>
      <c r="C13299" s="219" t="s">
        <v>20846</v>
      </c>
      <c r="D13299" s="221">
        <v>5.03</v>
      </c>
    </row>
    <row r="13300" spans="1:4">
      <c r="A13300" s="219" t="s">
        <v>8345</v>
      </c>
      <c r="B13300" s="220" t="s">
        <v>8346</v>
      </c>
      <c r="C13300" s="219" t="s">
        <v>20846</v>
      </c>
      <c r="D13300" s="222">
        <v>124.47</v>
      </c>
    </row>
    <row r="13301" spans="1:4">
      <c r="A13301" s="219" t="s">
        <v>8343</v>
      </c>
      <c r="B13301" s="220" t="s">
        <v>8344</v>
      </c>
      <c r="C13301" s="219" t="s">
        <v>20846</v>
      </c>
      <c r="D13301" s="222">
        <v>109.93</v>
      </c>
    </row>
    <row r="13302" spans="1:4">
      <c r="A13302" s="215">
        <v>8818</v>
      </c>
      <c r="B13302" s="216" t="s">
        <v>21305</v>
      </c>
      <c r="C13302" s="217"/>
      <c r="D13302" s="218"/>
    </row>
    <row r="13303" spans="1:4" ht="24">
      <c r="A13303" s="219" t="s">
        <v>8274</v>
      </c>
      <c r="B13303" s="220" t="s">
        <v>8275</v>
      </c>
      <c r="C13303" s="219" t="s">
        <v>20846</v>
      </c>
      <c r="D13303" s="223">
        <v>49.33</v>
      </c>
    </row>
    <row r="13304" spans="1:4" ht="24">
      <c r="A13304" s="219" t="s">
        <v>8242</v>
      </c>
      <c r="B13304" s="220" t="s">
        <v>8243</v>
      </c>
      <c r="C13304" s="219" t="s">
        <v>20846</v>
      </c>
      <c r="D13304" s="223">
        <v>54.14</v>
      </c>
    </row>
    <row r="13305" spans="1:4" ht="24">
      <c r="A13305" s="219" t="s">
        <v>8238</v>
      </c>
      <c r="B13305" s="220" t="s">
        <v>8239</v>
      </c>
      <c r="C13305" s="219" t="s">
        <v>20846</v>
      </c>
      <c r="D13305" s="223">
        <v>50.86</v>
      </c>
    </row>
    <row r="13306" spans="1:4" ht="24">
      <c r="A13306" s="219" t="s">
        <v>8246</v>
      </c>
      <c r="B13306" s="220" t="s">
        <v>8247</v>
      </c>
      <c r="C13306" s="219" t="s">
        <v>20846</v>
      </c>
      <c r="D13306" s="223">
        <v>58.9</v>
      </c>
    </row>
    <row r="13307" spans="1:4" ht="24">
      <c r="A13307" s="219" t="s">
        <v>8244</v>
      </c>
      <c r="B13307" s="220" t="s">
        <v>8245</v>
      </c>
      <c r="C13307" s="219" t="s">
        <v>20846</v>
      </c>
      <c r="D13307" s="223">
        <v>59.55</v>
      </c>
    </row>
    <row r="13308" spans="1:4" ht="24">
      <c r="A13308" s="219" t="s">
        <v>8240</v>
      </c>
      <c r="B13308" s="220" t="s">
        <v>8241</v>
      </c>
      <c r="C13308" s="219" t="s">
        <v>20846</v>
      </c>
      <c r="D13308" s="223">
        <v>56.27</v>
      </c>
    </row>
    <row r="13309" spans="1:4" ht="24">
      <c r="A13309" s="219" t="s">
        <v>8248</v>
      </c>
      <c r="B13309" s="220" t="s">
        <v>8249</v>
      </c>
      <c r="C13309" s="219" t="s">
        <v>20846</v>
      </c>
      <c r="D13309" s="223">
        <v>64.31</v>
      </c>
    </row>
    <row r="13310" spans="1:4" ht="24">
      <c r="A13310" s="219" t="s">
        <v>8250</v>
      </c>
      <c r="B13310" s="220" t="s">
        <v>8251</v>
      </c>
      <c r="C13310" s="219" t="s">
        <v>20846</v>
      </c>
      <c r="D13310" s="223">
        <v>76.95</v>
      </c>
    </row>
    <row r="13311" spans="1:4" ht="36">
      <c r="A13311" s="219" t="s">
        <v>8276</v>
      </c>
      <c r="B13311" s="220" t="s">
        <v>8277</v>
      </c>
      <c r="C13311" s="219" t="s">
        <v>20846</v>
      </c>
      <c r="D13311" s="223">
        <v>53.41</v>
      </c>
    </row>
    <row r="13312" spans="1:4" ht="24">
      <c r="A13312" s="219" t="s">
        <v>8252</v>
      </c>
      <c r="B13312" s="220" t="s">
        <v>8253</v>
      </c>
      <c r="C13312" s="219" t="s">
        <v>20846</v>
      </c>
      <c r="D13312" s="223">
        <v>38.92</v>
      </c>
    </row>
    <row r="13313" spans="1:4" ht="24">
      <c r="A13313" s="219" t="s">
        <v>8264</v>
      </c>
      <c r="B13313" s="220" t="s">
        <v>8265</v>
      </c>
      <c r="C13313" s="219" t="s">
        <v>20846</v>
      </c>
      <c r="D13313" s="223">
        <v>56.63</v>
      </c>
    </row>
    <row r="13314" spans="1:4" ht="24">
      <c r="A13314" s="219" t="s">
        <v>8260</v>
      </c>
      <c r="B13314" s="220" t="s">
        <v>8261</v>
      </c>
      <c r="C13314" s="219" t="s">
        <v>20846</v>
      </c>
      <c r="D13314" s="223">
        <v>53.35</v>
      </c>
    </row>
    <row r="13315" spans="1:4" ht="24">
      <c r="A13315" s="219" t="s">
        <v>8268</v>
      </c>
      <c r="B13315" s="220" t="s">
        <v>8269</v>
      </c>
      <c r="C13315" s="219" t="s">
        <v>20846</v>
      </c>
      <c r="D13315" s="223">
        <v>61.39</v>
      </c>
    </row>
    <row r="13316" spans="1:4" ht="24">
      <c r="A13316" s="219" t="s">
        <v>8254</v>
      </c>
      <c r="B13316" s="220" t="s">
        <v>8255</v>
      </c>
      <c r="C13316" s="219" t="s">
        <v>20846</v>
      </c>
      <c r="D13316" s="223">
        <v>42.21</v>
      </c>
    </row>
    <row r="13317" spans="1:4" ht="24">
      <c r="A13317" s="219" t="s">
        <v>8266</v>
      </c>
      <c r="B13317" s="220" t="s">
        <v>8267</v>
      </c>
      <c r="C13317" s="219" t="s">
        <v>20846</v>
      </c>
      <c r="D13317" s="223">
        <v>61.74</v>
      </c>
    </row>
    <row r="13318" spans="1:4" ht="24">
      <c r="A13318" s="219" t="s">
        <v>8262</v>
      </c>
      <c r="B13318" s="220" t="s">
        <v>8263</v>
      </c>
      <c r="C13318" s="219" t="s">
        <v>20846</v>
      </c>
      <c r="D13318" s="223">
        <v>58.46</v>
      </c>
    </row>
    <row r="13319" spans="1:4" ht="24">
      <c r="A13319" s="219" t="s">
        <v>8270</v>
      </c>
      <c r="B13319" s="220" t="s">
        <v>8271</v>
      </c>
      <c r="C13319" s="219" t="s">
        <v>20846</v>
      </c>
      <c r="D13319" s="223">
        <v>66.5</v>
      </c>
    </row>
    <row r="13320" spans="1:4" ht="24">
      <c r="A13320" s="219" t="s">
        <v>8256</v>
      </c>
      <c r="B13320" s="220" t="s">
        <v>8257</v>
      </c>
      <c r="C13320" s="219" t="s">
        <v>20846</v>
      </c>
      <c r="D13320" s="223">
        <v>45.5</v>
      </c>
    </row>
    <row r="13321" spans="1:4" ht="24">
      <c r="A13321" s="219" t="s">
        <v>8272</v>
      </c>
      <c r="B13321" s="220" t="s">
        <v>8273</v>
      </c>
      <c r="C13321" s="219" t="s">
        <v>20846</v>
      </c>
      <c r="D13321" s="223">
        <v>83.98</v>
      </c>
    </row>
    <row r="13322" spans="1:4" ht="24">
      <c r="A13322" s="219" t="s">
        <v>8258</v>
      </c>
      <c r="B13322" s="220" t="s">
        <v>8259</v>
      </c>
      <c r="C13322" s="219" t="s">
        <v>20846</v>
      </c>
      <c r="D13322" s="223">
        <v>63.75</v>
      </c>
    </row>
    <row r="13323" spans="1:4">
      <c r="A13323" s="215">
        <v>8819</v>
      </c>
      <c r="B13323" s="216" t="s">
        <v>21306</v>
      </c>
      <c r="C13323" s="217"/>
      <c r="D13323" s="218"/>
    </row>
    <row r="13324" spans="1:4">
      <c r="A13324" s="219" t="s">
        <v>8363</v>
      </c>
      <c r="B13324" s="220" t="s">
        <v>8364</v>
      </c>
      <c r="C13324" s="219" t="s">
        <v>20846</v>
      </c>
      <c r="D13324" s="223">
        <v>26.94</v>
      </c>
    </row>
    <row r="13325" spans="1:4" ht="24">
      <c r="A13325" s="219" t="s">
        <v>8361</v>
      </c>
      <c r="B13325" s="220" t="s">
        <v>8362</v>
      </c>
      <c r="C13325" s="219" t="s">
        <v>20846</v>
      </c>
      <c r="D13325" s="222">
        <v>109.32</v>
      </c>
    </row>
    <row r="13326" spans="1:4" ht="24">
      <c r="A13326" s="219" t="s">
        <v>8359</v>
      </c>
      <c r="B13326" s="220" t="s">
        <v>8360</v>
      </c>
      <c r="C13326" s="219" t="s">
        <v>20846</v>
      </c>
      <c r="D13326" s="222">
        <v>109.32</v>
      </c>
    </row>
    <row r="13327" spans="1:4" ht="24">
      <c r="A13327" s="219" t="s">
        <v>8357</v>
      </c>
      <c r="B13327" s="220" t="s">
        <v>8358</v>
      </c>
      <c r="C13327" s="219" t="s">
        <v>20846</v>
      </c>
      <c r="D13327" s="222">
        <v>180.54</v>
      </c>
    </row>
    <row r="13328" spans="1:4" ht="24">
      <c r="A13328" s="219" t="s">
        <v>8355</v>
      </c>
      <c r="B13328" s="220" t="s">
        <v>8356</v>
      </c>
      <c r="C13328" s="219" t="s">
        <v>20846</v>
      </c>
      <c r="D13328" s="222">
        <v>163.65</v>
      </c>
    </row>
    <row r="13329" spans="1:4" ht="24">
      <c r="A13329" s="219" t="s">
        <v>8353</v>
      </c>
      <c r="B13329" s="220" t="s">
        <v>8354</v>
      </c>
      <c r="C13329" s="219" t="s">
        <v>20846</v>
      </c>
      <c r="D13329" s="222">
        <v>146.46</v>
      </c>
    </row>
    <row r="13330" spans="1:4" ht="24">
      <c r="A13330" s="219" t="s">
        <v>8351</v>
      </c>
      <c r="B13330" s="220" t="s">
        <v>8352</v>
      </c>
      <c r="C13330" s="219" t="s">
        <v>20846</v>
      </c>
      <c r="D13330" s="222">
        <v>129.57</v>
      </c>
    </row>
    <row r="13331" spans="1:4">
      <c r="A13331" s="215">
        <v>8820</v>
      </c>
      <c r="B13331" s="216" t="s">
        <v>21307</v>
      </c>
      <c r="C13331" s="217"/>
      <c r="D13331" s="218"/>
    </row>
    <row r="13332" spans="1:4">
      <c r="A13332" s="219" t="s">
        <v>8290</v>
      </c>
      <c r="B13332" s="220" t="s">
        <v>8291</v>
      </c>
      <c r="C13332" s="219" t="s">
        <v>20862</v>
      </c>
      <c r="D13332" s="224">
        <v>2744.41</v>
      </c>
    </row>
    <row r="13333" spans="1:4" ht="36">
      <c r="A13333" s="219" t="s">
        <v>9131</v>
      </c>
      <c r="B13333" s="220" t="s">
        <v>9132</v>
      </c>
      <c r="C13333" s="219" t="s">
        <v>20846</v>
      </c>
      <c r="D13333" s="223">
        <v>52.28</v>
      </c>
    </row>
    <row r="13334" spans="1:4" ht="36">
      <c r="A13334" s="219" t="s">
        <v>8286</v>
      </c>
      <c r="B13334" s="220" t="s">
        <v>8287</v>
      </c>
      <c r="C13334" s="219" t="s">
        <v>20846</v>
      </c>
      <c r="D13334" s="223">
        <v>82.65</v>
      </c>
    </row>
    <row r="13335" spans="1:4" ht="36">
      <c r="A13335" s="219" t="s">
        <v>9137</v>
      </c>
      <c r="B13335" s="220" t="s">
        <v>9138</v>
      </c>
      <c r="C13335" s="219" t="s">
        <v>20846</v>
      </c>
      <c r="D13335" s="222">
        <v>131.80000000000001</v>
      </c>
    </row>
    <row r="13336" spans="1:4" ht="36">
      <c r="A13336" s="219" t="s">
        <v>9139</v>
      </c>
      <c r="B13336" s="220" t="s">
        <v>9140</v>
      </c>
      <c r="C13336" s="219" t="s">
        <v>20846</v>
      </c>
      <c r="D13336" s="222">
        <v>144.96</v>
      </c>
    </row>
    <row r="13337" spans="1:4" ht="36">
      <c r="A13337" s="219" t="s">
        <v>9135</v>
      </c>
      <c r="B13337" s="220" t="s">
        <v>9136</v>
      </c>
      <c r="C13337" s="219" t="s">
        <v>20846</v>
      </c>
      <c r="D13337" s="223">
        <v>85.59</v>
      </c>
    </row>
    <row r="13338" spans="1:4" ht="36">
      <c r="A13338" s="219" t="s">
        <v>9133</v>
      </c>
      <c r="B13338" s="220" t="s">
        <v>9134</v>
      </c>
      <c r="C13338" s="219" t="s">
        <v>20846</v>
      </c>
      <c r="D13338" s="223">
        <v>63.22</v>
      </c>
    </row>
    <row r="13339" spans="1:4" ht="36">
      <c r="A13339" s="219" t="s">
        <v>8288</v>
      </c>
      <c r="B13339" s="220" t="s">
        <v>8289</v>
      </c>
      <c r="C13339" s="219" t="s">
        <v>20846</v>
      </c>
      <c r="D13339" s="222">
        <v>198.2</v>
      </c>
    </row>
    <row r="13340" spans="1:4">
      <c r="A13340" s="215">
        <v>8821</v>
      </c>
      <c r="B13340" s="216" t="s">
        <v>21308</v>
      </c>
      <c r="C13340" s="217"/>
      <c r="D13340" s="218"/>
    </row>
    <row r="13341" spans="1:4" ht="24">
      <c r="A13341" s="219" t="s">
        <v>8327</v>
      </c>
      <c r="B13341" s="220" t="s">
        <v>8328</v>
      </c>
      <c r="C13341" s="219" t="s">
        <v>20846</v>
      </c>
      <c r="D13341" s="222">
        <v>119.43</v>
      </c>
    </row>
    <row r="13342" spans="1:4" ht="24">
      <c r="A13342" s="219" t="s">
        <v>8335</v>
      </c>
      <c r="B13342" s="220" t="s">
        <v>8336</v>
      </c>
      <c r="C13342" s="219" t="s">
        <v>20846</v>
      </c>
      <c r="D13342" s="222">
        <v>137.1</v>
      </c>
    </row>
    <row r="13343" spans="1:4" ht="24">
      <c r="A13343" s="219" t="s">
        <v>8329</v>
      </c>
      <c r="B13343" s="220" t="s">
        <v>8330</v>
      </c>
      <c r="C13343" s="219" t="s">
        <v>20846</v>
      </c>
      <c r="D13343" s="222">
        <v>143.33000000000001</v>
      </c>
    </row>
    <row r="13344" spans="1:4" ht="24">
      <c r="A13344" s="219" t="s">
        <v>8331</v>
      </c>
      <c r="B13344" s="220" t="s">
        <v>8332</v>
      </c>
      <c r="C13344" s="219" t="s">
        <v>20846</v>
      </c>
      <c r="D13344" s="222">
        <v>151.49</v>
      </c>
    </row>
    <row r="13345" spans="1:4" ht="24">
      <c r="A13345" s="219" t="s">
        <v>8337</v>
      </c>
      <c r="B13345" s="220" t="s">
        <v>8338</v>
      </c>
      <c r="C13345" s="219" t="s">
        <v>20846</v>
      </c>
      <c r="D13345" s="222">
        <v>153.80000000000001</v>
      </c>
    </row>
    <row r="13346" spans="1:4">
      <c r="A13346" s="219" t="s">
        <v>8317</v>
      </c>
      <c r="B13346" s="220" t="s">
        <v>8318</v>
      </c>
      <c r="C13346" s="219" t="s">
        <v>20846</v>
      </c>
      <c r="D13346" s="223">
        <v>52.28</v>
      </c>
    </row>
    <row r="13347" spans="1:4">
      <c r="A13347" s="219" t="s">
        <v>8319</v>
      </c>
      <c r="B13347" s="220" t="s">
        <v>8320</v>
      </c>
      <c r="C13347" s="219" t="s">
        <v>20846</v>
      </c>
      <c r="D13347" s="223">
        <v>58.62</v>
      </c>
    </row>
    <row r="13348" spans="1:4" ht="24">
      <c r="A13348" s="219" t="s">
        <v>8323</v>
      </c>
      <c r="B13348" s="220" t="s">
        <v>8324</v>
      </c>
      <c r="C13348" s="219" t="s">
        <v>20846</v>
      </c>
      <c r="D13348" s="222">
        <v>118.86</v>
      </c>
    </row>
    <row r="13349" spans="1:4" ht="24">
      <c r="A13349" s="219" t="s">
        <v>8333</v>
      </c>
      <c r="B13349" s="220" t="s">
        <v>8334</v>
      </c>
      <c r="C13349" s="219" t="s">
        <v>20846</v>
      </c>
      <c r="D13349" s="222">
        <v>120.39</v>
      </c>
    </row>
    <row r="13350" spans="1:4" ht="24">
      <c r="A13350" s="219" t="s">
        <v>8339</v>
      </c>
      <c r="B13350" s="220" t="s">
        <v>8340</v>
      </c>
      <c r="C13350" s="219" t="s">
        <v>20846</v>
      </c>
      <c r="D13350" s="222">
        <v>120.92</v>
      </c>
    </row>
    <row r="13351" spans="1:4">
      <c r="A13351" s="219" t="s">
        <v>8321</v>
      </c>
      <c r="B13351" s="220" t="s">
        <v>8322</v>
      </c>
      <c r="C13351" s="219" t="s">
        <v>20846</v>
      </c>
      <c r="D13351" s="223">
        <v>74.91</v>
      </c>
    </row>
    <row r="13352" spans="1:4" ht="24">
      <c r="A13352" s="219" t="s">
        <v>8325</v>
      </c>
      <c r="B13352" s="220" t="s">
        <v>8326</v>
      </c>
      <c r="C13352" s="219" t="s">
        <v>20846</v>
      </c>
      <c r="D13352" s="222">
        <v>127.02</v>
      </c>
    </row>
    <row r="13353" spans="1:4">
      <c r="A13353" s="215">
        <v>8822</v>
      </c>
      <c r="B13353" s="216" t="s">
        <v>21309</v>
      </c>
      <c r="C13353" s="217"/>
      <c r="D13353" s="218"/>
    </row>
    <row r="13354" spans="1:4" ht="36">
      <c r="A13354" s="219" t="s">
        <v>8372</v>
      </c>
      <c r="B13354" s="220" t="s">
        <v>8373</v>
      </c>
      <c r="C13354" s="219" t="s">
        <v>20846</v>
      </c>
      <c r="D13354" s="223">
        <v>78.41</v>
      </c>
    </row>
    <row r="13355" spans="1:4">
      <c r="A13355" s="215">
        <v>8823</v>
      </c>
      <c r="B13355" s="216" t="s">
        <v>21310</v>
      </c>
      <c r="C13355" s="217"/>
      <c r="D13355" s="218"/>
    </row>
    <row r="13356" spans="1:4" ht="36">
      <c r="A13356" s="219" t="s">
        <v>8300</v>
      </c>
      <c r="B13356" s="220" t="s">
        <v>8301</v>
      </c>
      <c r="C13356" s="219" t="s">
        <v>20846</v>
      </c>
      <c r="D13356" s="222">
        <v>119.97</v>
      </c>
    </row>
    <row r="13357" spans="1:4" ht="24">
      <c r="A13357" s="219" t="s">
        <v>8298</v>
      </c>
      <c r="B13357" s="220" t="s">
        <v>8299</v>
      </c>
      <c r="C13357" s="219" t="s">
        <v>20846</v>
      </c>
      <c r="D13357" s="223">
        <v>99.81</v>
      </c>
    </row>
    <row r="13358" spans="1:4">
      <c r="A13358" s="215">
        <v>8824</v>
      </c>
      <c r="B13358" s="216" t="s">
        <v>21311</v>
      </c>
      <c r="C13358" s="217"/>
      <c r="D13358" s="218"/>
    </row>
    <row r="13359" spans="1:4" ht="24">
      <c r="A13359" s="219" t="s">
        <v>8371</v>
      </c>
      <c r="B13359" s="220" t="s">
        <v>31253</v>
      </c>
      <c r="C13359" s="219" t="s">
        <v>20846</v>
      </c>
      <c r="D13359" s="222">
        <v>285.33999999999997</v>
      </c>
    </row>
    <row r="13360" spans="1:4" ht="24">
      <c r="A13360" s="219" t="s">
        <v>8370</v>
      </c>
      <c r="B13360" s="220" t="s">
        <v>31254</v>
      </c>
      <c r="C13360" s="219" t="s">
        <v>20846</v>
      </c>
      <c r="D13360" s="222">
        <v>241.75</v>
      </c>
    </row>
    <row r="13361" spans="1:4" ht="36">
      <c r="A13361" s="219" t="s">
        <v>5077</v>
      </c>
      <c r="B13361" s="220" t="s">
        <v>31255</v>
      </c>
      <c r="C13361" s="219" t="s">
        <v>20846</v>
      </c>
      <c r="D13361" s="222">
        <v>101.81</v>
      </c>
    </row>
    <row r="13362" spans="1:4" ht="36">
      <c r="A13362" s="219" t="s">
        <v>8316</v>
      </c>
      <c r="B13362" s="220" t="s">
        <v>31256</v>
      </c>
      <c r="C13362" s="219" t="s">
        <v>20846</v>
      </c>
      <c r="D13362" s="222">
        <v>132.34</v>
      </c>
    </row>
    <row r="13363" spans="1:4">
      <c r="A13363" s="215">
        <v>8825</v>
      </c>
      <c r="B13363" s="216" t="s">
        <v>21312</v>
      </c>
      <c r="C13363" s="217"/>
      <c r="D13363" s="218"/>
    </row>
    <row r="13364" spans="1:4">
      <c r="A13364" s="219" t="s">
        <v>8226</v>
      </c>
      <c r="B13364" s="220" t="s">
        <v>8227</v>
      </c>
      <c r="C13364" s="219" t="s">
        <v>20846</v>
      </c>
      <c r="D13364" s="223">
        <v>64.319999999999993</v>
      </c>
    </row>
    <row r="13365" spans="1:4">
      <c r="A13365" s="215">
        <v>8826</v>
      </c>
      <c r="B13365" s="216" t="s">
        <v>21313</v>
      </c>
      <c r="C13365" s="217"/>
      <c r="D13365" s="218"/>
    </row>
    <row r="13366" spans="1:4" ht="24">
      <c r="A13366" s="219" t="s">
        <v>8302</v>
      </c>
      <c r="B13366" s="220" t="s">
        <v>8303</v>
      </c>
      <c r="C13366" s="219" t="s">
        <v>20851</v>
      </c>
      <c r="D13366" s="223">
        <v>31.25</v>
      </c>
    </row>
    <row r="13367" spans="1:4">
      <c r="A13367" s="215">
        <v>8827</v>
      </c>
      <c r="B13367" s="216" t="s">
        <v>21314</v>
      </c>
      <c r="C13367" s="217"/>
      <c r="D13367" s="218"/>
    </row>
    <row r="13368" spans="1:4" ht="24">
      <c r="A13368" s="219" t="s">
        <v>8292</v>
      </c>
      <c r="B13368" s="220" t="s">
        <v>8293</v>
      </c>
      <c r="C13368" s="219" t="s">
        <v>20851</v>
      </c>
      <c r="D13368" s="223">
        <v>13.78</v>
      </c>
    </row>
    <row r="13369" spans="1:4" ht="24">
      <c r="A13369" s="219" t="s">
        <v>8224</v>
      </c>
      <c r="B13369" s="220" t="s">
        <v>8225</v>
      </c>
      <c r="C13369" s="219" t="s">
        <v>20851</v>
      </c>
      <c r="D13369" s="222">
        <v>216.3</v>
      </c>
    </row>
    <row r="13370" spans="1:4" ht="24">
      <c r="A13370" s="219" t="s">
        <v>8294</v>
      </c>
      <c r="B13370" s="220" t="s">
        <v>8295</v>
      </c>
      <c r="C13370" s="219" t="s">
        <v>20851</v>
      </c>
      <c r="D13370" s="223">
        <v>10.67</v>
      </c>
    </row>
    <row r="13371" spans="1:4">
      <c r="A13371" s="215">
        <v>8828</v>
      </c>
      <c r="B13371" s="216" t="s">
        <v>21315</v>
      </c>
      <c r="C13371" s="217"/>
      <c r="D13371" s="218"/>
    </row>
    <row r="13372" spans="1:4" ht="24">
      <c r="A13372" s="219" t="s">
        <v>8366</v>
      </c>
      <c r="B13372" s="220" t="s">
        <v>8367</v>
      </c>
      <c r="C13372" s="219" t="s">
        <v>20846</v>
      </c>
      <c r="D13372" s="222">
        <v>107.83</v>
      </c>
    </row>
    <row r="13373" spans="1:4">
      <c r="A13373" s="215">
        <v>8674</v>
      </c>
      <c r="B13373" s="216" t="s">
        <v>21316</v>
      </c>
      <c r="C13373" s="217"/>
      <c r="D13373" s="218"/>
    </row>
    <row r="13374" spans="1:4">
      <c r="A13374" s="215">
        <v>8829</v>
      </c>
      <c r="B13374" s="216" t="s">
        <v>21317</v>
      </c>
      <c r="C13374" s="217"/>
      <c r="D13374" s="218"/>
    </row>
    <row r="13375" spans="1:4" ht="24">
      <c r="A13375" s="219" t="s">
        <v>8543</v>
      </c>
      <c r="B13375" s="220" t="s">
        <v>8544</v>
      </c>
      <c r="C13375" s="219" t="s">
        <v>20851</v>
      </c>
      <c r="D13375" s="223">
        <v>16.489999999999998</v>
      </c>
    </row>
    <row r="13376" spans="1:4" ht="24">
      <c r="A13376" s="219" t="s">
        <v>8545</v>
      </c>
      <c r="B13376" s="220" t="s">
        <v>8546</v>
      </c>
      <c r="C13376" s="219" t="s">
        <v>20851</v>
      </c>
      <c r="D13376" s="223">
        <v>16.809999999999999</v>
      </c>
    </row>
    <row r="13377" spans="1:4">
      <c r="A13377" s="215">
        <v>8830</v>
      </c>
      <c r="B13377" s="216" t="s">
        <v>21318</v>
      </c>
      <c r="C13377" s="217"/>
      <c r="D13377" s="218"/>
    </row>
    <row r="13378" spans="1:4" ht="24">
      <c r="A13378" s="219" t="s">
        <v>8553</v>
      </c>
      <c r="B13378" s="220" t="s">
        <v>8554</v>
      </c>
      <c r="C13378" s="219" t="s">
        <v>20851</v>
      </c>
      <c r="D13378" s="223">
        <v>11.87</v>
      </c>
    </row>
    <row r="13379" spans="1:4">
      <c r="A13379" s="215">
        <v>8831</v>
      </c>
      <c r="B13379" s="216" t="s">
        <v>21319</v>
      </c>
      <c r="C13379" s="217"/>
      <c r="D13379" s="218"/>
    </row>
    <row r="13380" spans="1:4" ht="24">
      <c r="A13380" s="219" t="s">
        <v>8583</v>
      </c>
      <c r="B13380" s="220" t="s">
        <v>8584</v>
      </c>
      <c r="C13380" s="219" t="s">
        <v>20851</v>
      </c>
      <c r="D13380" s="223">
        <v>57.23</v>
      </c>
    </row>
    <row r="13381" spans="1:4" ht="24">
      <c r="A13381" s="219" t="s">
        <v>8579</v>
      </c>
      <c r="B13381" s="220" t="s">
        <v>8580</v>
      </c>
      <c r="C13381" s="219" t="s">
        <v>20851</v>
      </c>
      <c r="D13381" s="223">
        <v>40.090000000000003</v>
      </c>
    </row>
    <row r="13382" spans="1:4" ht="24">
      <c r="A13382" s="219" t="s">
        <v>8581</v>
      </c>
      <c r="B13382" s="220" t="s">
        <v>8582</v>
      </c>
      <c r="C13382" s="219" t="s">
        <v>20851</v>
      </c>
      <c r="D13382" s="223">
        <v>46.94</v>
      </c>
    </row>
    <row r="13383" spans="1:4" ht="24">
      <c r="A13383" s="219" t="s">
        <v>8577</v>
      </c>
      <c r="B13383" s="220" t="s">
        <v>8578</v>
      </c>
      <c r="C13383" s="219" t="s">
        <v>20851</v>
      </c>
      <c r="D13383" s="223">
        <v>39.340000000000003</v>
      </c>
    </row>
    <row r="13384" spans="1:4" ht="24">
      <c r="A13384" s="219" t="s">
        <v>8573</v>
      </c>
      <c r="B13384" s="220" t="s">
        <v>8574</v>
      </c>
      <c r="C13384" s="219" t="s">
        <v>20851</v>
      </c>
      <c r="D13384" s="223">
        <v>31.14</v>
      </c>
    </row>
    <row r="13385" spans="1:4" ht="24">
      <c r="A13385" s="219" t="s">
        <v>8575</v>
      </c>
      <c r="B13385" s="220" t="s">
        <v>8576</v>
      </c>
      <c r="C13385" s="219" t="s">
        <v>20851</v>
      </c>
      <c r="D13385" s="223">
        <v>34.42</v>
      </c>
    </row>
    <row r="13386" spans="1:4">
      <c r="A13386" s="215">
        <v>8832</v>
      </c>
      <c r="B13386" s="216" t="s">
        <v>21320</v>
      </c>
      <c r="C13386" s="217"/>
      <c r="D13386" s="218"/>
    </row>
    <row r="13387" spans="1:4" ht="24">
      <c r="A13387" s="219" t="s">
        <v>8559</v>
      </c>
      <c r="B13387" s="220" t="s">
        <v>8560</v>
      </c>
      <c r="C13387" s="219" t="s">
        <v>20851</v>
      </c>
      <c r="D13387" s="223">
        <v>81.290000000000006</v>
      </c>
    </row>
    <row r="13388" spans="1:4" ht="24">
      <c r="A13388" s="219" t="s">
        <v>8557</v>
      </c>
      <c r="B13388" s="220" t="s">
        <v>8558</v>
      </c>
      <c r="C13388" s="219" t="s">
        <v>20851</v>
      </c>
      <c r="D13388" s="223">
        <v>47.07</v>
      </c>
    </row>
    <row r="13389" spans="1:4" ht="24">
      <c r="A13389" s="219" t="s">
        <v>8555</v>
      </c>
      <c r="B13389" s="220" t="s">
        <v>8556</v>
      </c>
      <c r="C13389" s="219" t="s">
        <v>20851</v>
      </c>
      <c r="D13389" s="223">
        <v>57.69</v>
      </c>
    </row>
    <row r="13390" spans="1:4">
      <c r="A13390" s="215">
        <v>8833</v>
      </c>
      <c r="B13390" s="216" t="s">
        <v>21321</v>
      </c>
      <c r="C13390" s="217"/>
      <c r="D13390" s="218"/>
    </row>
    <row r="13391" spans="1:4" ht="24">
      <c r="A13391" s="219" t="s">
        <v>8571</v>
      </c>
      <c r="B13391" s="220" t="s">
        <v>8572</v>
      </c>
      <c r="C13391" s="219" t="s">
        <v>20851</v>
      </c>
      <c r="D13391" s="223">
        <v>69</v>
      </c>
    </row>
    <row r="13392" spans="1:4" ht="24">
      <c r="A13392" s="219" t="s">
        <v>8567</v>
      </c>
      <c r="B13392" s="220" t="s">
        <v>8568</v>
      </c>
      <c r="C13392" s="219" t="s">
        <v>20851</v>
      </c>
      <c r="D13392" s="223">
        <v>42.86</v>
      </c>
    </row>
    <row r="13393" spans="1:4" ht="24">
      <c r="A13393" s="219" t="s">
        <v>8569</v>
      </c>
      <c r="B13393" s="220" t="s">
        <v>8570</v>
      </c>
      <c r="C13393" s="219" t="s">
        <v>20851</v>
      </c>
      <c r="D13393" s="223">
        <v>50.18</v>
      </c>
    </row>
    <row r="13394" spans="1:4">
      <c r="A13394" s="215">
        <v>8834</v>
      </c>
      <c r="B13394" s="216" t="s">
        <v>21322</v>
      </c>
      <c r="C13394" s="217"/>
      <c r="D13394" s="218"/>
    </row>
    <row r="13395" spans="1:4">
      <c r="A13395" s="219" t="s">
        <v>8565</v>
      </c>
      <c r="B13395" s="220" t="s">
        <v>8566</v>
      </c>
      <c r="C13395" s="219" t="s">
        <v>20851</v>
      </c>
      <c r="D13395" s="223">
        <v>17.559999999999999</v>
      </c>
    </row>
    <row r="13396" spans="1:4">
      <c r="A13396" s="215">
        <v>8835</v>
      </c>
      <c r="B13396" s="216" t="s">
        <v>21323</v>
      </c>
      <c r="C13396" s="217"/>
      <c r="D13396" s="218"/>
    </row>
    <row r="13397" spans="1:4" ht="24">
      <c r="A13397" s="219" t="s">
        <v>8551</v>
      </c>
      <c r="B13397" s="220" t="s">
        <v>8552</v>
      </c>
      <c r="C13397" s="219" t="s">
        <v>20851</v>
      </c>
      <c r="D13397" s="223">
        <v>18.14</v>
      </c>
    </row>
    <row r="13398" spans="1:4" ht="24">
      <c r="A13398" s="219" t="s">
        <v>8547</v>
      </c>
      <c r="B13398" s="220" t="s">
        <v>8548</v>
      </c>
      <c r="C13398" s="219" t="s">
        <v>20851</v>
      </c>
      <c r="D13398" s="223">
        <v>15.67</v>
      </c>
    </row>
    <row r="13399" spans="1:4" ht="24">
      <c r="A13399" s="219" t="s">
        <v>8549</v>
      </c>
      <c r="B13399" s="220" t="s">
        <v>8550</v>
      </c>
      <c r="C13399" s="219" t="s">
        <v>20851</v>
      </c>
      <c r="D13399" s="223">
        <v>17.2</v>
      </c>
    </row>
    <row r="13400" spans="1:4">
      <c r="A13400" s="215">
        <v>8836</v>
      </c>
      <c r="B13400" s="216" t="s">
        <v>21324</v>
      </c>
      <c r="C13400" s="217"/>
      <c r="D13400" s="218"/>
    </row>
    <row r="13401" spans="1:4" ht="24">
      <c r="A13401" s="219" t="s">
        <v>8561</v>
      </c>
      <c r="B13401" s="220" t="s">
        <v>8562</v>
      </c>
      <c r="C13401" s="219" t="s">
        <v>20851</v>
      </c>
      <c r="D13401" s="223">
        <v>35.130000000000003</v>
      </c>
    </row>
    <row r="13402" spans="1:4" ht="24">
      <c r="A13402" s="219" t="s">
        <v>8563</v>
      </c>
      <c r="B13402" s="220" t="s">
        <v>8564</v>
      </c>
      <c r="C13402" s="219" t="s">
        <v>20851</v>
      </c>
      <c r="D13402" s="223">
        <v>35.39</v>
      </c>
    </row>
    <row r="13403" spans="1:4">
      <c r="A13403" s="215">
        <v>8837</v>
      </c>
      <c r="B13403" s="216" t="s">
        <v>21325</v>
      </c>
      <c r="C13403" s="217"/>
      <c r="D13403" s="218"/>
    </row>
    <row r="13404" spans="1:4">
      <c r="A13404" s="219" t="s">
        <v>8820</v>
      </c>
      <c r="B13404" s="220" t="s">
        <v>8821</v>
      </c>
      <c r="C13404" s="219" t="s">
        <v>20846</v>
      </c>
      <c r="D13404" s="222">
        <v>206.28</v>
      </c>
    </row>
    <row r="13405" spans="1:4">
      <c r="A13405" s="215">
        <v>8838</v>
      </c>
      <c r="B13405" s="216" t="s">
        <v>21326</v>
      </c>
      <c r="C13405" s="217"/>
      <c r="D13405" s="218"/>
    </row>
    <row r="13406" spans="1:4">
      <c r="A13406" s="219" t="s">
        <v>8828</v>
      </c>
      <c r="B13406" s="220" t="s">
        <v>8829</v>
      </c>
      <c r="C13406" s="219" t="s">
        <v>20846</v>
      </c>
      <c r="D13406" s="222">
        <v>266.45999999999998</v>
      </c>
    </row>
    <row r="13407" spans="1:4">
      <c r="A13407" s="219" t="s">
        <v>8830</v>
      </c>
      <c r="B13407" s="220" t="s">
        <v>8831</v>
      </c>
      <c r="C13407" s="219" t="s">
        <v>20846</v>
      </c>
      <c r="D13407" s="222">
        <v>318.2</v>
      </c>
    </row>
    <row r="13408" spans="1:4">
      <c r="A13408" s="215">
        <v>8839</v>
      </c>
      <c r="B13408" s="216" t="s">
        <v>21327</v>
      </c>
      <c r="C13408" s="217"/>
      <c r="D13408" s="218"/>
    </row>
    <row r="13409" spans="1:4">
      <c r="A13409" s="219" t="s">
        <v>8832</v>
      </c>
      <c r="B13409" s="220" t="s">
        <v>8833</v>
      </c>
      <c r="C13409" s="219" t="s">
        <v>20846</v>
      </c>
      <c r="D13409" s="222">
        <v>369.67</v>
      </c>
    </row>
    <row r="13410" spans="1:4">
      <c r="A13410" s="219" t="s">
        <v>8834</v>
      </c>
      <c r="B13410" s="220" t="s">
        <v>8835</v>
      </c>
      <c r="C13410" s="219" t="s">
        <v>20846</v>
      </c>
      <c r="D13410" s="222">
        <v>396.78</v>
      </c>
    </row>
    <row r="13411" spans="1:4">
      <c r="A13411" s="215">
        <v>8840</v>
      </c>
      <c r="B13411" s="216" t="s">
        <v>21328</v>
      </c>
      <c r="C13411" s="217"/>
      <c r="D13411" s="218"/>
    </row>
    <row r="13412" spans="1:4">
      <c r="A13412" s="219" t="s">
        <v>8822</v>
      </c>
      <c r="B13412" s="220" t="s">
        <v>8823</v>
      </c>
      <c r="C13412" s="219" t="s">
        <v>20851</v>
      </c>
      <c r="D13412" s="223">
        <v>33.630000000000003</v>
      </c>
    </row>
    <row r="13413" spans="1:4">
      <c r="A13413" s="219" t="s">
        <v>8824</v>
      </c>
      <c r="B13413" s="220" t="s">
        <v>8825</v>
      </c>
      <c r="C13413" s="219" t="s">
        <v>20851</v>
      </c>
      <c r="D13413" s="223">
        <v>53.46</v>
      </c>
    </row>
    <row r="13414" spans="1:4">
      <c r="A13414" s="219" t="s">
        <v>8826</v>
      </c>
      <c r="B13414" s="220" t="s">
        <v>8827</v>
      </c>
      <c r="C13414" s="219" t="s">
        <v>20851</v>
      </c>
      <c r="D13414" s="223">
        <v>50.97</v>
      </c>
    </row>
    <row r="13415" spans="1:4">
      <c r="A13415" s="215">
        <v>8841</v>
      </c>
      <c r="B13415" s="216" t="s">
        <v>21329</v>
      </c>
      <c r="C13415" s="217"/>
      <c r="D13415" s="218"/>
    </row>
    <row r="13416" spans="1:4">
      <c r="A13416" s="219" t="s">
        <v>8836</v>
      </c>
      <c r="B13416" s="220" t="s">
        <v>8837</v>
      </c>
      <c r="C13416" s="219" t="s">
        <v>20846</v>
      </c>
      <c r="D13416" s="222">
        <v>206.28</v>
      </c>
    </row>
    <row r="13417" spans="1:4">
      <c r="A13417" s="215">
        <v>8842</v>
      </c>
      <c r="B13417" s="216" t="s">
        <v>21330</v>
      </c>
      <c r="C13417" s="217"/>
      <c r="D13417" s="218"/>
    </row>
    <row r="13418" spans="1:4">
      <c r="A13418" s="219" t="s">
        <v>8368</v>
      </c>
      <c r="B13418" s="220" t="s">
        <v>8369</v>
      </c>
      <c r="C13418" s="219" t="s">
        <v>20846</v>
      </c>
      <c r="D13418" s="222">
        <v>121.34</v>
      </c>
    </row>
    <row r="13419" spans="1:4">
      <c r="A13419" s="215">
        <v>8843</v>
      </c>
      <c r="B13419" s="216" t="s">
        <v>21331</v>
      </c>
      <c r="C13419" s="217"/>
      <c r="D13419" s="218"/>
    </row>
    <row r="13420" spans="1:4">
      <c r="A13420" s="219" t="s">
        <v>8838</v>
      </c>
      <c r="B13420" s="220" t="s">
        <v>21332</v>
      </c>
      <c r="C13420" s="219" t="s">
        <v>20846</v>
      </c>
      <c r="D13420" s="222">
        <v>298.56</v>
      </c>
    </row>
    <row r="13421" spans="1:4">
      <c r="A13421" s="219" t="s">
        <v>8839</v>
      </c>
      <c r="B13421" s="220" t="s">
        <v>21333</v>
      </c>
      <c r="C13421" s="219" t="s">
        <v>20846</v>
      </c>
      <c r="D13421" s="222">
        <v>372.36</v>
      </c>
    </row>
    <row r="13422" spans="1:4">
      <c r="A13422" s="215">
        <v>8844</v>
      </c>
      <c r="B13422" s="216" t="s">
        <v>21334</v>
      </c>
      <c r="C13422" s="217"/>
      <c r="D13422" s="218"/>
    </row>
    <row r="13423" spans="1:4">
      <c r="A13423" s="219" t="s">
        <v>8840</v>
      </c>
      <c r="B13423" s="220" t="s">
        <v>8841</v>
      </c>
      <c r="C13423" s="219" t="s">
        <v>20846</v>
      </c>
      <c r="D13423" s="222">
        <v>369.67</v>
      </c>
    </row>
    <row r="13424" spans="1:4">
      <c r="A13424" s="219" t="s">
        <v>8842</v>
      </c>
      <c r="B13424" s="220" t="s">
        <v>8843</v>
      </c>
      <c r="C13424" s="219" t="s">
        <v>20846</v>
      </c>
      <c r="D13424" s="222">
        <v>396.78</v>
      </c>
    </row>
    <row r="13425" spans="1:4">
      <c r="A13425" s="215">
        <v>8675</v>
      </c>
      <c r="B13425" s="216" t="s">
        <v>21335</v>
      </c>
      <c r="C13425" s="217"/>
      <c r="D13425" s="218"/>
    </row>
    <row r="13426" spans="1:4">
      <c r="A13426" s="215">
        <v>8845</v>
      </c>
      <c r="B13426" s="216" t="s">
        <v>21336</v>
      </c>
      <c r="C13426" s="217"/>
      <c r="D13426" s="218"/>
    </row>
    <row r="13427" spans="1:4" ht="24">
      <c r="A13427" s="219" t="s">
        <v>8505</v>
      </c>
      <c r="B13427" s="220" t="s">
        <v>21337</v>
      </c>
      <c r="C13427" s="219" t="s">
        <v>20846</v>
      </c>
      <c r="D13427" s="223">
        <v>13.39</v>
      </c>
    </row>
    <row r="13428" spans="1:4" ht="24">
      <c r="A13428" s="219" t="s">
        <v>8504</v>
      </c>
      <c r="B13428" s="220" t="s">
        <v>21338</v>
      </c>
      <c r="C13428" s="219" t="s">
        <v>20846</v>
      </c>
      <c r="D13428" s="223">
        <v>13.01</v>
      </c>
    </row>
    <row r="13429" spans="1:4" ht="24">
      <c r="A13429" s="219" t="s">
        <v>8503</v>
      </c>
      <c r="B13429" s="220" t="s">
        <v>21339</v>
      </c>
      <c r="C13429" s="219" t="s">
        <v>20846</v>
      </c>
      <c r="D13429" s="223">
        <v>11.94</v>
      </c>
    </row>
    <row r="13430" spans="1:4" ht="36">
      <c r="A13430" s="219" t="s">
        <v>8501</v>
      </c>
      <c r="B13430" s="220" t="s">
        <v>21340</v>
      </c>
      <c r="C13430" s="219" t="s">
        <v>20846</v>
      </c>
      <c r="D13430" s="221">
        <v>8.5399999999999991</v>
      </c>
    </row>
    <row r="13431" spans="1:4" ht="24">
      <c r="A13431" s="219" t="s">
        <v>8502</v>
      </c>
      <c r="B13431" s="220" t="s">
        <v>21341</v>
      </c>
      <c r="C13431" s="219" t="s">
        <v>20846</v>
      </c>
      <c r="D13431" s="223">
        <v>11.65</v>
      </c>
    </row>
    <row r="13432" spans="1:4" ht="24">
      <c r="A13432" s="219" t="s">
        <v>8506</v>
      </c>
      <c r="B13432" s="220" t="s">
        <v>21342</v>
      </c>
      <c r="C13432" s="219" t="s">
        <v>20846</v>
      </c>
      <c r="D13432" s="223">
        <v>30.38</v>
      </c>
    </row>
    <row r="13433" spans="1:4" ht="36">
      <c r="A13433" s="219" t="s">
        <v>21343</v>
      </c>
      <c r="B13433" s="220" t="s">
        <v>21344</v>
      </c>
      <c r="C13433" s="219" t="s">
        <v>20846</v>
      </c>
      <c r="D13433" s="223">
        <v>63.96</v>
      </c>
    </row>
    <row r="13434" spans="1:4" ht="24">
      <c r="A13434" s="219" t="s">
        <v>21345</v>
      </c>
      <c r="B13434" s="220" t="s">
        <v>21346</v>
      </c>
      <c r="C13434" s="219" t="s">
        <v>20846</v>
      </c>
      <c r="D13434" s="223">
        <v>48.68</v>
      </c>
    </row>
    <row r="13435" spans="1:4">
      <c r="A13435" s="219" t="s">
        <v>8507</v>
      </c>
      <c r="B13435" s="220" t="s">
        <v>8508</v>
      </c>
      <c r="C13435" s="219" t="s">
        <v>20851</v>
      </c>
      <c r="D13435" s="223">
        <v>20.47</v>
      </c>
    </row>
    <row r="13436" spans="1:4" ht="24">
      <c r="A13436" s="219" t="s">
        <v>8536</v>
      </c>
      <c r="B13436" s="220" t="s">
        <v>21347</v>
      </c>
      <c r="C13436" s="219" t="s">
        <v>20846</v>
      </c>
      <c r="D13436" s="223">
        <v>32.19</v>
      </c>
    </row>
    <row r="13437" spans="1:4" ht="36">
      <c r="A13437" s="219" t="s">
        <v>8535</v>
      </c>
      <c r="B13437" s="220" t="s">
        <v>21348</v>
      </c>
      <c r="C13437" s="219" t="s">
        <v>20846</v>
      </c>
      <c r="D13437" s="223">
        <v>47.76</v>
      </c>
    </row>
    <row r="13438" spans="1:4" ht="24">
      <c r="A13438" s="219" t="s">
        <v>8534</v>
      </c>
      <c r="B13438" s="220" t="s">
        <v>21349</v>
      </c>
      <c r="C13438" s="219" t="s">
        <v>20846</v>
      </c>
      <c r="D13438" s="223">
        <v>28.49</v>
      </c>
    </row>
    <row r="13439" spans="1:4" ht="36">
      <c r="A13439" s="219" t="s">
        <v>8537</v>
      </c>
      <c r="B13439" s="220" t="s">
        <v>21350</v>
      </c>
      <c r="C13439" s="219" t="s">
        <v>20846</v>
      </c>
      <c r="D13439" s="223">
        <v>28.99</v>
      </c>
    </row>
    <row r="13440" spans="1:4" ht="36">
      <c r="A13440" s="219" t="s">
        <v>8538</v>
      </c>
      <c r="B13440" s="220" t="s">
        <v>21351</v>
      </c>
      <c r="C13440" s="219" t="s">
        <v>20846</v>
      </c>
      <c r="D13440" s="223">
        <v>30.8</v>
      </c>
    </row>
    <row r="13441" spans="1:4">
      <c r="A13441" s="215">
        <v>8846</v>
      </c>
      <c r="B13441" s="216" t="s">
        <v>21352</v>
      </c>
      <c r="C13441" s="217"/>
      <c r="D13441" s="218"/>
    </row>
    <row r="13442" spans="1:4">
      <c r="A13442" s="219" t="s">
        <v>8509</v>
      </c>
      <c r="B13442" s="220" t="s">
        <v>8510</v>
      </c>
      <c r="C13442" s="219" t="s">
        <v>20846</v>
      </c>
      <c r="D13442" s="223">
        <v>20.95</v>
      </c>
    </row>
    <row r="13443" spans="1:4">
      <c r="A13443" s="219" t="s">
        <v>9099</v>
      </c>
      <c r="B13443" s="220" t="s">
        <v>9100</v>
      </c>
      <c r="C13443" s="219" t="s">
        <v>20846</v>
      </c>
      <c r="D13443" s="223">
        <v>24.05</v>
      </c>
    </row>
    <row r="13444" spans="1:4">
      <c r="A13444" s="215">
        <v>8847</v>
      </c>
      <c r="B13444" s="216" t="s">
        <v>21353</v>
      </c>
      <c r="C13444" s="217"/>
      <c r="D13444" s="218"/>
    </row>
    <row r="13445" spans="1:4" ht="36">
      <c r="A13445" s="219" t="s">
        <v>8523</v>
      </c>
      <c r="B13445" s="220" t="s">
        <v>21354</v>
      </c>
      <c r="C13445" s="219" t="s">
        <v>20846</v>
      </c>
      <c r="D13445" s="223">
        <v>48.45</v>
      </c>
    </row>
    <row r="13446" spans="1:4" ht="24">
      <c r="A13446" s="219" t="s">
        <v>9101</v>
      </c>
      <c r="B13446" s="220" t="s">
        <v>21355</v>
      </c>
      <c r="C13446" s="219" t="s">
        <v>20846</v>
      </c>
      <c r="D13446" s="223">
        <v>19.46</v>
      </c>
    </row>
    <row r="13447" spans="1:4">
      <c r="A13447" s="215">
        <v>8848</v>
      </c>
      <c r="B13447" s="216" t="s">
        <v>21356</v>
      </c>
      <c r="C13447" s="217"/>
      <c r="D13447" s="218"/>
    </row>
    <row r="13448" spans="1:4">
      <c r="A13448" s="219" t="s">
        <v>8489</v>
      </c>
      <c r="B13448" s="220" t="s">
        <v>8490</v>
      </c>
      <c r="C13448" s="219" t="s">
        <v>20851</v>
      </c>
      <c r="D13448" s="223">
        <v>21.13</v>
      </c>
    </row>
    <row r="13449" spans="1:4">
      <c r="A13449" s="219" t="s">
        <v>8487</v>
      </c>
      <c r="B13449" s="220" t="s">
        <v>8488</v>
      </c>
      <c r="C13449" s="219" t="s">
        <v>20851</v>
      </c>
      <c r="D13449" s="223">
        <v>21.73</v>
      </c>
    </row>
    <row r="13450" spans="1:4">
      <c r="A13450" s="219" t="s">
        <v>8499</v>
      </c>
      <c r="B13450" s="220" t="s">
        <v>8500</v>
      </c>
      <c r="C13450" s="219" t="s">
        <v>20851</v>
      </c>
      <c r="D13450" s="223">
        <v>33.01</v>
      </c>
    </row>
    <row r="13451" spans="1:4" ht="24">
      <c r="A13451" s="219" t="s">
        <v>8519</v>
      </c>
      <c r="B13451" s="220" t="s">
        <v>8520</v>
      </c>
      <c r="C13451" s="219" t="s">
        <v>20846</v>
      </c>
      <c r="D13451" s="223">
        <v>96.77</v>
      </c>
    </row>
    <row r="13452" spans="1:4" ht="24">
      <c r="A13452" s="219" t="s">
        <v>8477</v>
      </c>
      <c r="B13452" s="220" t="s">
        <v>8478</v>
      </c>
      <c r="C13452" s="219" t="s">
        <v>20846</v>
      </c>
      <c r="D13452" s="222">
        <v>103.11</v>
      </c>
    </row>
    <row r="13453" spans="1:4" ht="24">
      <c r="A13453" s="219" t="s">
        <v>8479</v>
      </c>
      <c r="B13453" s="220" t="s">
        <v>8480</v>
      </c>
      <c r="C13453" s="219" t="s">
        <v>20846</v>
      </c>
      <c r="D13453" s="223">
        <v>90.21</v>
      </c>
    </row>
    <row r="13454" spans="1:4" ht="24">
      <c r="A13454" s="219" t="s">
        <v>8481</v>
      </c>
      <c r="B13454" s="220" t="s">
        <v>8482</v>
      </c>
      <c r="C13454" s="219" t="s">
        <v>20846</v>
      </c>
      <c r="D13454" s="223">
        <v>84</v>
      </c>
    </row>
    <row r="13455" spans="1:4" ht="36">
      <c r="A13455" s="219" t="s">
        <v>9108</v>
      </c>
      <c r="B13455" s="220" t="s">
        <v>9109</v>
      </c>
      <c r="C13455" s="219" t="s">
        <v>20846</v>
      </c>
      <c r="D13455" s="223">
        <v>70.900000000000006</v>
      </c>
    </row>
    <row r="13456" spans="1:4" ht="24">
      <c r="A13456" s="219" t="s">
        <v>8524</v>
      </c>
      <c r="B13456" s="220" t="s">
        <v>8525</v>
      </c>
      <c r="C13456" s="219" t="s">
        <v>20846</v>
      </c>
      <c r="D13456" s="222">
        <v>322.69</v>
      </c>
    </row>
    <row r="13457" spans="1:4" ht="24">
      <c r="A13457" s="219" t="s">
        <v>8526</v>
      </c>
      <c r="B13457" s="220" t="s">
        <v>8527</v>
      </c>
      <c r="C13457" s="219" t="s">
        <v>20846</v>
      </c>
      <c r="D13457" s="222">
        <v>216.15</v>
      </c>
    </row>
    <row r="13458" spans="1:4">
      <c r="A13458" s="215">
        <v>8850</v>
      </c>
      <c r="B13458" s="216" t="s">
        <v>21357</v>
      </c>
      <c r="C13458" s="217"/>
      <c r="D13458" s="218"/>
    </row>
    <row r="13459" spans="1:4">
      <c r="A13459" s="219" t="s">
        <v>8497</v>
      </c>
      <c r="B13459" s="220" t="s">
        <v>8498</v>
      </c>
      <c r="C13459" s="219" t="s">
        <v>20851</v>
      </c>
      <c r="D13459" s="223">
        <v>24.37</v>
      </c>
    </row>
    <row r="13460" spans="1:4">
      <c r="A13460" s="215">
        <v>8851</v>
      </c>
      <c r="B13460" s="216" t="s">
        <v>21358</v>
      </c>
      <c r="C13460" s="217"/>
      <c r="D13460" s="218"/>
    </row>
    <row r="13461" spans="1:4" ht="24">
      <c r="A13461" s="219" t="s">
        <v>8513</v>
      </c>
      <c r="B13461" s="220" t="s">
        <v>8514</v>
      </c>
      <c r="C13461" s="219" t="s">
        <v>20846</v>
      </c>
      <c r="D13461" s="223">
        <v>72.459999999999994</v>
      </c>
    </row>
    <row r="13462" spans="1:4" ht="24">
      <c r="A13462" s="219" t="s">
        <v>8515</v>
      </c>
      <c r="B13462" s="220" t="s">
        <v>8516</v>
      </c>
      <c r="C13462" s="219" t="s">
        <v>20846</v>
      </c>
      <c r="D13462" s="223">
        <v>75.86</v>
      </c>
    </row>
    <row r="13463" spans="1:4">
      <c r="A13463" s="215">
        <v>8852</v>
      </c>
      <c r="B13463" s="216" t="s">
        <v>21359</v>
      </c>
      <c r="C13463" s="217"/>
      <c r="D13463" s="218"/>
    </row>
    <row r="13464" spans="1:4" ht="24">
      <c r="A13464" s="219" t="s">
        <v>8475</v>
      </c>
      <c r="B13464" s="220" t="s">
        <v>8476</v>
      </c>
      <c r="C13464" s="219" t="s">
        <v>20846</v>
      </c>
      <c r="D13464" s="223">
        <v>73.290000000000006</v>
      </c>
    </row>
    <row r="13465" spans="1:4" ht="36">
      <c r="A13465" s="219" t="s">
        <v>8511</v>
      </c>
      <c r="B13465" s="220" t="s">
        <v>8512</v>
      </c>
      <c r="C13465" s="219" t="s">
        <v>20846</v>
      </c>
      <c r="D13465" s="222">
        <v>285.27</v>
      </c>
    </row>
    <row r="13466" spans="1:4" ht="36">
      <c r="A13466" s="219" t="s">
        <v>8521</v>
      </c>
      <c r="B13466" s="220" t="s">
        <v>8522</v>
      </c>
      <c r="C13466" s="219" t="s">
        <v>20846</v>
      </c>
      <c r="D13466" s="222">
        <v>238.09</v>
      </c>
    </row>
    <row r="13467" spans="1:4" ht="36">
      <c r="A13467" s="219" t="s">
        <v>8532</v>
      </c>
      <c r="B13467" s="220" t="s">
        <v>8533</v>
      </c>
      <c r="C13467" s="219" t="s">
        <v>20846</v>
      </c>
      <c r="D13467" s="222">
        <v>140.68</v>
      </c>
    </row>
    <row r="13468" spans="1:4">
      <c r="A13468" s="215">
        <v>8853</v>
      </c>
      <c r="B13468" s="216" t="s">
        <v>21360</v>
      </c>
      <c r="C13468" s="217"/>
      <c r="D13468" s="218"/>
    </row>
    <row r="13469" spans="1:4" ht="24">
      <c r="A13469" s="219" t="s">
        <v>9118</v>
      </c>
      <c r="B13469" s="220" t="s">
        <v>9119</v>
      </c>
      <c r="C13469" s="219" t="s">
        <v>20846</v>
      </c>
      <c r="D13469" s="223">
        <v>17.22</v>
      </c>
    </row>
    <row r="13470" spans="1:4">
      <c r="A13470" s="219" t="s">
        <v>8517</v>
      </c>
      <c r="B13470" s="220" t="s">
        <v>8518</v>
      </c>
      <c r="C13470" s="219" t="s">
        <v>20846</v>
      </c>
      <c r="D13470" s="222">
        <v>124.05</v>
      </c>
    </row>
    <row r="13471" spans="1:4" ht="36">
      <c r="A13471" s="219" t="s">
        <v>9114</v>
      </c>
      <c r="B13471" s="220" t="s">
        <v>9115</v>
      </c>
      <c r="C13471" s="219" t="s">
        <v>20846</v>
      </c>
      <c r="D13471" s="222">
        <v>130.03</v>
      </c>
    </row>
    <row r="13472" spans="1:4" ht="36">
      <c r="A13472" s="219" t="s">
        <v>9116</v>
      </c>
      <c r="B13472" s="220" t="s">
        <v>9117</v>
      </c>
      <c r="C13472" s="219" t="s">
        <v>20846</v>
      </c>
      <c r="D13472" s="222">
        <v>112.77</v>
      </c>
    </row>
    <row r="13473" spans="1:4">
      <c r="A13473" s="215">
        <v>8854</v>
      </c>
      <c r="B13473" s="216" t="s">
        <v>21361</v>
      </c>
      <c r="C13473" s="217"/>
      <c r="D13473" s="218"/>
    </row>
    <row r="13474" spans="1:4">
      <c r="A13474" s="219" t="s">
        <v>8541</v>
      </c>
      <c r="B13474" s="220" t="s">
        <v>8542</v>
      </c>
      <c r="C13474" s="219" t="s">
        <v>20846</v>
      </c>
      <c r="D13474" s="223">
        <v>44.61</v>
      </c>
    </row>
    <row r="13475" spans="1:4" ht="24">
      <c r="A13475" s="219" t="s">
        <v>8485</v>
      </c>
      <c r="B13475" s="220" t="s">
        <v>8486</v>
      </c>
      <c r="C13475" s="219" t="s">
        <v>20846</v>
      </c>
      <c r="D13475" s="222">
        <v>166.93</v>
      </c>
    </row>
    <row r="13476" spans="1:4">
      <c r="A13476" s="215">
        <v>8676</v>
      </c>
      <c r="B13476" s="216" t="s">
        <v>21362</v>
      </c>
      <c r="C13476" s="217"/>
      <c r="D13476" s="218"/>
    </row>
    <row r="13477" spans="1:4">
      <c r="A13477" s="215">
        <v>8855</v>
      </c>
      <c r="B13477" s="216" t="s">
        <v>21363</v>
      </c>
      <c r="C13477" s="217"/>
      <c r="D13477" s="218"/>
    </row>
    <row r="13478" spans="1:4" ht="24">
      <c r="A13478" s="219" t="s">
        <v>7038</v>
      </c>
      <c r="B13478" s="220" t="s">
        <v>10050</v>
      </c>
      <c r="C13478" s="219" t="s">
        <v>20846</v>
      </c>
      <c r="D13478" s="223">
        <v>59.87</v>
      </c>
    </row>
    <row r="13479" spans="1:4" ht="24">
      <c r="A13479" s="219" t="s">
        <v>7039</v>
      </c>
      <c r="B13479" s="220" t="s">
        <v>10051</v>
      </c>
      <c r="C13479" s="219" t="s">
        <v>20846</v>
      </c>
      <c r="D13479" s="223">
        <v>52.23</v>
      </c>
    </row>
    <row r="13480" spans="1:4" ht="24">
      <c r="A13480" s="219" t="s">
        <v>7037</v>
      </c>
      <c r="B13480" s="220" t="s">
        <v>10049</v>
      </c>
      <c r="C13480" s="219" t="s">
        <v>20846</v>
      </c>
      <c r="D13480" s="223">
        <v>42.6</v>
      </c>
    </row>
    <row r="13481" spans="1:4" ht="24">
      <c r="A13481" s="219" t="s">
        <v>9925</v>
      </c>
      <c r="B13481" s="220" t="s">
        <v>9926</v>
      </c>
      <c r="C13481" s="219" t="s">
        <v>20851</v>
      </c>
      <c r="D13481" s="223">
        <v>17.84</v>
      </c>
    </row>
    <row r="13482" spans="1:4">
      <c r="A13482" s="215">
        <v>8856</v>
      </c>
      <c r="B13482" s="216" t="s">
        <v>21364</v>
      </c>
      <c r="C13482" s="217"/>
      <c r="D13482" s="218"/>
    </row>
    <row r="13483" spans="1:4">
      <c r="A13483" s="219" t="s">
        <v>7044</v>
      </c>
      <c r="B13483" s="220" t="s">
        <v>31257</v>
      </c>
      <c r="C13483" s="219" t="s">
        <v>20851</v>
      </c>
      <c r="D13483" s="223">
        <v>19.21</v>
      </c>
    </row>
    <row r="13484" spans="1:4">
      <c r="A13484" s="219" t="s">
        <v>7045</v>
      </c>
      <c r="B13484" s="220" t="s">
        <v>31258</v>
      </c>
      <c r="C13484" s="219" t="s">
        <v>20846</v>
      </c>
      <c r="D13484" s="222">
        <v>126.19</v>
      </c>
    </row>
    <row r="13485" spans="1:4" ht="24">
      <c r="A13485" s="219" t="s">
        <v>7042</v>
      </c>
      <c r="B13485" s="220" t="s">
        <v>31259</v>
      </c>
      <c r="C13485" s="219" t="s">
        <v>20846</v>
      </c>
      <c r="D13485" s="222">
        <v>132.55000000000001</v>
      </c>
    </row>
    <row r="13486" spans="1:4" ht="24">
      <c r="A13486" s="219" t="s">
        <v>7043</v>
      </c>
      <c r="B13486" s="220" t="s">
        <v>31260</v>
      </c>
      <c r="C13486" s="219" t="s">
        <v>20846</v>
      </c>
      <c r="D13486" s="222">
        <v>110.55</v>
      </c>
    </row>
    <row r="13487" spans="1:4">
      <c r="A13487" s="215">
        <v>8857</v>
      </c>
      <c r="B13487" s="216" t="s">
        <v>21365</v>
      </c>
      <c r="C13487" s="217"/>
      <c r="D13487" s="218"/>
    </row>
    <row r="13488" spans="1:4" ht="24">
      <c r="A13488" s="219" t="s">
        <v>9940</v>
      </c>
      <c r="B13488" s="220" t="s">
        <v>9941</v>
      </c>
      <c r="C13488" s="219" t="s">
        <v>20846</v>
      </c>
      <c r="D13488" s="223">
        <v>64.260000000000005</v>
      </c>
    </row>
    <row r="13489" spans="1:4" ht="24">
      <c r="A13489" s="219" t="s">
        <v>9942</v>
      </c>
      <c r="B13489" s="220" t="s">
        <v>9943</v>
      </c>
      <c r="C13489" s="219" t="s">
        <v>20851</v>
      </c>
      <c r="D13489" s="223">
        <v>15.98</v>
      </c>
    </row>
    <row r="13490" spans="1:4">
      <c r="A13490" s="215">
        <v>8858</v>
      </c>
      <c r="B13490" s="216" t="s">
        <v>21366</v>
      </c>
      <c r="C13490" s="217"/>
      <c r="D13490" s="218"/>
    </row>
    <row r="13491" spans="1:4">
      <c r="A13491" s="219" t="s">
        <v>7040</v>
      </c>
      <c r="B13491" s="220" t="s">
        <v>7041</v>
      </c>
      <c r="C13491" s="219" t="s">
        <v>20851</v>
      </c>
      <c r="D13491" s="221">
        <v>9.32</v>
      </c>
    </row>
    <row r="13492" spans="1:4">
      <c r="A13492" s="215">
        <v>8677</v>
      </c>
      <c r="B13492" s="216" t="s">
        <v>21367</v>
      </c>
      <c r="C13492" s="217"/>
      <c r="D13492" s="218"/>
    </row>
    <row r="13493" spans="1:4">
      <c r="A13493" s="215">
        <v>8859</v>
      </c>
      <c r="B13493" s="216" t="s">
        <v>21368</v>
      </c>
      <c r="C13493" s="217"/>
      <c r="D13493" s="218"/>
    </row>
    <row r="13494" spans="1:4" ht="24">
      <c r="A13494" s="219" t="s">
        <v>21369</v>
      </c>
      <c r="B13494" s="220" t="s">
        <v>21370</v>
      </c>
      <c r="C13494" s="219" t="s">
        <v>20851</v>
      </c>
      <c r="D13494" s="222">
        <v>212.56</v>
      </c>
    </row>
    <row r="13495" spans="1:4" ht="36">
      <c r="A13495" s="219" t="s">
        <v>21371</v>
      </c>
      <c r="B13495" s="220" t="s">
        <v>21372</v>
      </c>
      <c r="C13495" s="219" t="s">
        <v>20851</v>
      </c>
      <c r="D13495" s="222">
        <v>297.14999999999998</v>
      </c>
    </row>
    <row r="13496" spans="1:4" ht="36">
      <c r="A13496" s="219" t="s">
        <v>21373</v>
      </c>
      <c r="B13496" s="220" t="s">
        <v>21374</v>
      </c>
      <c r="C13496" s="219" t="s">
        <v>20851</v>
      </c>
      <c r="D13496" s="222">
        <v>488.44</v>
      </c>
    </row>
    <row r="13497" spans="1:4" ht="36">
      <c r="A13497" s="219" t="s">
        <v>21375</v>
      </c>
      <c r="B13497" s="220" t="s">
        <v>21376</v>
      </c>
      <c r="C13497" s="219" t="s">
        <v>20851</v>
      </c>
      <c r="D13497" s="222">
        <v>295.66000000000003</v>
      </c>
    </row>
    <row r="13498" spans="1:4" ht="24">
      <c r="A13498" s="219" t="s">
        <v>8777</v>
      </c>
      <c r="B13498" s="220" t="s">
        <v>21377</v>
      </c>
      <c r="C13498" s="219" t="s">
        <v>20851</v>
      </c>
      <c r="D13498" s="222">
        <v>115.41</v>
      </c>
    </row>
    <row r="13499" spans="1:4" ht="36">
      <c r="A13499" s="219" t="s">
        <v>8778</v>
      </c>
      <c r="B13499" s="220" t="s">
        <v>21378</v>
      </c>
      <c r="C13499" s="219" t="s">
        <v>20851</v>
      </c>
      <c r="D13499" s="222">
        <v>200.01</v>
      </c>
    </row>
    <row r="13500" spans="1:4" ht="36">
      <c r="A13500" s="219" t="s">
        <v>21379</v>
      </c>
      <c r="B13500" s="220" t="s">
        <v>21380</v>
      </c>
      <c r="C13500" s="219" t="s">
        <v>20851</v>
      </c>
      <c r="D13500" s="222">
        <v>653.98</v>
      </c>
    </row>
    <row r="13501" spans="1:4" ht="36">
      <c r="A13501" s="219" t="s">
        <v>21381</v>
      </c>
      <c r="B13501" s="220" t="s">
        <v>21382</v>
      </c>
      <c r="C13501" s="219" t="s">
        <v>20851</v>
      </c>
      <c r="D13501" s="222">
        <v>847</v>
      </c>
    </row>
    <row r="13502" spans="1:4" ht="36">
      <c r="A13502" s="219" t="s">
        <v>21383</v>
      </c>
      <c r="B13502" s="220" t="s">
        <v>21384</v>
      </c>
      <c r="C13502" s="219" t="s">
        <v>20851</v>
      </c>
      <c r="D13502" s="222">
        <v>750.5</v>
      </c>
    </row>
    <row r="13503" spans="1:4" ht="36">
      <c r="A13503" s="219" t="s">
        <v>21385</v>
      </c>
      <c r="B13503" s="220" t="s">
        <v>21386</v>
      </c>
      <c r="C13503" s="219" t="s">
        <v>20851</v>
      </c>
      <c r="D13503" s="222">
        <v>720.16</v>
      </c>
    </row>
    <row r="13504" spans="1:4" ht="36">
      <c r="A13504" s="219" t="s">
        <v>21387</v>
      </c>
      <c r="B13504" s="220" t="s">
        <v>21388</v>
      </c>
      <c r="C13504" s="219" t="s">
        <v>20851</v>
      </c>
      <c r="D13504" s="222">
        <v>913.18</v>
      </c>
    </row>
    <row r="13505" spans="1:4" ht="36">
      <c r="A13505" s="219" t="s">
        <v>21389</v>
      </c>
      <c r="B13505" s="220" t="s">
        <v>21390</v>
      </c>
      <c r="C13505" s="219" t="s">
        <v>20851</v>
      </c>
      <c r="D13505" s="222">
        <v>816.68</v>
      </c>
    </row>
    <row r="13506" spans="1:4" ht="36">
      <c r="A13506" s="219" t="s">
        <v>21391</v>
      </c>
      <c r="B13506" s="220" t="s">
        <v>21392</v>
      </c>
      <c r="C13506" s="219" t="s">
        <v>20851</v>
      </c>
      <c r="D13506" s="222">
        <v>491.66</v>
      </c>
    </row>
    <row r="13507" spans="1:4" ht="36">
      <c r="A13507" s="219" t="s">
        <v>21393</v>
      </c>
      <c r="B13507" s="220" t="s">
        <v>21394</v>
      </c>
      <c r="C13507" s="219" t="s">
        <v>20851</v>
      </c>
      <c r="D13507" s="222">
        <v>684.68</v>
      </c>
    </row>
    <row r="13508" spans="1:4" ht="36">
      <c r="A13508" s="219" t="s">
        <v>21395</v>
      </c>
      <c r="B13508" s="220" t="s">
        <v>21396</v>
      </c>
      <c r="C13508" s="219" t="s">
        <v>20851</v>
      </c>
      <c r="D13508" s="222">
        <v>588.17999999999995</v>
      </c>
    </row>
    <row r="13509" spans="1:4" ht="36">
      <c r="A13509" s="219" t="s">
        <v>21397</v>
      </c>
      <c r="B13509" s="220" t="s">
        <v>21398</v>
      </c>
      <c r="C13509" s="219" t="s">
        <v>20851</v>
      </c>
      <c r="D13509" s="222">
        <v>582.84</v>
      </c>
    </row>
    <row r="13510" spans="1:4" ht="36">
      <c r="A13510" s="219" t="s">
        <v>21399</v>
      </c>
      <c r="B13510" s="220" t="s">
        <v>21400</v>
      </c>
      <c r="C13510" s="219" t="s">
        <v>20851</v>
      </c>
      <c r="D13510" s="222">
        <v>775.86</v>
      </c>
    </row>
    <row r="13511" spans="1:4" ht="36">
      <c r="A13511" s="219" t="s">
        <v>21401</v>
      </c>
      <c r="B13511" s="220" t="s">
        <v>21402</v>
      </c>
      <c r="C13511" s="219" t="s">
        <v>20851</v>
      </c>
      <c r="D13511" s="222">
        <v>679.36</v>
      </c>
    </row>
    <row r="13512" spans="1:4" ht="36">
      <c r="A13512" s="219" t="s">
        <v>21403</v>
      </c>
      <c r="B13512" s="220" t="s">
        <v>21404</v>
      </c>
      <c r="C13512" s="219" t="s">
        <v>20851</v>
      </c>
      <c r="D13512" s="222">
        <v>642.62</v>
      </c>
    </row>
    <row r="13513" spans="1:4" ht="36">
      <c r="A13513" s="219" t="s">
        <v>21405</v>
      </c>
      <c r="B13513" s="220" t="s">
        <v>21406</v>
      </c>
      <c r="C13513" s="219" t="s">
        <v>20851</v>
      </c>
      <c r="D13513" s="222">
        <v>835.64</v>
      </c>
    </row>
    <row r="13514" spans="1:4" ht="36">
      <c r="A13514" s="219" t="s">
        <v>21407</v>
      </c>
      <c r="B13514" s="220" t="s">
        <v>21408</v>
      </c>
      <c r="C13514" s="219" t="s">
        <v>20851</v>
      </c>
      <c r="D13514" s="222">
        <v>739.14</v>
      </c>
    </row>
    <row r="13515" spans="1:4" ht="36">
      <c r="A13515" s="219" t="s">
        <v>21409</v>
      </c>
      <c r="B13515" s="220" t="s">
        <v>21410</v>
      </c>
      <c r="C13515" s="219" t="s">
        <v>20851</v>
      </c>
      <c r="D13515" s="222">
        <v>443.3</v>
      </c>
    </row>
    <row r="13516" spans="1:4" ht="36">
      <c r="A13516" s="219" t="s">
        <v>21411</v>
      </c>
      <c r="B13516" s="220" t="s">
        <v>21412</v>
      </c>
      <c r="C13516" s="219" t="s">
        <v>20851</v>
      </c>
      <c r="D13516" s="222">
        <v>636.32000000000005</v>
      </c>
    </row>
    <row r="13517" spans="1:4" ht="36">
      <c r="A13517" s="219" t="s">
        <v>21413</v>
      </c>
      <c r="B13517" s="220" t="s">
        <v>21414</v>
      </c>
      <c r="C13517" s="219" t="s">
        <v>20851</v>
      </c>
      <c r="D13517" s="222">
        <v>539.82000000000005</v>
      </c>
    </row>
    <row r="13518" spans="1:4">
      <c r="A13518" s="215">
        <v>8861</v>
      </c>
      <c r="B13518" s="216" t="s">
        <v>21415</v>
      </c>
      <c r="C13518" s="217"/>
      <c r="D13518" s="218"/>
    </row>
    <row r="13519" spans="1:4" ht="36">
      <c r="A13519" s="219" t="s">
        <v>8764</v>
      </c>
      <c r="B13519" s="220" t="s">
        <v>8765</v>
      </c>
      <c r="C13519" s="219" t="s">
        <v>20851</v>
      </c>
      <c r="D13519" s="222">
        <v>326.76</v>
      </c>
    </row>
    <row r="13520" spans="1:4" ht="48">
      <c r="A13520" s="219" t="s">
        <v>8762</v>
      </c>
      <c r="B13520" s="220" t="s">
        <v>8763</v>
      </c>
      <c r="C13520" s="219" t="s">
        <v>20851</v>
      </c>
      <c r="D13520" s="222">
        <v>680.37</v>
      </c>
    </row>
    <row r="13521" spans="1:4" ht="36">
      <c r="A13521" s="219" t="s">
        <v>8766</v>
      </c>
      <c r="B13521" s="220" t="s">
        <v>8767</v>
      </c>
      <c r="C13521" s="219" t="s">
        <v>20851</v>
      </c>
      <c r="D13521" s="222">
        <v>931.87</v>
      </c>
    </row>
    <row r="13522" spans="1:4" ht="36">
      <c r="A13522" s="219" t="s">
        <v>9110</v>
      </c>
      <c r="B13522" s="220" t="s">
        <v>9111</v>
      </c>
      <c r="C13522" s="219" t="s">
        <v>20846</v>
      </c>
      <c r="D13522" s="222">
        <v>166.9</v>
      </c>
    </row>
    <row r="13523" spans="1:4" ht="48">
      <c r="A13523" s="219" t="s">
        <v>5580</v>
      </c>
      <c r="B13523" s="220" t="s">
        <v>5581</v>
      </c>
      <c r="C13523" s="219" t="s">
        <v>20847</v>
      </c>
      <c r="D13523" s="224">
        <v>1149.98</v>
      </c>
    </row>
    <row r="13524" spans="1:4">
      <c r="A13524" s="215">
        <v>8862</v>
      </c>
      <c r="B13524" s="216" t="s">
        <v>21416</v>
      </c>
      <c r="C13524" s="217"/>
      <c r="D13524" s="218"/>
    </row>
    <row r="13525" spans="1:4">
      <c r="A13525" s="219" t="s">
        <v>8796</v>
      </c>
      <c r="B13525" s="220" t="s">
        <v>8797</v>
      </c>
      <c r="C13525" s="219" t="s">
        <v>20847</v>
      </c>
      <c r="D13525" s="222">
        <v>690.5</v>
      </c>
    </row>
    <row r="13526" spans="1:4">
      <c r="A13526" s="219" t="s">
        <v>8798</v>
      </c>
      <c r="B13526" s="220" t="s">
        <v>8799</v>
      </c>
      <c r="C13526" s="219" t="s">
        <v>5667</v>
      </c>
      <c r="D13526" s="222">
        <v>441.03</v>
      </c>
    </row>
    <row r="13527" spans="1:4">
      <c r="A13527" s="219" t="s">
        <v>8800</v>
      </c>
      <c r="B13527" s="220" t="s">
        <v>8801</v>
      </c>
      <c r="C13527" s="219" t="s">
        <v>20857</v>
      </c>
      <c r="D13527" s="224">
        <v>3155.64</v>
      </c>
    </row>
    <row r="13528" spans="1:4" ht="36">
      <c r="A13528" s="219" t="s">
        <v>8771</v>
      </c>
      <c r="B13528" s="220" t="s">
        <v>8772</v>
      </c>
      <c r="C13528" s="219" t="s">
        <v>20847</v>
      </c>
      <c r="D13528" s="222">
        <v>211.39</v>
      </c>
    </row>
    <row r="13529" spans="1:4">
      <c r="A13529" s="215">
        <v>8863</v>
      </c>
      <c r="B13529" s="216" t="s">
        <v>21417</v>
      </c>
      <c r="C13529" s="217"/>
      <c r="D13529" s="218"/>
    </row>
    <row r="13530" spans="1:4" ht="24">
      <c r="A13530" s="219" t="s">
        <v>8768</v>
      </c>
      <c r="B13530" s="220" t="s">
        <v>21418</v>
      </c>
      <c r="C13530" s="219" t="s">
        <v>20847</v>
      </c>
      <c r="D13530" s="222">
        <v>318.58</v>
      </c>
    </row>
    <row r="13531" spans="1:4" ht="24">
      <c r="A13531" s="219" t="s">
        <v>8770</v>
      </c>
      <c r="B13531" s="220" t="s">
        <v>21419</v>
      </c>
      <c r="C13531" s="219" t="s">
        <v>20847</v>
      </c>
      <c r="D13531" s="222">
        <v>372.48</v>
      </c>
    </row>
    <row r="13532" spans="1:4" ht="24">
      <c r="A13532" s="219" t="s">
        <v>8769</v>
      </c>
      <c r="B13532" s="220" t="s">
        <v>21420</v>
      </c>
      <c r="C13532" s="219" t="s">
        <v>20847</v>
      </c>
      <c r="D13532" s="222">
        <v>432.25</v>
      </c>
    </row>
    <row r="13533" spans="1:4">
      <c r="A13533" s="215">
        <v>8864</v>
      </c>
      <c r="B13533" s="216" t="s">
        <v>21421</v>
      </c>
      <c r="C13533" s="217"/>
      <c r="D13533" s="218"/>
    </row>
    <row r="13534" spans="1:4">
      <c r="A13534" s="219" t="s">
        <v>8779</v>
      </c>
      <c r="B13534" s="220" t="s">
        <v>8780</v>
      </c>
      <c r="C13534" s="219" t="s">
        <v>5667</v>
      </c>
      <c r="D13534" s="223">
        <v>50.02</v>
      </c>
    </row>
    <row r="13535" spans="1:4">
      <c r="A13535" s="219" t="s">
        <v>8783</v>
      </c>
      <c r="B13535" s="220" t="s">
        <v>8784</v>
      </c>
      <c r="C13535" s="219" t="s">
        <v>20851</v>
      </c>
      <c r="D13535" s="222">
        <v>187.99</v>
      </c>
    </row>
    <row r="13536" spans="1:4">
      <c r="A13536" s="219" t="s">
        <v>8781</v>
      </c>
      <c r="B13536" s="220" t="s">
        <v>8782</v>
      </c>
      <c r="C13536" s="219" t="s">
        <v>20851</v>
      </c>
      <c r="D13536" s="222">
        <v>398.64</v>
      </c>
    </row>
    <row r="13537" spans="1:4">
      <c r="A13537" s="215">
        <v>8781</v>
      </c>
      <c r="B13537" s="216" t="s">
        <v>21422</v>
      </c>
      <c r="C13537" s="217"/>
      <c r="D13537" s="218"/>
    </row>
    <row r="13538" spans="1:4" ht="24">
      <c r="A13538" s="219" t="s">
        <v>6970</v>
      </c>
      <c r="B13538" s="220" t="s">
        <v>10048</v>
      </c>
      <c r="C13538" s="219" t="s">
        <v>20851</v>
      </c>
      <c r="D13538" s="223">
        <v>69.23</v>
      </c>
    </row>
    <row r="13539" spans="1:4" ht="24">
      <c r="A13539" s="219" t="s">
        <v>6971</v>
      </c>
      <c r="B13539" s="220" t="s">
        <v>31261</v>
      </c>
      <c r="C13539" s="219" t="s">
        <v>20851</v>
      </c>
      <c r="D13539" s="222">
        <v>103.37</v>
      </c>
    </row>
    <row r="13540" spans="1:4">
      <c r="A13540" s="215">
        <v>8678</v>
      </c>
      <c r="B13540" s="216" t="s">
        <v>21423</v>
      </c>
      <c r="C13540" s="217"/>
      <c r="D13540" s="218"/>
    </row>
    <row r="13541" spans="1:4">
      <c r="A13541" s="215">
        <v>8866</v>
      </c>
      <c r="B13541" s="216" t="s">
        <v>21424</v>
      </c>
      <c r="C13541" s="217"/>
      <c r="D13541" s="218"/>
    </row>
    <row r="13542" spans="1:4">
      <c r="A13542" s="219" t="s">
        <v>8168</v>
      </c>
      <c r="B13542" s="220" t="s">
        <v>8169</v>
      </c>
      <c r="C13542" s="219" t="s">
        <v>20846</v>
      </c>
      <c r="D13542" s="221">
        <v>2.81</v>
      </c>
    </row>
    <row r="13543" spans="1:4">
      <c r="A13543" s="219" t="s">
        <v>8172</v>
      </c>
      <c r="B13543" s="220" t="s">
        <v>8173</v>
      </c>
      <c r="C13543" s="219" t="s">
        <v>20846</v>
      </c>
      <c r="D13543" s="221">
        <v>4.16</v>
      </c>
    </row>
    <row r="13544" spans="1:4">
      <c r="A13544" s="219" t="s">
        <v>8174</v>
      </c>
      <c r="B13544" s="220" t="s">
        <v>8175</v>
      </c>
      <c r="C13544" s="219" t="s">
        <v>20846</v>
      </c>
      <c r="D13544" s="221">
        <v>4.3499999999999996</v>
      </c>
    </row>
    <row r="13545" spans="1:4">
      <c r="A13545" s="219" t="s">
        <v>8170</v>
      </c>
      <c r="B13545" s="220" t="s">
        <v>8171</v>
      </c>
      <c r="C13545" s="219" t="s">
        <v>20846</v>
      </c>
      <c r="D13545" s="221">
        <v>3.18</v>
      </c>
    </row>
    <row r="13546" spans="1:4">
      <c r="A13546" s="215">
        <v>8867</v>
      </c>
      <c r="B13546" s="216" t="s">
        <v>21425</v>
      </c>
      <c r="C13546" s="217"/>
      <c r="D13546" s="218"/>
    </row>
    <row r="13547" spans="1:4" ht="24">
      <c r="A13547" s="219" t="s">
        <v>8186</v>
      </c>
      <c r="B13547" s="220" t="s">
        <v>8187</v>
      </c>
      <c r="C13547" s="219" t="s">
        <v>20846</v>
      </c>
      <c r="D13547" s="221">
        <v>6.38</v>
      </c>
    </row>
    <row r="13548" spans="1:4" ht="24">
      <c r="A13548" s="219" t="s">
        <v>8190</v>
      </c>
      <c r="B13548" s="220" t="s">
        <v>10078</v>
      </c>
      <c r="C13548" s="219" t="s">
        <v>20846</v>
      </c>
      <c r="D13548" s="221">
        <v>5.75</v>
      </c>
    </row>
    <row r="13549" spans="1:4" ht="24">
      <c r="A13549" s="219" t="s">
        <v>8188</v>
      </c>
      <c r="B13549" s="220" t="s">
        <v>8189</v>
      </c>
      <c r="C13549" s="219" t="s">
        <v>20846</v>
      </c>
      <c r="D13549" s="221">
        <v>7.96</v>
      </c>
    </row>
    <row r="13550" spans="1:4">
      <c r="A13550" s="215">
        <v>8868</v>
      </c>
      <c r="B13550" s="216" t="s">
        <v>21426</v>
      </c>
      <c r="C13550" s="217"/>
      <c r="D13550" s="218"/>
    </row>
    <row r="13551" spans="1:4" ht="24">
      <c r="A13551" s="219" t="s">
        <v>8133</v>
      </c>
      <c r="B13551" s="220" t="s">
        <v>8134</v>
      </c>
      <c r="C13551" s="219" t="s">
        <v>20846</v>
      </c>
      <c r="D13551" s="223">
        <v>17.579999999999998</v>
      </c>
    </row>
    <row r="13552" spans="1:4" ht="24">
      <c r="A13552" s="219" t="s">
        <v>8135</v>
      </c>
      <c r="B13552" s="220" t="s">
        <v>8136</v>
      </c>
      <c r="C13552" s="219" t="s">
        <v>20846</v>
      </c>
      <c r="D13552" s="223">
        <v>14.42</v>
      </c>
    </row>
    <row r="13553" spans="1:4" ht="24">
      <c r="A13553" s="219" t="s">
        <v>8113</v>
      </c>
      <c r="B13553" s="220" t="s">
        <v>8114</v>
      </c>
      <c r="C13553" s="219" t="s">
        <v>20846</v>
      </c>
      <c r="D13553" s="223">
        <v>21.98</v>
      </c>
    </row>
    <row r="13554" spans="1:4" ht="24">
      <c r="A13554" s="219" t="s">
        <v>8111</v>
      </c>
      <c r="B13554" s="220" t="s">
        <v>8112</v>
      </c>
      <c r="C13554" s="219" t="s">
        <v>20846</v>
      </c>
      <c r="D13554" s="223">
        <v>14.2</v>
      </c>
    </row>
    <row r="13555" spans="1:4" ht="24">
      <c r="A13555" s="219" t="s">
        <v>8121</v>
      </c>
      <c r="B13555" s="220" t="s">
        <v>8122</v>
      </c>
      <c r="C13555" s="219" t="s">
        <v>20846</v>
      </c>
      <c r="D13555" s="223">
        <v>16</v>
      </c>
    </row>
    <row r="13556" spans="1:4" ht="24">
      <c r="A13556" s="219" t="s">
        <v>8119</v>
      </c>
      <c r="B13556" s="220" t="s">
        <v>8120</v>
      </c>
      <c r="C13556" s="219" t="s">
        <v>20846</v>
      </c>
      <c r="D13556" s="223">
        <v>11.21</v>
      </c>
    </row>
    <row r="13557" spans="1:4" ht="24">
      <c r="A13557" s="219" t="s">
        <v>8131</v>
      </c>
      <c r="B13557" s="220" t="s">
        <v>10076</v>
      </c>
      <c r="C13557" s="219" t="s">
        <v>20846</v>
      </c>
      <c r="D13557" s="223">
        <v>14.2</v>
      </c>
    </row>
    <row r="13558" spans="1:4" ht="24">
      <c r="A13558" s="219" t="s">
        <v>8132</v>
      </c>
      <c r="B13558" s="220" t="s">
        <v>10077</v>
      </c>
      <c r="C13558" s="219" t="s">
        <v>20846</v>
      </c>
      <c r="D13558" s="223">
        <v>11.21</v>
      </c>
    </row>
    <row r="13559" spans="1:4">
      <c r="A13559" s="219" t="s">
        <v>8117</v>
      </c>
      <c r="B13559" s="220" t="s">
        <v>8118</v>
      </c>
      <c r="C13559" s="219" t="s">
        <v>20846</v>
      </c>
      <c r="D13559" s="223">
        <v>33.08</v>
      </c>
    </row>
    <row r="13560" spans="1:4">
      <c r="A13560" s="219" t="s">
        <v>8115</v>
      </c>
      <c r="B13560" s="220" t="s">
        <v>8116</v>
      </c>
      <c r="C13560" s="219" t="s">
        <v>20846</v>
      </c>
      <c r="D13560" s="223">
        <v>22.53</v>
      </c>
    </row>
    <row r="13561" spans="1:4" ht="24">
      <c r="A13561" s="219" t="s">
        <v>8125</v>
      </c>
      <c r="B13561" s="220" t="s">
        <v>8126</v>
      </c>
      <c r="C13561" s="219" t="s">
        <v>20846</v>
      </c>
      <c r="D13561" s="223">
        <v>27.1</v>
      </c>
    </row>
    <row r="13562" spans="1:4" ht="24">
      <c r="A13562" s="219" t="s">
        <v>8123</v>
      </c>
      <c r="B13562" s="220" t="s">
        <v>8124</v>
      </c>
      <c r="C13562" s="219" t="s">
        <v>20846</v>
      </c>
      <c r="D13562" s="223">
        <v>19.54</v>
      </c>
    </row>
    <row r="13563" spans="1:4">
      <c r="A13563" s="215">
        <v>8869</v>
      </c>
      <c r="B13563" s="216" t="s">
        <v>21427</v>
      </c>
      <c r="C13563" s="217"/>
      <c r="D13563" s="218"/>
    </row>
    <row r="13564" spans="1:4" ht="24">
      <c r="A13564" s="219" t="s">
        <v>8145</v>
      </c>
      <c r="B13564" s="220" t="s">
        <v>8146</v>
      </c>
      <c r="C13564" s="219" t="s">
        <v>20846</v>
      </c>
      <c r="D13564" s="223">
        <v>24.74</v>
      </c>
    </row>
    <row r="13565" spans="1:4" ht="24">
      <c r="A13565" s="219" t="s">
        <v>8154</v>
      </c>
      <c r="B13565" s="220" t="s">
        <v>8155</v>
      </c>
      <c r="C13565" s="219" t="s">
        <v>20846</v>
      </c>
      <c r="D13565" s="223">
        <v>14.7</v>
      </c>
    </row>
    <row r="13566" spans="1:4" ht="24">
      <c r="A13566" s="219" t="s">
        <v>8162</v>
      </c>
      <c r="B13566" s="220" t="s">
        <v>8163</v>
      </c>
      <c r="C13566" s="219" t="s">
        <v>20846</v>
      </c>
      <c r="D13566" s="223">
        <v>25.91</v>
      </c>
    </row>
    <row r="13567" spans="1:4" ht="24">
      <c r="A13567" s="219" t="s">
        <v>8158</v>
      </c>
      <c r="B13567" s="220" t="s">
        <v>8159</v>
      </c>
      <c r="C13567" s="219" t="s">
        <v>20846</v>
      </c>
      <c r="D13567" s="223">
        <v>19.350000000000001</v>
      </c>
    </row>
    <row r="13568" spans="1:4" ht="24">
      <c r="A13568" s="219" t="s">
        <v>8166</v>
      </c>
      <c r="B13568" s="220" t="s">
        <v>8167</v>
      </c>
      <c r="C13568" s="219" t="s">
        <v>20851</v>
      </c>
      <c r="D13568" s="221">
        <v>6.11</v>
      </c>
    </row>
    <row r="13569" spans="1:4" ht="24">
      <c r="A13569" s="219" t="s">
        <v>8156</v>
      </c>
      <c r="B13569" s="220" t="s">
        <v>8157</v>
      </c>
      <c r="C13569" s="219" t="s">
        <v>20846</v>
      </c>
      <c r="D13569" s="223">
        <v>16.190000000000001</v>
      </c>
    </row>
    <row r="13570" spans="1:4" ht="24">
      <c r="A13570" s="219" t="s">
        <v>8164</v>
      </c>
      <c r="B13570" s="220" t="s">
        <v>8165</v>
      </c>
      <c r="C13570" s="219" t="s">
        <v>20846</v>
      </c>
      <c r="D13570" s="223">
        <v>35.729999999999997</v>
      </c>
    </row>
    <row r="13571" spans="1:4" ht="24">
      <c r="A13571" s="219" t="s">
        <v>8160</v>
      </c>
      <c r="B13571" s="220" t="s">
        <v>8161</v>
      </c>
      <c r="C13571" s="219" t="s">
        <v>20846</v>
      </c>
      <c r="D13571" s="223">
        <v>21.59</v>
      </c>
    </row>
    <row r="13572" spans="1:4">
      <c r="A13572" s="215">
        <v>8870</v>
      </c>
      <c r="B13572" s="216" t="s">
        <v>21428</v>
      </c>
      <c r="C13572" s="217"/>
      <c r="D13572" s="218"/>
    </row>
    <row r="13573" spans="1:4" ht="24">
      <c r="A13573" s="219" t="s">
        <v>8075</v>
      </c>
      <c r="B13573" s="220" t="s">
        <v>8076</v>
      </c>
      <c r="C13573" s="219" t="s">
        <v>20846</v>
      </c>
      <c r="D13573" s="223">
        <v>15.52</v>
      </c>
    </row>
    <row r="13574" spans="1:4" ht="24">
      <c r="A13574" s="219" t="s">
        <v>8083</v>
      </c>
      <c r="B13574" s="220" t="s">
        <v>8084</v>
      </c>
      <c r="C13574" s="219" t="s">
        <v>20846</v>
      </c>
      <c r="D13574" s="223">
        <v>26.73</v>
      </c>
    </row>
    <row r="13575" spans="1:4" ht="24">
      <c r="A13575" s="219" t="s">
        <v>8079</v>
      </c>
      <c r="B13575" s="220" t="s">
        <v>8080</v>
      </c>
      <c r="C13575" s="219" t="s">
        <v>20846</v>
      </c>
      <c r="D13575" s="223">
        <v>20.57</v>
      </c>
    </row>
    <row r="13576" spans="1:4" ht="24">
      <c r="A13576" s="219" t="s">
        <v>8077</v>
      </c>
      <c r="B13576" s="220" t="s">
        <v>8078</v>
      </c>
      <c r="C13576" s="219" t="s">
        <v>20846</v>
      </c>
      <c r="D13576" s="223">
        <v>17</v>
      </c>
    </row>
    <row r="13577" spans="1:4" ht="24">
      <c r="A13577" s="219" t="s">
        <v>8085</v>
      </c>
      <c r="B13577" s="220" t="s">
        <v>8086</v>
      </c>
      <c r="C13577" s="219" t="s">
        <v>20846</v>
      </c>
      <c r="D13577" s="223">
        <v>36.54</v>
      </c>
    </row>
    <row r="13578" spans="1:4" ht="24">
      <c r="A13578" s="219" t="s">
        <v>8081</v>
      </c>
      <c r="B13578" s="220" t="s">
        <v>8082</v>
      </c>
      <c r="C13578" s="219" t="s">
        <v>20846</v>
      </c>
      <c r="D13578" s="223">
        <v>22.81</v>
      </c>
    </row>
    <row r="13579" spans="1:4">
      <c r="A13579" s="215">
        <v>8871</v>
      </c>
      <c r="B13579" s="216" t="s">
        <v>21429</v>
      </c>
      <c r="C13579" s="217"/>
      <c r="D13579" s="218"/>
    </row>
    <row r="13580" spans="1:4" ht="24">
      <c r="A13580" s="219" t="s">
        <v>8107</v>
      </c>
      <c r="B13580" s="220" t="s">
        <v>8108</v>
      </c>
      <c r="C13580" s="219" t="s">
        <v>20846</v>
      </c>
      <c r="D13580" s="223">
        <v>14.07</v>
      </c>
    </row>
    <row r="13581" spans="1:4" ht="24">
      <c r="A13581" s="219" t="s">
        <v>8105</v>
      </c>
      <c r="B13581" s="220" t="s">
        <v>8106</v>
      </c>
      <c r="C13581" s="219" t="s">
        <v>20846</v>
      </c>
      <c r="D13581" s="223">
        <v>16.5</v>
      </c>
    </row>
    <row r="13582" spans="1:4">
      <c r="A13582" s="215">
        <v>8872</v>
      </c>
      <c r="B13582" s="216" t="s">
        <v>21430</v>
      </c>
      <c r="C13582" s="217"/>
      <c r="D13582" s="218"/>
    </row>
    <row r="13583" spans="1:4">
      <c r="A13583" s="219" t="s">
        <v>8127</v>
      </c>
      <c r="B13583" s="220" t="s">
        <v>8128</v>
      </c>
      <c r="C13583" s="219" t="s">
        <v>20846</v>
      </c>
      <c r="D13583" s="223">
        <v>24.19</v>
      </c>
    </row>
    <row r="13584" spans="1:4" ht="24">
      <c r="A13584" s="219" t="s">
        <v>8129</v>
      </c>
      <c r="B13584" s="220" t="s">
        <v>8130</v>
      </c>
      <c r="C13584" s="219" t="s">
        <v>20846</v>
      </c>
      <c r="D13584" s="223">
        <v>36.770000000000003</v>
      </c>
    </row>
    <row r="13585" spans="1:4">
      <c r="A13585" s="215">
        <v>8873</v>
      </c>
      <c r="B13585" s="216" t="s">
        <v>21431</v>
      </c>
      <c r="C13585" s="217"/>
      <c r="D13585" s="218"/>
    </row>
    <row r="13586" spans="1:4">
      <c r="A13586" s="219" t="s">
        <v>8182</v>
      </c>
      <c r="B13586" s="220" t="s">
        <v>8183</v>
      </c>
      <c r="C13586" s="219" t="s">
        <v>20846</v>
      </c>
      <c r="D13586" s="223">
        <v>18.47</v>
      </c>
    </row>
    <row r="13587" spans="1:4" ht="24">
      <c r="A13587" s="219" t="s">
        <v>8180</v>
      </c>
      <c r="B13587" s="220" t="s">
        <v>8181</v>
      </c>
      <c r="C13587" s="219" t="s">
        <v>20846</v>
      </c>
      <c r="D13587" s="223">
        <v>31.58</v>
      </c>
    </row>
    <row r="13588" spans="1:4">
      <c r="A13588" s="215">
        <v>8874</v>
      </c>
      <c r="B13588" s="216" t="s">
        <v>21432</v>
      </c>
      <c r="C13588" s="217"/>
      <c r="D13588" s="218"/>
    </row>
    <row r="13589" spans="1:4" ht="24">
      <c r="A13589" s="219" t="s">
        <v>31262</v>
      </c>
      <c r="B13589" s="220" t="s">
        <v>31263</v>
      </c>
      <c r="C13589" s="219" t="s">
        <v>20846</v>
      </c>
      <c r="D13589" s="223">
        <v>18.45</v>
      </c>
    </row>
    <row r="13590" spans="1:4" ht="24">
      <c r="A13590" s="219" t="s">
        <v>9091</v>
      </c>
      <c r="B13590" s="220" t="s">
        <v>9092</v>
      </c>
      <c r="C13590" s="219" t="s">
        <v>20851</v>
      </c>
      <c r="D13590" s="221">
        <v>8.09</v>
      </c>
    </row>
    <row r="13591" spans="1:4" ht="24">
      <c r="A13591" s="219" t="s">
        <v>8209</v>
      </c>
      <c r="B13591" s="220" t="s">
        <v>8210</v>
      </c>
      <c r="C13591" s="219" t="s">
        <v>20846</v>
      </c>
      <c r="D13591" s="223">
        <v>23.9</v>
      </c>
    </row>
    <row r="13592" spans="1:4" ht="24">
      <c r="A13592" s="219" t="s">
        <v>8207</v>
      </c>
      <c r="B13592" s="220" t="s">
        <v>8208</v>
      </c>
      <c r="C13592" s="219" t="s">
        <v>20846</v>
      </c>
      <c r="D13592" s="223">
        <v>22.33</v>
      </c>
    </row>
    <row r="13593" spans="1:4" ht="24">
      <c r="A13593" s="219" t="s">
        <v>3371</v>
      </c>
      <c r="B13593" s="220" t="s">
        <v>8211</v>
      </c>
      <c r="C13593" s="219" t="s">
        <v>20846</v>
      </c>
      <c r="D13593" s="223">
        <v>22.9</v>
      </c>
    </row>
    <row r="13594" spans="1:4" ht="24">
      <c r="A13594" s="219" t="s">
        <v>8212</v>
      </c>
      <c r="B13594" s="220" t="s">
        <v>8213</v>
      </c>
      <c r="C13594" s="219" t="s">
        <v>20851</v>
      </c>
      <c r="D13594" s="221">
        <v>7.34</v>
      </c>
    </row>
    <row r="13595" spans="1:4">
      <c r="A13595" s="215">
        <v>8875</v>
      </c>
      <c r="B13595" s="216" t="s">
        <v>21433</v>
      </c>
      <c r="C13595" s="217"/>
      <c r="D13595" s="218"/>
    </row>
    <row r="13596" spans="1:4" ht="24">
      <c r="A13596" s="219" t="s">
        <v>8147</v>
      </c>
      <c r="B13596" s="220" t="s">
        <v>8148</v>
      </c>
      <c r="C13596" s="219" t="s">
        <v>20846</v>
      </c>
      <c r="D13596" s="223">
        <v>29.15</v>
      </c>
    </row>
    <row r="13597" spans="1:4" ht="24">
      <c r="A13597" s="219" t="s">
        <v>9923</v>
      </c>
      <c r="B13597" s="220" t="s">
        <v>9924</v>
      </c>
      <c r="C13597" s="219" t="s">
        <v>20846</v>
      </c>
      <c r="D13597" s="223">
        <v>20.66</v>
      </c>
    </row>
    <row r="13598" spans="1:4" ht="24">
      <c r="A13598" s="219" t="s">
        <v>9921</v>
      </c>
      <c r="B13598" s="220" t="s">
        <v>9922</v>
      </c>
      <c r="C13598" s="219" t="s">
        <v>20846</v>
      </c>
      <c r="D13598" s="223">
        <v>27.66</v>
      </c>
    </row>
    <row r="13599" spans="1:4">
      <c r="A13599" s="215">
        <v>8876</v>
      </c>
      <c r="B13599" s="216" t="s">
        <v>21434</v>
      </c>
      <c r="C13599" s="217"/>
      <c r="D13599" s="218"/>
    </row>
    <row r="13600" spans="1:4" ht="24">
      <c r="A13600" s="219" t="s">
        <v>8109</v>
      </c>
      <c r="B13600" s="220" t="s">
        <v>10074</v>
      </c>
      <c r="C13600" s="219" t="s">
        <v>20846</v>
      </c>
      <c r="D13600" s="223">
        <v>26.63</v>
      </c>
    </row>
    <row r="13601" spans="1:4" ht="24">
      <c r="A13601" s="219" t="s">
        <v>8110</v>
      </c>
      <c r="B13601" s="220" t="s">
        <v>10075</v>
      </c>
      <c r="C13601" s="219" t="s">
        <v>20851</v>
      </c>
      <c r="D13601" s="221">
        <v>8.6300000000000008</v>
      </c>
    </row>
    <row r="13602" spans="1:4">
      <c r="A13602" s="215">
        <v>8877</v>
      </c>
      <c r="B13602" s="216" t="s">
        <v>21435</v>
      </c>
      <c r="C13602" s="217"/>
      <c r="D13602" s="218"/>
    </row>
    <row r="13603" spans="1:4" ht="24">
      <c r="A13603" s="219" t="s">
        <v>8176</v>
      </c>
      <c r="B13603" s="220" t="s">
        <v>8177</v>
      </c>
      <c r="C13603" s="219" t="s">
        <v>20846</v>
      </c>
      <c r="D13603" s="223">
        <v>23.81</v>
      </c>
    </row>
    <row r="13604" spans="1:4" ht="24">
      <c r="A13604" s="219" t="s">
        <v>8178</v>
      </c>
      <c r="B13604" s="220" t="s">
        <v>8179</v>
      </c>
      <c r="C13604" s="219" t="s">
        <v>20846</v>
      </c>
      <c r="D13604" s="223">
        <v>31.05</v>
      </c>
    </row>
    <row r="13605" spans="1:4">
      <c r="A13605" s="215">
        <v>8878</v>
      </c>
      <c r="B13605" s="216" t="s">
        <v>21436</v>
      </c>
      <c r="C13605" s="217"/>
      <c r="D13605" s="218"/>
    </row>
    <row r="13606" spans="1:4" ht="24">
      <c r="A13606" s="219" t="s">
        <v>8143</v>
      </c>
      <c r="B13606" s="220" t="s">
        <v>8144</v>
      </c>
      <c r="C13606" s="219" t="s">
        <v>20846</v>
      </c>
      <c r="D13606" s="223">
        <v>35.299999999999997</v>
      </c>
    </row>
    <row r="13607" spans="1:4" ht="24">
      <c r="A13607" s="219" t="s">
        <v>8150</v>
      </c>
      <c r="B13607" s="220" t="s">
        <v>8151</v>
      </c>
      <c r="C13607" s="219" t="s">
        <v>20851</v>
      </c>
      <c r="D13607" s="223">
        <v>23.89</v>
      </c>
    </row>
    <row r="13608" spans="1:4" ht="24">
      <c r="A13608" s="219" t="s">
        <v>8149</v>
      </c>
      <c r="B13608" s="220" t="s">
        <v>21437</v>
      </c>
      <c r="C13608" s="219" t="s">
        <v>20846</v>
      </c>
      <c r="D13608" s="223">
        <v>35.299999999999997</v>
      </c>
    </row>
    <row r="13609" spans="1:4">
      <c r="A13609" s="215">
        <v>8879</v>
      </c>
      <c r="B13609" s="216" t="s">
        <v>21438</v>
      </c>
      <c r="C13609" s="217"/>
      <c r="D13609" s="218"/>
    </row>
    <row r="13610" spans="1:4" ht="24">
      <c r="A13610" s="219" t="s">
        <v>9145</v>
      </c>
      <c r="B13610" s="220" t="s">
        <v>9146</v>
      </c>
      <c r="C13610" s="219" t="s">
        <v>20846</v>
      </c>
      <c r="D13610" s="223">
        <v>28.62</v>
      </c>
    </row>
    <row r="13611" spans="1:4" ht="24">
      <c r="A13611" s="219" t="s">
        <v>9149</v>
      </c>
      <c r="B13611" s="220" t="s">
        <v>9150</v>
      </c>
      <c r="C13611" s="219" t="s">
        <v>20846</v>
      </c>
      <c r="D13611" s="223">
        <v>42.82</v>
      </c>
    </row>
    <row r="13612" spans="1:4" ht="24">
      <c r="A13612" s="219" t="s">
        <v>9147</v>
      </c>
      <c r="B13612" s="220" t="s">
        <v>9148</v>
      </c>
      <c r="C13612" s="219" t="s">
        <v>20846</v>
      </c>
      <c r="D13612" s="223">
        <v>40.229999999999997</v>
      </c>
    </row>
    <row r="13613" spans="1:4">
      <c r="A13613" s="215">
        <v>8880</v>
      </c>
      <c r="B13613" s="216" t="s">
        <v>21439</v>
      </c>
      <c r="C13613" s="217"/>
      <c r="D13613" s="218"/>
    </row>
    <row r="13614" spans="1:4" ht="24">
      <c r="A13614" s="219" t="s">
        <v>9157</v>
      </c>
      <c r="B13614" s="220" t="s">
        <v>9158</v>
      </c>
      <c r="C13614" s="219" t="s">
        <v>20846</v>
      </c>
      <c r="D13614" s="223">
        <v>27.41</v>
      </c>
    </row>
    <row r="13615" spans="1:4">
      <c r="A13615" s="219" t="s">
        <v>9153</v>
      </c>
      <c r="B13615" s="220" t="s">
        <v>9154</v>
      </c>
      <c r="C13615" s="219" t="s">
        <v>20846</v>
      </c>
      <c r="D13615" s="223">
        <v>54.84</v>
      </c>
    </row>
    <row r="13616" spans="1:4" ht="24">
      <c r="A13616" s="219" t="s">
        <v>9151</v>
      </c>
      <c r="B13616" s="220" t="s">
        <v>9152</v>
      </c>
      <c r="C13616" s="219" t="s">
        <v>20846</v>
      </c>
      <c r="D13616" s="222">
        <v>100.3</v>
      </c>
    </row>
    <row r="13617" spans="1:4" ht="24">
      <c r="A13617" s="219" t="s">
        <v>5276</v>
      </c>
      <c r="B13617" s="220" t="s">
        <v>5277</v>
      </c>
      <c r="C13617" s="219" t="s">
        <v>20846</v>
      </c>
      <c r="D13617" s="223">
        <v>14.7</v>
      </c>
    </row>
    <row r="13618" spans="1:4">
      <c r="A13618" s="219" t="s">
        <v>9155</v>
      </c>
      <c r="B13618" s="220" t="s">
        <v>9156</v>
      </c>
      <c r="C13618" s="219" t="s">
        <v>20846</v>
      </c>
      <c r="D13618" s="223">
        <v>27.43</v>
      </c>
    </row>
    <row r="13619" spans="1:4">
      <c r="A13619" s="215">
        <v>8881</v>
      </c>
      <c r="B13619" s="216" t="s">
        <v>21440</v>
      </c>
      <c r="C13619" s="217"/>
      <c r="D13619" s="218"/>
    </row>
    <row r="13620" spans="1:4">
      <c r="A13620" s="219" t="s">
        <v>8191</v>
      </c>
      <c r="B13620" s="220" t="s">
        <v>8192</v>
      </c>
      <c r="C13620" s="219" t="s">
        <v>20846</v>
      </c>
      <c r="D13620" s="223">
        <v>35.049999999999997</v>
      </c>
    </row>
    <row r="13621" spans="1:4" ht="24">
      <c r="A13621" s="219" t="s">
        <v>8184</v>
      </c>
      <c r="B13621" s="220" t="s">
        <v>8185</v>
      </c>
      <c r="C13621" s="219" t="s">
        <v>20846</v>
      </c>
      <c r="D13621" s="223">
        <v>34.909999999999997</v>
      </c>
    </row>
    <row r="13622" spans="1:4" ht="24">
      <c r="A13622" s="219" t="s">
        <v>8205</v>
      </c>
      <c r="B13622" s="220" t="s">
        <v>8206</v>
      </c>
      <c r="C13622" s="219" t="s">
        <v>20846</v>
      </c>
      <c r="D13622" s="223">
        <v>19.52</v>
      </c>
    </row>
    <row r="13623" spans="1:4">
      <c r="A13623" s="215">
        <v>8882</v>
      </c>
      <c r="B13623" s="216" t="s">
        <v>21441</v>
      </c>
      <c r="C13623" s="217"/>
      <c r="D13623" s="218"/>
    </row>
    <row r="13624" spans="1:4" ht="24">
      <c r="A13624" s="219" t="s">
        <v>9089</v>
      </c>
      <c r="B13624" s="220" t="s">
        <v>9090</v>
      </c>
      <c r="C13624" s="219" t="s">
        <v>20846</v>
      </c>
      <c r="D13624" s="223">
        <v>23.69</v>
      </c>
    </row>
    <row r="13625" spans="1:4" ht="24">
      <c r="A13625" s="219" t="s">
        <v>8195</v>
      </c>
      <c r="B13625" s="220" t="s">
        <v>8196</v>
      </c>
      <c r="C13625" s="219" t="s">
        <v>20846</v>
      </c>
      <c r="D13625" s="223">
        <v>27.31</v>
      </c>
    </row>
    <row r="13626" spans="1:4">
      <c r="A13626" s="219" t="s">
        <v>8197</v>
      </c>
      <c r="B13626" s="220" t="s">
        <v>8198</v>
      </c>
      <c r="C13626" s="219" t="s">
        <v>20846</v>
      </c>
      <c r="D13626" s="223">
        <v>18.440000000000001</v>
      </c>
    </row>
    <row r="13627" spans="1:4">
      <c r="A13627" s="219" t="s">
        <v>8199</v>
      </c>
      <c r="B13627" s="220" t="s">
        <v>8200</v>
      </c>
      <c r="C13627" s="219" t="s">
        <v>20846</v>
      </c>
      <c r="D13627" s="223">
        <v>22.31</v>
      </c>
    </row>
    <row r="13628" spans="1:4">
      <c r="A13628" s="215">
        <v>8883</v>
      </c>
      <c r="B13628" s="216" t="s">
        <v>21442</v>
      </c>
      <c r="C13628" s="217"/>
      <c r="D13628" s="218"/>
    </row>
    <row r="13629" spans="1:4" ht="24">
      <c r="A13629" s="219" t="s">
        <v>8214</v>
      </c>
      <c r="B13629" s="220" t="s">
        <v>8215</v>
      </c>
      <c r="C13629" s="219" t="s">
        <v>20846</v>
      </c>
      <c r="D13629" s="223">
        <v>13.29</v>
      </c>
    </row>
    <row r="13630" spans="1:4">
      <c r="A13630" s="219" t="s">
        <v>8137</v>
      </c>
      <c r="B13630" s="220" t="s">
        <v>8138</v>
      </c>
      <c r="C13630" s="219" t="s">
        <v>20846</v>
      </c>
      <c r="D13630" s="223">
        <v>29.89</v>
      </c>
    </row>
    <row r="13631" spans="1:4">
      <c r="A13631" s="219" t="s">
        <v>8139</v>
      </c>
      <c r="B13631" s="220" t="s">
        <v>8140</v>
      </c>
      <c r="C13631" s="219" t="s">
        <v>20846</v>
      </c>
      <c r="D13631" s="223">
        <v>19.98</v>
      </c>
    </row>
    <row r="13632" spans="1:4" ht="24">
      <c r="A13632" s="219" t="s">
        <v>8152</v>
      </c>
      <c r="B13632" s="220" t="s">
        <v>8153</v>
      </c>
      <c r="C13632" s="219" t="s">
        <v>20846</v>
      </c>
      <c r="D13632" s="223">
        <v>36.200000000000003</v>
      </c>
    </row>
    <row r="13633" spans="1:4">
      <c r="A13633" s="215">
        <v>8884</v>
      </c>
      <c r="B13633" s="216" t="s">
        <v>21443</v>
      </c>
      <c r="C13633" s="217"/>
      <c r="D13633" s="218"/>
    </row>
    <row r="13634" spans="1:4" ht="24">
      <c r="A13634" s="219" t="s">
        <v>8102</v>
      </c>
      <c r="B13634" s="220" t="s">
        <v>8103</v>
      </c>
      <c r="C13634" s="219" t="s">
        <v>20846</v>
      </c>
      <c r="D13634" s="223">
        <v>33.94</v>
      </c>
    </row>
    <row r="13635" spans="1:4">
      <c r="A13635" s="219" t="s">
        <v>8100</v>
      </c>
      <c r="B13635" s="220" t="s">
        <v>8101</v>
      </c>
      <c r="C13635" s="219" t="s">
        <v>20846</v>
      </c>
      <c r="D13635" s="223">
        <v>53.51</v>
      </c>
    </row>
    <row r="13636" spans="1:4" ht="24">
      <c r="A13636" s="219" t="s">
        <v>8099</v>
      </c>
      <c r="B13636" s="220" t="s">
        <v>21444</v>
      </c>
      <c r="C13636" s="219" t="s">
        <v>20851</v>
      </c>
      <c r="D13636" s="221">
        <v>9.6</v>
      </c>
    </row>
    <row r="13637" spans="1:4">
      <c r="A13637" s="215">
        <v>8885</v>
      </c>
      <c r="B13637" s="216" t="s">
        <v>21445</v>
      </c>
      <c r="C13637" s="217"/>
      <c r="D13637" s="218"/>
    </row>
    <row r="13638" spans="1:4" ht="24">
      <c r="A13638" s="219" t="s">
        <v>8089</v>
      </c>
      <c r="B13638" s="220" t="s">
        <v>8090</v>
      </c>
      <c r="C13638" s="219" t="s">
        <v>20851</v>
      </c>
      <c r="D13638" s="221">
        <v>3.54</v>
      </c>
    </row>
    <row r="13639" spans="1:4" ht="24">
      <c r="A13639" s="219" t="s">
        <v>8093</v>
      </c>
      <c r="B13639" s="220" t="s">
        <v>8094</v>
      </c>
      <c r="C13639" s="219" t="s">
        <v>20851</v>
      </c>
      <c r="D13639" s="221">
        <v>4.6900000000000004</v>
      </c>
    </row>
    <row r="13640" spans="1:4">
      <c r="A13640" s="219" t="s">
        <v>8087</v>
      </c>
      <c r="B13640" s="220" t="s">
        <v>8088</v>
      </c>
      <c r="C13640" s="219" t="s">
        <v>20846</v>
      </c>
      <c r="D13640" s="223">
        <v>11.38</v>
      </c>
    </row>
    <row r="13641" spans="1:4">
      <c r="A13641" s="219" t="s">
        <v>8091</v>
      </c>
      <c r="B13641" s="220" t="s">
        <v>8092</v>
      </c>
      <c r="C13641" s="219" t="s">
        <v>20846</v>
      </c>
      <c r="D13641" s="223">
        <v>11.38</v>
      </c>
    </row>
    <row r="13642" spans="1:4">
      <c r="A13642" s="219" t="s">
        <v>8095</v>
      </c>
      <c r="B13642" s="220" t="s">
        <v>8096</v>
      </c>
      <c r="C13642" s="219" t="s">
        <v>20846</v>
      </c>
      <c r="D13642" s="223">
        <v>23.14</v>
      </c>
    </row>
    <row r="13643" spans="1:4" ht="24">
      <c r="A13643" s="219" t="s">
        <v>8097</v>
      </c>
      <c r="B13643" s="220" t="s">
        <v>8098</v>
      </c>
      <c r="C13643" s="219" t="s">
        <v>20846</v>
      </c>
      <c r="D13643" s="223">
        <v>12.55</v>
      </c>
    </row>
    <row r="13644" spans="1:4" ht="24">
      <c r="A13644" s="219" t="s">
        <v>8104</v>
      </c>
      <c r="B13644" s="220" t="s">
        <v>21446</v>
      </c>
      <c r="C13644" s="219" t="s">
        <v>20851</v>
      </c>
      <c r="D13644" s="221">
        <v>9.6</v>
      </c>
    </row>
    <row r="13645" spans="1:4">
      <c r="A13645" s="219" t="s">
        <v>8141</v>
      </c>
      <c r="B13645" s="220" t="s">
        <v>8142</v>
      </c>
      <c r="C13645" s="219" t="s">
        <v>20851</v>
      </c>
      <c r="D13645" s="223">
        <v>19.190000000000001</v>
      </c>
    </row>
    <row r="13646" spans="1:4" ht="24">
      <c r="A13646" s="219" t="s">
        <v>8193</v>
      </c>
      <c r="B13646" s="220" t="s">
        <v>8194</v>
      </c>
      <c r="C13646" s="219" t="s">
        <v>5667</v>
      </c>
      <c r="D13646" s="222">
        <v>256.13</v>
      </c>
    </row>
    <row r="13647" spans="1:4">
      <c r="A13647" s="215">
        <v>8679</v>
      </c>
      <c r="B13647" s="216" t="s">
        <v>21447</v>
      </c>
      <c r="C13647" s="217"/>
      <c r="D13647" s="218"/>
    </row>
    <row r="13648" spans="1:4">
      <c r="A13648" s="215">
        <v>8886</v>
      </c>
      <c r="B13648" s="216" t="s">
        <v>21448</v>
      </c>
      <c r="C13648" s="217"/>
      <c r="D13648" s="218"/>
    </row>
    <row r="13649" spans="1:4" ht="36">
      <c r="A13649" s="219" t="s">
        <v>7795</v>
      </c>
      <c r="B13649" s="220" t="s">
        <v>7796</v>
      </c>
      <c r="C13649" s="219" t="s">
        <v>20847</v>
      </c>
      <c r="D13649" s="222">
        <v>460.43</v>
      </c>
    </row>
    <row r="13650" spans="1:4" ht="36">
      <c r="A13650" s="219" t="s">
        <v>7797</v>
      </c>
      <c r="B13650" s="220" t="s">
        <v>7798</v>
      </c>
      <c r="C13650" s="219" t="s">
        <v>20847</v>
      </c>
      <c r="D13650" s="222">
        <v>486.13</v>
      </c>
    </row>
    <row r="13651" spans="1:4" ht="36">
      <c r="A13651" s="219" t="s">
        <v>7815</v>
      </c>
      <c r="B13651" s="220" t="s">
        <v>7816</v>
      </c>
      <c r="C13651" s="219" t="s">
        <v>20847</v>
      </c>
      <c r="D13651" s="224">
        <v>1053.5899999999999</v>
      </c>
    </row>
    <row r="13652" spans="1:4">
      <c r="A13652" s="215">
        <v>8887</v>
      </c>
      <c r="B13652" s="216" t="s">
        <v>21449</v>
      </c>
      <c r="C13652" s="217"/>
      <c r="D13652" s="218"/>
    </row>
    <row r="13653" spans="1:4" ht="36">
      <c r="A13653" s="219" t="s">
        <v>7799</v>
      </c>
      <c r="B13653" s="220" t="s">
        <v>7800</v>
      </c>
      <c r="C13653" s="219" t="s">
        <v>20847</v>
      </c>
      <c r="D13653" s="222">
        <v>340.5</v>
      </c>
    </row>
    <row r="13654" spans="1:4" ht="36">
      <c r="A13654" s="219" t="s">
        <v>7801</v>
      </c>
      <c r="B13654" s="220" t="s">
        <v>7802</v>
      </c>
      <c r="C13654" s="219" t="s">
        <v>20847</v>
      </c>
      <c r="D13654" s="222">
        <v>394.57</v>
      </c>
    </row>
    <row r="13655" spans="1:4" ht="48">
      <c r="A13655" s="219" t="s">
        <v>5570</v>
      </c>
      <c r="B13655" s="220" t="s">
        <v>5571</v>
      </c>
      <c r="C13655" s="219" t="s">
        <v>20847</v>
      </c>
      <c r="D13655" s="222">
        <v>453.25</v>
      </c>
    </row>
    <row r="13656" spans="1:4" ht="48">
      <c r="A13656" s="219" t="s">
        <v>7805</v>
      </c>
      <c r="B13656" s="220" t="s">
        <v>7806</v>
      </c>
      <c r="C13656" s="219" t="s">
        <v>5667</v>
      </c>
      <c r="D13656" s="222">
        <v>461.39</v>
      </c>
    </row>
    <row r="13657" spans="1:4" ht="48">
      <c r="A13657" s="219" t="s">
        <v>7807</v>
      </c>
      <c r="B13657" s="220" t="s">
        <v>7808</v>
      </c>
      <c r="C13657" s="219" t="s">
        <v>5667</v>
      </c>
      <c r="D13657" s="222">
        <v>380.18</v>
      </c>
    </row>
    <row r="13658" spans="1:4" ht="48">
      <c r="A13658" s="219" t="s">
        <v>7803</v>
      </c>
      <c r="B13658" s="220" t="s">
        <v>7804</v>
      </c>
      <c r="C13658" s="219" t="s">
        <v>5667</v>
      </c>
      <c r="D13658" s="222">
        <v>366.61</v>
      </c>
    </row>
    <row r="13659" spans="1:4">
      <c r="A13659" s="215">
        <v>8888</v>
      </c>
      <c r="B13659" s="216" t="s">
        <v>10134</v>
      </c>
      <c r="C13659" s="217"/>
      <c r="D13659" s="218"/>
    </row>
    <row r="13660" spans="1:4" ht="36">
      <c r="A13660" s="219" t="s">
        <v>7817</v>
      </c>
      <c r="B13660" s="220" t="s">
        <v>7818</v>
      </c>
      <c r="C13660" s="219" t="s">
        <v>20847</v>
      </c>
      <c r="D13660" s="222">
        <v>951.29</v>
      </c>
    </row>
    <row r="13661" spans="1:4" ht="36">
      <c r="A13661" s="219" t="s">
        <v>7819</v>
      </c>
      <c r="B13661" s="220" t="s">
        <v>7820</v>
      </c>
      <c r="C13661" s="219" t="s">
        <v>5667</v>
      </c>
      <c r="D13661" s="222">
        <v>472.7</v>
      </c>
    </row>
    <row r="13662" spans="1:4" ht="48">
      <c r="A13662" s="219" t="s">
        <v>7821</v>
      </c>
      <c r="B13662" s="220" t="s">
        <v>7822</v>
      </c>
      <c r="C13662" s="219" t="s">
        <v>5667</v>
      </c>
      <c r="D13662" s="222">
        <v>689.23</v>
      </c>
    </row>
    <row r="13663" spans="1:4" ht="36">
      <c r="A13663" s="219" t="s">
        <v>9128</v>
      </c>
      <c r="B13663" s="220" t="s">
        <v>9129</v>
      </c>
      <c r="C13663" s="219" t="s">
        <v>5667</v>
      </c>
      <c r="D13663" s="222">
        <v>627.21</v>
      </c>
    </row>
    <row r="13664" spans="1:4" ht="36">
      <c r="A13664" s="219" t="s">
        <v>9126</v>
      </c>
      <c r="B13664" s="220" t="s">
        <v>9127</v>
      </c>
      <c r="C13664" s="219" t="s">
        <v>5667</v>
      </c>
      <c r="D13664" s="222">
        <v>493.17</v>
      </c>
    </row>
    <row r="13665" spans="1:4" ht="36">
      <c r="A13665" s="219" t="s">
        <v>7823</v>
      </c>
      <c r="B13665" s="220" t="s">
        <v>7824</v>
      </c>
      <c r="C13665" s="219" t="s">
        <v>5667</v>
      </c>
      <c r="D13665" s="222">
        <v>143.38</v>
      </c>
    </row>
    <row r="13666" spans="1:4" ht="36">
      <c r="A13666" s="219" t="s">
        <v>7825</v>
      </c>
      <c r="B13666" s="220" t="s">
        <v>7826</v>
      </c>
      <c r="C13666" s="219" t="s">
        <v>5667</v>
      </c>
      <c r="D13666" s="222">
        <v>156.65</v>
      </c>
    </row>
    <row r="13667" spans="1:4">
      <c r="A13667" s="215">
        <v>8889</v>
      </c>
      <c r="B13667" s="216" t="s">
        <v>21450</v>
      </c>
      <c r="C13667" s="217"/>
      <c r="D13667" s="218"/>
    </row>
    <row r="13668" spans="1:4" ht="24">
      <c r="A13668" s="219" t="s">
        <v>21451</v>
      </c>
      <c r="B13668" s="220" t="s">
        <v>21452</v>
      </c>
      <c r="C13668" s="219" t="s">
        <v>20847</v>
      </c>
      <c r="D13668" s="222">
        <v>500.9</v>
      </c>
    </row>
    <row r="13669" spans="1:4" ht="36">
      <c r="A13669" s="219" t="s">
        <v>5526</v>
      </c>
      <c r="B13669" s="220" t="s">
        <v>21453</v>
      </c>
      <c r="C13669" s="219" t="s">
        <v>20847</v>
      </c>
      <c r="D13669" s="222">
        <v>311.75</v>
      </c>
    </row>
    <row r="13670" spans="1:4" ht="24">
      <c r="A13670" s="219" t="s">
        <v>5525</v>
      </c>
      <c r="B13670" s="220" t="s">
        <v>21454</v>
      </c>
      <c r="C13670" s="219" t="s">
        <v>20847</v>
      </c>
      <c r="D13670" s="222">
        <v>232.15</v>
      </c>
    </row>
    <row r="13671" spans="1:4" ht="24">
      <c r="A13671" s="219" t="s">
        <v>7881</v>
      </c>
      <c r="B13671" s="220" t="s">
        <v>7882</v>
      </c>
      <c r="C13671" s="219" t="s">
        <v>20847</v>
      </c>
      <c r="D13671" s="222">
        <v>110.51</v>
      </c>
    </row>
    <row r="13672" spans="1:4" ht="24">
      <c r="A13672" s="219" t="s">
        <v>21455</v>
      </c>
      <c r="B13672" s="220" t="s">
        <v>21456</v>
      </c>
      <c r="C13672" s="219" t="s">
        <v>20847</v>
      </c>
      <c r="D13672" s="223">
        <v>93.38</v>
      </c>
    </row>
    <row r="13673" spans="1:4" ht="24">
      <c r="A13673" s="219" t="s">
        <v>7871</v>
      </c>
      <c r="B13673" s="220" t="s">
        <v>7872</v>
      </c>
      <c r="C13673" s="219" t="s">
        <v>20847</v>
      </c>
      <c r="D13673" s="223">
        <v>46.99</v>
      </c>
    </row>
    <row r="13674" spans="1:4" ht="36">
      <c r="A13674" s="219" t="s">
        <v>7885</v>
      </c>
      <c r="B13674" s="220" t="s">
        <v>7886</v>
      </c>
      <c r="C13674" s="219" t="s">
        <v>20847</v>
      </c>
      <c r="D13674" s="222">
        <v>130.66</v>
      </c>
    </row>
    <row r="13675" spans="1:4" ht="36">
      <c r="A13675" s="219" t="s">
        <v>7883</v>
      </c>
      <c r="B13675" s="220" t="s">
        <v>7884</v>
      </c>
      <c r="C13675" s="219" t="s">
        <v>20847</v>
      </c>
      <c r="D13675" s="222">
        <v>348.64</v>
      </c>
    </row>
    <row r="13676" spans="1:4" ht="24">
      <c r="A13676" s="219" t="s">
        <v>7877</v>
      </c>
      <c r="B13676" s="220" t="s">
        <v>7878</v>
      </c>
      <c r="C13676" s="219" t="s">
        <v>20847</v>
      </c>
      <c r="D13676" s="223">
        <v>83.06</v>
      </c>
    </row>
    <row r="13677" spans="1:4" ht="24">
      <c r="A13677" s="219" t="s">
        <v>7879</v>
      </c>
      <c r="B13677" s="220" t="s">
        <v>7880</v>
      </c>
      <c r="C13677" s="219" t="s">
        <v>20847</v>
      </c>
      <c r="D13677" s="223">
        <v>86.82</v>
      </c>
    </row>
    <row r="13678" spans="1:4" ht="36">
      <c r="A13678" s="219" t="s">
        <v>7873</v>
      </c>
      <c r="B13678" s="220" t="s">
        <v>7874</v>
      </c>
      <c r="C13678" s="219" t="s">
        <v>20847</v>
      </c>
      <c r="D13678" s="222">
        <v>162.91</v>
      </c>
    </row>
    <row r="13679" spans="1:4" ht="24">
      <c r="A13679" s="219" t="s">
        <v>7875</v>
      </c>
      <c r="B13679" s="220" t="s">
        <v>7876</v>
      </c>
      <c r="C13679" s="219" t="s">
        <v>20847</v>
      </c>
      <c r="D13679" s="222">
        <v>100.42</v>
      </c>
    </row>
    <row r="13680" spans="1:4" ht="24">
      <c r="A13680" s="219" t="s">
        <v>7887</v>
      </c>
      <c r="B13680" s="220" t="s">
        <v>21457</v>
      </c>
      <c r="C13680" s="219" t="s">
        <v>20847</v>
      </c>
      <c r="D13680" s="223">
        <v>82.09</v>
      </c>
    </row>
    <row r="13681" spans="1:4" ht="24">
      <c r="A13681" s="219" t="s">
        <v>5527</v>
      </c>
      <c r="B13681" s="220" t="s">
        <v>21458</v>
      </c>
      <c r="C13681" s="219" t="s">
        <v>20847</v>
      </c>
      <c r="D13681" s="223">
        <v>75.069999999999993</v>
      </c>
    </row>
    <row r="13682" spans="1:4">
      <c r="A13682" s="219" t="s">
        <v>31264</v>
      </c>
      <c r="B13682" s="220" t="s">
        <v>31265</v>
      </c>
      <c r="C13682" s="219" t="s">
        <v>20847</v>
      </c>
      <c r="D13682" s="223">
        <v>13.79</v>
      </c>
    </row>
    <row r="13683" spans="1:4">
      <c r="A13683" s="215">
        <v>8890</v>
      </c>
      <c r="B13683" s="216" t="s">
        <v>21459</v>
      </c>
      <c r="C13683" s="217"/>
      <c r="D13683" s="218"/>
    </row>
    <row r="13684" spans="1:4">
      <c r="A13684" s="219" t="s">
        <v>7861</v>
      </c>
      <c r="B13684" s="220" t="s">
        <v>7862</v>
      </c>
      <c r="C13684" s="219" t="s">
        <v>20847</v>
      </c>
      <c r="D13684" s="223">
        <v>53.69</v>
      </c>
    </row>
    <row r="13685" spans="1:4">
      <c r="A13685" s="215">
        <v>8891</v>
      </c>
      <c r="B13685" s="216" t="s">
        <v>21460</v>
      </c>
      <c r="C13685" s="217"/>
      <c r="D13685" s="218"/>
    </row>
    <row r="13686" spans="1:4" ht="24">
      <c r="A13686" s="219" t="s">
        <v>7922</v>
      </c>
      <c r="B13686" s="220" t="s">
        <v>7923</v>
      </c>
      <c r="C13686" s="219" t="s">
        <v>5667</v>
      </c>
      <c r="D13686" s="223">
        <v>50.5</v>
      </c>
    </row>
    <row r="13687" spans="1:4">
      <c r="A13687" s="219" t="s">
        <v>7894</v>
      </c>
      <c r="B13687" s="220" t="s">
        <v>7895</v>
      </c>
      <c r="C13687" s="219" t="s">
        <v>5667</v>
      </c>
      <c r="D13687" s="223">
        <v>72.33</v>
      </c>
    </row>
    <row r="13688" spans="1:4">
      <c r="A13688" s="219" t="s">
        <v>7896</v>
      </c>
      <c r="B13688" s="220" t="s">
        <v>7897</v>
      </c>
      <c r="C13688" s="219" t="s">
        <v>5667</v>
      </c>
      <c r="D13688" s="222">
        <v>101.12</v>
      </c>
    </row>
    <row r="13689" spans="1:4" ht="24">
      <c r="A13689" s="219" t="s">
        <v>7898</v>
      </c>
      <c r="B13689" s="220" t="s">
        <v>7899</v>
      </c>
      <c r="C13689" s="219" t="s">
        <v>20847</v>
      </c>
      <c r="D13689" s="222">
        <v>238.62</v>
      </c>
    </row>
    <row r="13690" spans="1:4">
      <c r="A13690" s="219" t="s">
        <v>7918</v>
      </c>
      <c r="B13690" s="220" t="s">
        <v>7919</v>
      </c>
      <c r="C13690" s="219" t="s">
        <v>5667</v>
      </c>
      <c r="D13690" s="223">
        <v>94.25</v>
      </c>
    </row>
    <row r="13691" spans="1:4">
      <c r="A13691" s="219" t="s">
        <v>7920</v>
      </c>
      <c r="B13691" s="220" t="s">
        <v>7921</v>
      </c>
      <c r="C13691" s="219" t="s">
        <v>5667</v>
      </c>
      <c r="D13691" s="223">
        <v>93.77</v>
      </c>
    </row>
    <row r="13692" spans="1:4">
      <c r="A13692" s="215">
        <v>8892</v>
      </c>
      <c r="B13692" s="216" t="s">
        <v>21461</v>
      </c>
      <c r="C13692" s="217"/>
      <c r="D13692" s="218"/>
    </row>
    <row r="13693" spans="1:4" ht="24">
      <c r="A13693" s="219" t="s">
        <v>7867</v>
      </c>
      <c r="B13693" s="220" t="s">
        <v>7868</v>
      </c>
      <c r="C13693" s="219" t="s">
        <v>5667</v>
      </c>
      <c r="D13693" s="222">
        <v>171.22</v>
      </c>
    </row>
    <row r="13694" spans="1:4" ht="24">
      <c r="A13694" s="219" t="s">
        <v>7869</v>
      </c>
      <c r="B13694" s="220" t="s">
        <v>7870</v>
      </c>
      <c r="C13694" s="219" t="s">
        <v>5667</v>
      </c>
      <c r="D13694" s="222">
        <v>217.15</v>
      </c>
    </row>
    <row r="13695" spans="1:4">
      <c r="A13695" s="215">
        <v>8893</v>
      </c>
      <c r="B13695" s="216" t="s">
        <v>21462</v>
      </c>
      <c r="C13695" s="217"/>
      <c r="D13695" s="218"/>
    </row>
    <row r="13696" spans="1:4" ht="24">
      <c r="A13696" s="219" t="s">
        <v>7835</v>
      </c>
      <c r="B13696" s="220" t="s">
        <v>7836</v>
      </c>
      <c r="C13696" s="219" t="s">
        <v>20847</v>
      </c>
      <c r="D13696" s="222">
        <v>998.9</v>
      </c>
    </row>
    <row r="13697" spans="1:4" ht="24">
      <c r="A13697" s="219" t="s">
        <v>7829</v>
      </c>
      <c r="B13697" s="220" t="s">
        <v>7830</v>
      </c>
      <c r="C13697" s="219" t="s">
        <v>20847</v>
      </c>
      <c r="D13697" s="222">
        <v>515.28</v>
      </c>
    </row>
    <row r="13698" spans="1:4" ht="72">
      <c r="A13698" s="219" t="s">
        <v>7837</v>
      </c>
      <c r="B13698" s="220" t="s">
        <v>7838</v>
      </c>
      <c r="C13698" s="219" t="s">
        <v>20847</v>
      </c>
      <c r="D13698" s="222">
        <v>760.32</v>
      </c>
    </row>
    <row r="13699" spans="1:4" ht="36">
      <c r="A13699" s="219" t="s">
        <v>7827</v>
      </c>
      <c r="B13699" s="220" t="s">
        <v>7828</v>
      </c>
      <c r="C13699" s="219" t="s">
        <v>20847</v>
      </c>
      <c r="D13699" s="222">
        <v>316.94</v>
      </c>
    </row>
    <row r="13700" spans="1:4" ht="36">
      <c r="A13700" s="219" t="s">
        <v>7831</v>
      </c>
      <c r="B13700" s="220" t="s">
        <v>7832</v>
      </c>
      <c r="C13700" s="219" t="s">
        <v>20847</v>
      </c>
      <c r="D13700" s="222">
        <v>743.28</v>
      </c>
    </row>
    <row r="13701" spans="1:4" ht="36">
      <c r="A13701" s="219" t="s">
        <v>7833</v>
      </c>
      <c r="B13701" s="220" t="s">
        <v>7834</v>
      </c>
      <c r="C13701" s="219" t="s">
        <v>20847</v>
      </c>
      <c r="D13701" s="222">
        <v>955.03</v>
      </c>
    </row>
    <row r="13702" spans="1:4">
      <c r="A13702" s="215">
        <v>8894</v>
      </c>
      <c r="B13702" s="216" t="s">
        <v>21463</v>
      </c>
      <c r="C13702" s="217"/>
      <c r="D13702" s="218"/>
    </row>
    <row r="13703" spans="1:4" ht="36">
      <c r="A13703" s="219" t="s">
        <v>7811</v>
      </c>
      <c r="B13703" s="220" t="s">
        <v>7812</v>
      </c>
      <c r="C13703" s="219" t="s">
        <v>20847</v>
      </c>
      <c r="D13703" s="222">
        <v>974.3</v>
      </c>
    </row>
    <row r="13704" spans="1:4" ht="36">
      <c r="A13704" s="219" t="s">
        <v>7809</v>
      </c>
      <c r="B13704" s="220" t="s">
        <v>7810</v>
      </c>
      <c r="C13704" s="219" t="s">
        <v>20847</v>
      </c>
      <c r="D13704" s="224">
        <v>1249.5</v>
      </c>
    </row>
    <row r="13705" spans="1:4" ht="24">
      <c r="A13705" s="219" t="s">
        <v>7813</v>
      </c>
      <c r="B13705" s="220" t="s">
        <v>7814</v>
      </c>
      <c r="C13705" s="219" t="s">
        <v>5667</v>
      </c>
      <c r="D13705" s="222">
        <v>527.49</v>
      </c>
    </row>
    <row r="13706" spans="1:4">
      <c r="A13706" s="215">
        <v>8895</v>
      </c>
      <c r="B13706" s="216" t="s">
        <v>21464</v>
      </c>
      <c r="C13706" s="217"/>
      <c r="D13706" s="218"/>
    </row>
    <row r="13707" spans="1:4" ht="24">
      <c r="A13707" s="219" t="s">
        <v>31266</v>
      </c>
      <c r="B13707" s="220" t="s">
        <v>31267</v>
      </c>
      <c r="C13707" s="219" t="s">
        <v>20847</v>
      </c>
      <c r="D13707" s="222">
        <v>511.82</v>
      </c>
    </row>
    <row r="13708" spans="1:4" ht="24">
      <c r="A13708" s="219" t="s">
        <v>31268</v>
      </c>
      <c r="B13708" s="220" t="s">
        <v>31269</v>
      </c>
      <c r="C13708" s="219" t="s">
        <v>20847</v>
      </c>
      <c r="D13708" s="222">
        <v>149.33000000000001</v>
      </c>
    </row>
    <row r="13709" spans="1:4" ht="36">
      <c r="A13709" s="219" t="s">
        <v>9122</v>
      </c>
      <c r="B13709" s="220" t="s">
        <v>9123</v>
      </c>
      <c r="C13709" s="219" t="s">
        <v>20847</v>
      </c>
      <c r="D13709" s="222">
        <v>528.65</v>
      </c>
    </row>
    <row r="13710" spans="1:4" ht="36">
      <c r="A13710" s="219" t="s">
        <v>31270</v>
      </c>
      <c r="B13710" s="220" t="s">
        <v>31271</v>
      </c>
      <c r="C13710" s="219" t="s">
        <v>20847</v>
      </c>
      <c r="D13710" s="222">
        <v>799.61</v>
      </c>
    </row>
    <row r="13711" spans="1:4">
      <c r="A13711" s="219" t="s">
        <v>7292</v>
      </c>
      <c r="B13711" s="220" t="s">
        <v>7293</v>
      </c>
      <c r="C13711" s="219" t="s">
        <v>5667</v>
      </c>
      <c r="D13711" s="222">
        <v>167.02</v>
      </c>
    </row>
    <row r="13712" spans="1:4" ht="24">
      <c r="A13712" s="219" t="s">
        <v>9120</v>
      </c>
      <c r="B13712" s="220" t="s">
        <v>9121</v>
      </c>
      <c r="C13712" s="219" t="s">
        <v>20847</v>
      </c>
      <c r="D13712" s="222">
        <v>274.14999999999998</v>
      </c>
    </row>
    <row r="13713" spans="1:4">
      <c r="A13713" s="215">
        <v>8896</v>
      </c>
      <c r="B13713" s="216" t="s">
        <v>21465</v>
      </c>
      <c r="C13713" s="217"/>
      <c r="D13713" s="218"/>
    </row>
    <row r="13714" spans="1:4">
      <c r="A13714" s="219" t="s">
        <v>5704</v>
      </c>
      <c r="B13714" s="220" t="s">
        <v>5705</v>
      </c>
      <c r="C13714" s="219" t="s">
        <v>5667</v>
      </c>
      <c r="D13714" s="224">
        <v>1152.69</v>
      </c>
    </row>
    <row r="13715" spans="1:4">
      <c r="A13715" s="219" t="s">
        <v>5706</v>
      </c>
      <c r="B13715" s="220" t="s">
        <v>5707</v>
      </c>
      <c r="C13715" s="219" t="s">
        <v>5667</v>
      </c>
      <c r="D13715" s="224">
        <v>1274.22</v>
      </c>
    </row>
    <row r="13716" spans="1:4">
      <c r="A13716" s="219" t="s">
        <v>5708</v>
      </c>
      <c r="B13716" s="220" t="s">
        <v>5709</v>
      </c>
      <c r="C13716" s="219" t="s">
        <v>5667</v>
      </c>
      <c r="D13716" s="224">
        <v>1239.94</v>
      </c>
    </row>
    <row r="13717" spans="1:4">
      <c r="A13717" s="219" t="s">
        <v>5710</v>
      </c>
      <c r="B13717" s="220" t="s">
        <v>5711</v>
      </c>
      <c r="C13717" s="219" t="s">
        <v>5667</v>
      </c>
      <c r="D13717" s="224">
        <v>1190.26</v>
      </c>
    </row>
    <row r="13718" spans="1:4" ht="24">
      <c r="A13718" s="219" t="s">
        <v>31272</v>
      </c>
      <c r="B13718" s="220" t="s">
        <v>31273</v>
      </c>
      <c r="C13718" s="219" t="s">
        <v>20847</v>
      </c>
      <c r="D13718" s="222">
        <v>134.08000000000001</v>
      </c>
    </row>
    <row r="13719" spans="1:4">
      <c r="A13719" s="215">
        <v>8897</v>
      </c>
      <c r="B13719" s="216" t="s">
        <v>21466</v>
      </c>
      <c r="C13719" s="217"/>
      <c r="D13719" s="218"/>
    </row>
    <row r="13720" spans="1:4" ht="24">
      <c r="A13720" s="219" t="s">
        <v>7859</v>
      </c>
      <c r="B13720" s="220" t="s">
        <v>7860</v>
      </c>
      <c r="C13720" s="219" t="s">
        <v>20847</v>
      </c>
      <c r="D13720" s="222">
        <v>157.47999999999999</v>
      </c>
    </row>
    <row r="13721" spans="1:4">
      <c r="A13721" s="215">
        <v>8898</v>
      </c>
      <c r="B13721" s="216" t="s">
        <v>21467</v>
      </c>
      <c r="C13721" s="217"/>
      <c r="D13721" s="218"/>
    </row>
    <row r="13722" spans="1:4" ht="24">
      <c r="A13722" s="219" t="s">
        <v>7855</v>
      </c>
      <c r="B13722" s="220" t="s">
        <v>7856</v>
      </c>
      <c r="C13722" s="219" t="s">
        <v>20847</v>
      </c>
      <c r="D13722" s="223">
        <v>20.350000000000001</v>
      </c>
    </row>
    <row r="13723" spans="1:4" ht="24">
      <c r="A13723" s="219" t="s">
        <v>5241</v>
      </c>
      <c r="B13723" s="220" t="s">
        <v>9899</v>
      </c>
      <c r="C13723" s="219" t="s">
        <v>20847</v>
      </c>
      <c r="D13723" s="222">
        <v>110.17</v>
      </c>
    </row>
    <row r="13724" spans="1:4" ht="24">
      <c r="A13724" s="219" t="s">
        <v>7858</v>
      </c>
      <c r="B13724" s="220" t="s">
        <v>10072</v>
      </c>
      <c r="C13724" s="219" t="s">
        <v>20847</v>
      </c>
      <c r="D13724" s="222">
        <v>245.07</v>
      </c>
    </row>
    <row r="13725" spans="1:4" ht="24">
      <c r="A13725" s="219" t="s">
        <v>7857</v>
      </c>
      <c r="B13725" s="220" t="s">
        <v>10071</v>
      </c>
      <c r="C13725" s="219" t="s">
        <v>20847</v>
      </c>
      <c r="D13725" s="222">
        <v>246.98</v>
      </c>
    </row>
    <row r="13726" spans="1:4">
      <c r="A13726" s="219" t="s">
        <v>31274</v>
      </c>
      <c r="B13726" s="220" t="s">
        <v>31275</v>
      </c>
      <c r="C13726" s="219" t="s">
        <v>20847</v>
      </c>
      <c r="D13726" s="223">
        <v>25.79</v>
      </c>
    </row>
    <row r="13727" spans="1:4">
      <c r="A13727" s="215">
        <v>8899</v>
      </c>
      <c r="B13727" s="216" t="s">
        <v>21468</v>
      </c>
      <c r="C13727" s="217"/>
      <c r="D13727" s="218"/>
    </row>
    <row r="13728" spans="1:4">
      <c r="A13728" s="219" t="s">
        <v>5680</v>
      </c>
      <c r="B13728" s="220" t="s">
        <v>5681</v>
      </c>
      <c r="C13728" s="219" t="s">
        <v>5667</v>
      </c>
      <c r="D13728" s="223">
        <v>53.6</v>
      </c>
    </row>
    <row r="13729" spans="1:4">
      <c r="A13729" s="219" t="s">
        <v>5682</v>
      </c>
      <c r="B13729" s="220" t="s">
        <v>5683</v>
      </c>
      <c r="C13729" s="219" t="s">
        <v>5667</v>
      </c>
      <c r="D13729" s="222">
        <v>186.1</v>
      </c>
    </row>
    <row r="13730" spans="1:4" ht="36">
      <c r="A13730" s="219" t="s">
        <v>5686</v>
      </c>
      <c r="B13730" s="220" t="s">
        <v>5687</v>
      </c>
      <c r="C13730" s="219" t="s">
        <v>5667</v>
      </c>
      <c r="D13730" s="224">
        <v>1162.5999999999999</v>
      </c>
    </row>
    <row r="13731" spans="1:4">
      <c r="A13731" s="219" t="s">
        <v>7853</v>
      </c>
      <c r="B13731" s="220" t="s">
        <v>7854</v>
      </c>
      <c r="C13731" s="219" t="s">
        <v>5667</v>
      </c>
      <c r="D13731" s="223">
        <v>15.03</v>
      </c>
    </row>
    <row r="13732" spans="1:4" ht="24">
      <c r="A13732" s="219" t="s">
        <v>5712</v>
      </c>
      <c r="B13732" s="220" t="s">
        <v>5713</v>
      </c>
      <c r="C13732" s="219" t="s">
        <v>20847</v>
      </c>
      <c r="D13732" s="223">
        <v>30.21</v>
      </c>
    </row>
    <row r="13733" spans="1:4">
      <c r="A13733" s="219" t="s">
        <v>5714</v>
      </c>
      <c r="B13733" s="220" t="s">
        <v>5715</v>
      </c>
      <c r="C13733" s="219" t="s">
        <v>5667</v>
      </c>
      <c r="D13733" s="223">
        <v>49.44</v>
      </c>
    </row>
    <row r="13734" spans="1:4">
      <c r="A13734" s="219" t="s">
        <v>5716</v>
      </c>
      <c r="B13734" s="220" t="s">
        <v>5717</v>
      </c>
      <c r="C13734" s="219" t="s">
        <v>5667</v>
      </c>
      <c r="D13734" s="223">
        <v>39.380000000000003</v>
      </c>
    </row>
    <row r="13735" spans="1:4">
      <c r="A13735" s="219" t="s">
        <v>5720</v>
      </c>
      <c r="B13735" s="220" t="s">
        <v>5721</v>
      </c>
      <c r="C13735" s="219" t="s">
        <v>5667</v>
      </c>
      <c r="D13735" s="222">
        <v>202.19</v>
      </c>
    </row>
    <row r="13736" spans="1:4">
      <c r="A13736" s="219" t="s">
        <v>5724</v>
      </c>
      <c r="B13736" s="220" t="s">
        <v>5725</v>
      </c>
      <c r="C13736" s="219" t="s">
        <v>5667</v>
      </c>
      <c r="D13736" s="223">
        <v>64.73</v>
      </c>
    </row>
    <row r="13737" spans="1:4">
      <c r="A13737" s="219" t="s">
        <v>7863</v>
      </c>
      <c r="B13737" s="220" t="s">
        <v>7864</v>
      </c>
      <c r="C13737" s="219" t="s">
        <v>5667</v>
      </c>
      <c r="D13737" s="223">
        <v>59.11</v>
      </c>
    </row>
    <row r="13738" spans="1:4" ht="24">
      <c r="A13738" s="219" t="s">
        <v>5729</v>
      </c>
      <c r="B13738" s="220" t="s">
        <v>5730</v>
      </c>
      <c r="C13738" s="219" t="s">
        <v>20847</v>
      </c>
      <c r="D13738" s="223">
        <v>43.39</v>
      </c>
    </row>
    <row r="13739" spans="1:4" ht="24">
      <c r="A13739" s="219" t="s">
        <v>5718</v>
      </c>
      <c r="B13739" s="220" t="s">
        <v>5719</v>
      </c>
      <c r="C13739" s="219" t="s">
        <v>20847</v>
      </c>
      <c r="D13739" s="223">
        <v>92.29</v>
      </c>
    </row>
    <row r="13740" spans="1:4">
      <c r="A13740" s="219" t="s">
        <v>5722</v>
      </c>
      <c r="B13740" s="220" t="s">
        <v>5723</v>
      </c>
      <c r="C13740" s="219" t="s">
        <v>5667</v>
      </c>
      <c r="D13740" s="223">
        <v>56.78</v>
      </c>
    </row>
    <row r="13741" spans="1:4">
      <c r="A13741" s="219" t="s">
        <v>7865</v>
      </c>
      <c r="B13741" s="220" t="s">
        <v>7866</v>
      </c>
      <c r="C13741" s="219" t="s">
        <v>20847</v>
      </c>
      <c r="D13741" s="221">
        <v>4.2300000000000004</v>
      </c>
    </row>
    <row r="13742" spans="1:4" ht="24">
      <c r="A13742" s="219" t="s">
        <v>5731</v>
      </c>
      <c r="B13742" s="220" t="s">
        <v>5732</v>
      </c>
      <c r="C13742" s="219" t="s">
        <v>20847</v>
      </c>
      <c r="D13742" s="223">
        <v>50.85</v>
      </c>
    </row>
    <row r="13743" spans="1:4">
      <c r="A13743" s="219" t="s">
        <v>5733</v>
      </c>
      <c r="B13743" s="220" t="s">
        <v>5734</v>
      </c>
      <c r="C13743" s="219" t="s">
        <v>5667</v>
      </c>
      <c r="D13743" s="223">
        <v>55.19</v>
      </c>
    </row>
    <row r="13744" spans="1:4" ht="24">
      <c r="A13744" s="219" t="s">
        <v>7888</v>
      </c>
      <c r="B13744" s="220" t="s">
        <v>7889</v>
      </c>
      <c r="C13744" s="219" t="s">
        <v>5667</v>
      </c>
      <c r="D13744" s="222">
        <v>137.54</v>
      </c>
    </row>
    <row r="13745" spans="1:4" ht="24">
      <c r="A13745" s="219" t="s">
        <v>9124</v>
      </c>
      <c r="B13745" s="220" t="s">
        <v>9125</v>
      </c>
      <c r="C13745" s="219" t="s">
        <v>5667</v>
      </c>
      <c r="D13745" s="222">
        <v>152.22999999999999</v>
      </c>
    </row>
    <row r="13746" spans="1:4">
      <c r="A13746" s="219" t="s">
        <v>7890</v>
      </c>
      <c r="B13746" s="220" t="s">
        <v>7891</v>
      </c>
      <c r="C13746" s="219" t="s">
        <v>5667</v>
      </c>
      <c r="D13746" s="223">
        <v>33.36</v>
      </c>
    </row>
    <row r="13747" spans="1:4">
      <c r="A13747" s="219" t="s">
        <v>7892</v>
      </c>
      <c r="B13747" s="220" t="s">
        <v>7893</v>
      </c>
      <c r="C13747" s="219" t="s">
        <v>5667</v>
      </c>
      <c r="D13747" s="223">
        <v>49.97</v>
      </c>
    </row>
    <row r="13748" spans="1:4">
      <c r="A13748" s="215">
        <v>8900</v>
      </c>
      <c r="B13748" s="216" t="s">
        <v>21469</v>
      </c>
      <c r="C13748" s="217"/>
      <c r="D13748" s="218"/>
    </row>
    <row r="13749" spans="1:4">
      <c r="A13749" s="219" t="s">
        <v>5678</v>
      </c>
      <c r="B13749" s="220" t="s">
        <v>5679</v>
      </c>
      <c r="C13749" s="219" t="s">
        <v>5667</v>
      </c>
      <c r="D13749" s="223">
        <v>62.27</v>
      </c>
    </row>
    <row r="13750" spans="1:4">
      <c r="A13750" s="219" t="s">
        <v>5726</v>
      </c>
      <c r="B13750" s="220" t="s">
        <v>154</v>
      </c>
      <c r="C13750" s="219" t="s">
        <v>5667</v>
      </c>
      <c r="D13750" s="223">
        <v>63.68</v>
      </c>
    </row>
    <row r="13751" spans="1:4">
      <c r="A13751" s="219" t="s">
        <v>5727</v>
      </c>
      <c r="B13751" s="220" t="s">
        <v>5728</v>
      </c>
      <c r="C13751" s="219" t="s">
        <v>5667</v>
      </c>
      <c r="D13751" s="222">
        <v>217.91</v>
      </c>
    </row>
    <row r="13752" spans="1:4">
      <c r="A13752" s="219" t="s">
        <v>5737</v>
      </c>
      <c r="B13752" s="220" t="s">
        <v>5738</v>
      </c>
      <c r="C13752" s="219" t="s">
        <v>5667</v>
      </c>
      <c r="D13752" s="223">
        <v>75.260000000000005</v>
      </c>
    </row>
    <row r="13753" spans="1:4">
      <c r="A13753" s="219" t="s">
        <v>5735</v>
      </c>
      <c r="B13753" s="220" t="s">
        <v>5736</v>
      </c>
      <c r="C13753" s="219" t="s">
        <v>5667</v>
      </c>
      <c r="D13753" s="223">
        <v>62.27</v>
      </c>
    </row>
    <row r="13754" spans="1:4">
      <c r="A13754" s="215">
        <v>8901</v>
      </c>
      <c r="B13754" s="216" t="s">
        <v>21470</v>
      </c>
      <c r="C13754" s="217"/>
      <c r="D13754" s="218"/>
    </row>
    <row r="13755" spans="1:4" ht="24">
      <c r="A13755" s="219" t="s">
        <v>5684</v>
      </c>
      <c r="B13755" s="220" t="s">
        <v>5685</v>
      </c>
      <c r="C13755" s="219" t="s">
        <v>5667</v>
      </c>
      <c r="D13755" s="222">
        <v>620.83000000000004</v>
      </c>
    </row>
    <row r="13756" spans="1:4" ht="36">
      <c r="A13756" s="219" t="s">
        <v>5698</v>
      </c>
      <c r="B13756" s="220" t="s">
        <v>5699</v>
      </c>
      <c r="C13756" s="219" t="s">
        <v>20847</v>
      </c>
      <c r="D13756" s="222">
        <v>327.33</v>
      </c>
    </row>
    <row r="13757" spans="1:4" ht="36">
      <c r="A13757" s="219" t="s">
        <v>5702</v>
      </c>
      <c r="B13757" s="220" t="s">
        <v>5703</v>
      </c>
      <c r="C13757" s="219" t="s">
        <v>20847</v>
      </c>
      <c r="D13757" s="222">
        <v>225.25</v>
      </c>
    </row>
    <row r="13758" spans="1:4" ht="36">
      <c r="A13758" s="219" t="s">
        <v>5690</v>
      </c>
      <c r="B13758" s="220" t="s">
        <v>5691</v>
      </c>
      <c r="C13758" s="219" t="s">
        <v>20847</v>
      </c>
      <c r="D13758" s="222">
        <v>235.41</v>
      </c>
    </row>
    <row r="13759" spans="1:4" ht="36">
      <c r="A13759" s="219" t="s">
        <v>5700</v>
      </c>
      <c r="B13759" s="220" t="s">
        <v>5701</v>
      </c>
      <c r="C13759" s="219" t="s">
        <v>20847</v>
      </c>
      <c r="D13759" s="222">
        <v>266.76</v>
      </c>
    </row>
    <row r="13760" spans="1:4" ht="36">
      <c r="A13760" s="219" t="s">
        <v>5694</v>
      </c>
      <c r="B13760" s="220" t="s">
        <v>5695</v>
      </c>
      <c r="C13760" s="219" t="s">
        <v>20847</v>
      </c>
      <c r="D13760" s="222">
        <v>136.09</v>
      </c>
    </row>
    <row r="13761" spans="1:4" ht="36">
      <c r="A13761" s="219" t="s">
        <v>5696</v>
      </c>
      <c r="B13761" s="220" t="s">
        <v>5697</v>
      </c>
      <c r="C13761" s="219" t="s">
        <v>20847</v>
      </c>
      <c r="D13761" s="222">
        <v>180.86</v>
      </c>
    </row>
    <row r="13762" spans="1:4" ht="36">
      <c r="A13762" s="219" t="s">
        <v>5688</v>
      </c>
      <c r="B13762" s="220" t="s">
        <v>5689</v>
      </c>
      <c r="C13762" s="219" t="s">
        <v>20847</v>
      </c>
      <c r="D13762" s="222">
        <v>228.58</v>
      </c>
    </row>
    <row r="13763" spans="1:4" ht="36">
      <c r="A13763" s="219" t="s">
        <v>5692</v>
      </c>
      <c r="B13763" s="220" t="s">
        <v>5693</v>
      </c>
      <c r="C13763" s="219" t="s">
        <v>20847</v>
      </c>
      <c r="D13763" s="222">
        <v>220.48</v>
      </c>
    </row>
    <row r="13764" spans="1:4">
      <c r="A13764" s="215">
        <v>8680</v>
      </c>
      <c r="B13764" s="216" t="s">
        <v>21471</v>
      </c>
      <c r="C13764" s="217"/>
      <c r="D13764" s="218"/>
    </row>
    <row r="13765" spans="1:4">
      <c r="A13765" s="215">
        <v>8902</v>
      </c>
      <c r="B13765" s="216" t="s">
        <v>21472</v>
      </c>
      <c r="C13765" s="217"/>
      <c r="D13765" s="218"/>
    </row>
    <row r="13766" spans="1:4">
      <c r="A13766" s="219" t="s">
        <v>5923</v>
      </c>
      <c r="B13766" s="220" t="s">
        <v>5924</v>
      </c>
      <c r="C13766" s="219" t="s">
        <v>20846</v>
      </c>
      <c r="D13766" s="224">
        <v>1272.94</v>
      </c>
    </row>
    <row r="13767" spans="1:4">
      <c r="A13767" s="215">
        <v>8903</v>
      </c>
      <c r="B13767" s="216" t="s">
        <v>21473</v>
      </c>
      <c r="C13767" s="217"/>
      <c r="D13767" s="218"/>
    </row>
    <row r="13768" spans="1:4">
      <c r="A13768" s="219" t="s">
        <v>5925</v>
      </c>
      <c r="B13768" s="220" t="s">
        <v>5926</v>
      </c>
      <c r="C13768" s="219" t="s">
        <v>20846</v>
      </c>
      <c r="D13768" s="222">
        <v>231.42</v>
      </c>
    </row>
    <row r="13769" spans="1:4">
      <c r="A13769" s="219" t="s">
        <v>5927</v>
      </c>
      <c r="B13769" s="220" t="s">
        <v>5928</v>
      </c>
      <c r="C13769" s="219" t="s">
        <v>20846</v>
      </c>
      <c r="D13769" s="222">
        <v>256.94</v>
      </c>
    </row>
    <row r="13770" spans="1:4">
      <c r="A13770" s="215">
        <v>8904</v>
      </c>
      <c r="B13770" s="216" t="s">
        <v>21474</v>
      </c>
      <c r="C13770" s="217"/>
      <c r="D13770" s="218"/>
    </row>
    <row r="13771" spans="1:4">
      <c r="A13771" s="219" t="s">
        <v>5937</v>
      </c>
      <c r="B13771" s="220" t="s">
        <v>5938</v>
      </c>
      <c r="C13771" s="219" t="s">
        <v>20846</v>
      </c>
      <c r="D13771" s="222">
        <v>345.4</v>
      </c>
    </row>
    <row r="13772" spans="1:4">
      <c r="A13772" s="219" t="s">
        <v>5935</v>
      </c>
      <c r="B13772" s="220" t="s">
        <v>5936</v>
      </c>
      <c r="C13772" s="219" t="s">
        <v>20846</v>
      </c>
      <c r="D13772" s="222">
        <v>368.62</v>
      </c>
    </row>
    <row r="13773" spans="1:4" ht="36">
      <c r="A13773" s="219" t="s">
        <v>5499</v>
      </c>
      <c r="B13773" s="220" t="s">
        <v>5500</v>
      </c>
      <c r="C13773" s="219" t="s">
        <v>20846</v>
      </c>
      <c r="D13773" s="222">
        <v>339.69</v>
      </c>
    </row>
    <row r="13774" spans="1:4" ht="36">
      <c r="A13774" s="219" t="s">
        <v>5491</v>
      </c>
      <c r="B13774" s="220" t="s">
        <v>5492</v>
      </c>
      <c r="C13774" s="219" t="s">
        <v>20846</v>
      </c>
      <c r="D13774" s="222">
        <v>376.63</v>
      </c>
    </row>
    <row r="13775" spans="1:4">
      <c r="A13775" s="215">
        <v>8905</v>
      </c>
      <c r="B13775" s="216" t="s">
        <v>21475</v>
      </c>
      <c r="C13775" s="217"/>
      <c r="D13775" s="218"/>
    </row>
    <row r="13776" spans="1:4">
      <c r="A13776" s="219" t="s">
        <v>5941</v>
      </c>
      <c r="B13776" s="220" t="s">
        <v>5942</v>
      </c>
      <c r="C13776" s="219" t="s">
        <v>20846</v>
      </c>
      <c r="D13776" s="222">
        <v>502.33</v>
      </c>
    </row>
    <row r="13777" spans="1:4">
      <c r="A13777" s="219" t="s">
        <v>5939</v>
      </c>
      <c r="B13777" s="220" t="s">
        <v>5940</v>
      </c>
      <c r="C13777" s="219" t="s">
        <v>20846</v>
      </c>
      <c r="D13777" s="222">
        <v>514.41999999999996</v>
      </c>
    </row>
    <row r="13778" spans="1:4">
      <c r="A13778" s="215">
        <v>8906</v>
      </c>
      <c r="B13778" s="216" t="s">
        <v>21476</v>
      </c>
      <c r="C13778" s="217"/>
      <c r="D13778" s="218"/>
    </row>
    <row r="13779" spans="1:4">
      <c r="A13779" s="219" t="s">
        <v>5933</v>
      </c>
      <c r="B13779" s="220" t="s">
        <v>5934</v>
      </c>
      <c r="C13779" s="219" t="s">
        <v>20847</v>
      </c>
      <c r="D13779" s="222">
        <v>104.98</v>
      </c>
    </row>
    <row r="13780" spans="1:4">
      <c r="A13780" s="215">
        <v>8907</v>
      </c>
      <c r="B13780" s="216" t="s">
        <v>21477</v>
      </c>
      <c r="C13780" s="217"/>
      <c r="D13780" s="218"/>
    </row>
    <row r="13781" spans="1:4" ht="24">
      <c r="A13781" s="219" t="s">
        <v>5945</v>
      </c>
      <c r="B13781" s="220" t="s">
        <v>5946</v>
      </c>
      <c r="C13781" s="219" t="s">
        <v>20851</v>
      </c>
      <c r="D13781" s="223">
        <v>48.04</v>
      </c>
    </row>
    <row r="13782" spans="1:4" ht="24">
      <c r="A13782" s="219" t="s">
        <v>5943</v>
      </c>
      <c r="B13782" s="220" t="s">
        <v>5944</v>
      </c>
      <c r="C13782" s="219" t="s">
        <v>20851</v>
      </c>
      <c r="D13782" s="223">
        <v>40.369999999999997</v>
      </c>
    </row>
    <row r="13783" spans="1:4">
      <c r="A13783" s="219" t="s">
        <v>5951</v>
      </c>
      <c r="B13783" s="220" t="s">
        <v>5952</v>
      </c>
      <c r="C13783" s="219" t="s">
        <v>20851</v>
      </c>
      <c r="D13783" s="223">
        <v>13.29</v>
      </c>
    </row>
    <row r="13784" spans="1:4" ht="24">
      <c r="A13784" s="219" t="s">
        <v>5497</v>
      </c>
      <c r="B13784" s="220" t="s">
        <v>5498</v>
      </c>
      <c r="C13784" s="219" t="s">
        <v>20851</v>
      </c>
      <c r="D13784" s="222">
        <v>183.32</v>
      </c>
    </row>
    <row r="13785" spans="1:4" ht="24">
      <c r="A13785" s="219" t="s">
        <v>5493</v>
      </c>
      <c r="B13785" s="220" t="s">
        <v>5494</v>
      </c>
      <c r="C13785" s="219" t="s">
        <v>20851</v>
      </c>
      <c r="D13785" s="222">
        <v>166.01</v>
      </c>
    </row>
    <row r="13786" spans="1:4" ht="24">
      <c r="A13786" s="219" t="s">
        <v>5495</v>
      </c>
      <c r="B13786" s="220" t="s">
        <v>5496</v>
      </c>
      <c r="C13786" s="219" t="s">
        <v>20851</v>
      </c>
      <c r="D13786" s="222">
        <v>170.95</v>
      </c>
    </row>
    <row r="13787" spans="1:4">
      <c r="A13787" s="215">
        <v>8908</v>
      </c>
      <c r="B13787" s="216" t="s">
        <v>21478</v>
      </c>
      <c r="C13787" s="217"/>
      <c r="D13787" s="218"/>
    </row>
    <row r="13788" spans="1:4">
      <c r="A13788" s="219" t="s">
        <v>5949</v>
      </c>
      <c r="B13788" s="220" t="s">
        <v>5950</v>
      </c>
      <c r="C13788" s="219" t="s">
        <v>20851</v>
      </c>
      <c r="D13788" s="223">
        <v>37.729999999999997</v>
      </c>
    </row>
    <row r="13789" spans="1:4">
      <c r="A13789" s="219" t="s">
        <v>5947</v>
      </c>
      <c r="B13789" s="220" t="s">
        <v>5948</v>
      </c>
      <c r="C13789" s="219" t="s">
        <v>20851</v>
      </c>
      <c r="D13789" s="223">
        <v>29.28</v>
      </c>
    </row>
    <row r="13790" spans="1:4">
      <c r="A13790" s="219" t="s">
        <v>5953</v>
      </c>
      <c r="B13790" s="220" t="s">
        <v>5954</v>
      </c>
      <c r="C13790" s="219" t="s">
        <v>20851</v>
      </c>
      <c r="D13790" s="223">
        <v>13.4</v>
      </c>
    </row>
    <row r="13791" spans="1:4">
      <c r="A13791" s="215">
        <v>8909</v>
      </c>
      <c r="B13791" s="216" t="s">
        <v>21479</v>
      </c>
      <c r="C13791" s="217"/>
      <c r="D13791" s="218"/>
    </row>
    <row r="13792" spans="1:4">
      <c r="A13792" s="219" t="s">
        <v>5931</v>
      </c>
      <c r="B13792" s="220" t="s">
        <v>5932</v>
      </c>
      <c r="C13792" s="219" t="s">
        <v>20846</v>
      </c>
      <c r="D13792" s="222">
        <v>289.07</v>
      </c>
    </row>
    <row r="13793" spans="1:4">
      <c r="A13793" s="219" t="s">
        <v>5929</v>
      </c>
      <c r="B13793" s="220" t="s">
        <v>5930</v>
      </c>
      <c r="C13793" s="219" t="s">
        <v>20846</v>
      </c>
      <c r="D13793" s="222">
        <v>274.39999999999998</v>
      </c>
    </row>
    <row r="13794" spans="1:4">
      <c r="A13794" s="215">
        <v>8910</v>
      </c>
      <c r="B13794" s="216" t="s">
        <v>21480</v>
      </c>
      <c r="C13794" s="217"/>
      <c r="D13794" s="218"/>
    </row>
    <row r="13795" spans="1:4">
      <c r="A13795" s="219" t="s">
        <v>8436</v>
      </c>
      <c r="B13795" s="220" t="s">
        <v>8437</v>
      </c>
      <c r="C13795" s="219" t="s">
        <v>20846</v>
      </c>
      <c r="D13795" s="222">
        <v>243.02</v>
      </c>
    </row>
    <row r="13796" spans="1:4">
      <c r="A13796" s="219" t="s">
        <v>8434</v>
      </c>
      <c r="B13796" s="220" t="s">
        <v>8435</v>
      </c>
      <c r="C13796" s="219" t="s">
        <v>20846</v>
      </c>
      <c r="D13796" s="222">
        <v>235.33</v>
      </c>
    </row>
    <row r="13797" spans="1:4">
      <c r="A13797" s="215">
        <v>8911</v>
      </c>
      <c r="B13797" s="216" t="s">
        <v>21481</v>
      </c>
      <c r="C13797" s="217"/>
      <c r="D13797" s="218"/>
    </row>
    <row r="13798" spans="1:4">
      <c r="A13798" s="219" t="s">
        <v>8444</v>
      </c>
      <c r="B13798" s="220" t="s">
        <v>8445</v>
      </c>
      <c r="C13798" s="219" t="s">
        <v>20846</v>
      </c>
      <c r="D13798" s="222">
        <v>272.67</v>
      </c>
    </row>
    <row r="13799" spans="1:4">
      <c r="A13799" s="219" t="s">
        <v>8442</v>
      </c>
      <c r="B13799" s="220" t="s">
        <v>8443</v>
      </c>
      <c r="C13799" s="219" t="s">
        <v>20846</v>
      </c>
      <c r="D13799" s="222">
        <v>267.52</v>
      </c>
    </row>
    <row r="13800" spans="1:4">
      <c r="A13800" s="215">
        <v>8912</v>
      </c>
      <c r="B13800" s="216" t="s">
        <v>21482</v>
      </c>
      <c r="C13800" s="217"/>
      <c r="D13800" s="218"/>
    </row>
    <row r="13801" spans="1:4">
      <c r="A13801" s="219" t="s">
        <v>8452</v>
      </c>
      <c r="B13801" s="220" t="s">
        <v>8453</v>
      </c>
      <c r="C13801" s="219" t="s">
        <v>20846</v>
      </c>
      <c r="D13801" s="222">
        <v>339.9</v>
      </c>
    </row>
    <row r="13802" spans="1:4">
      <c r="A13802" s="219" t="s">
        <v>8450</v>
      </c>
      <c r="B13802" s="220" t="s">
        <v>8451</v>
      </c>
      <c r="C13802" s="219" t="s">
        <v>20846</v>
      </c>
      <c r="D13802" s="222">
        <v>334.75</v>
      </c>
    </row>
    <row r="13803" spans="1:4">
      <c r="A13803" s="215">
        <v>8913</v>
      </c>
      <c r="B13803" s="216" t="s">
        <v>21483</v>
      </c>
      <c r="C13803" s="217"/>
      <c r="D13803" s="218"/>
    </row>
    <row r="13804" spans="1:4">
      <c r="A13804" s="219" t="s">
        <v>8446</v>
      </c>
      <c r="B13804" s="220" t="s">
        <v>8447</v>
      </c>
      <c r="C13804" s="219" t="s">
        <v>20846</v>
      </c>
      <c r="D13804" s="222">
        <v>302.64999999999998</v>
      </c>
    </row>
    <row r="13805" spans="1:4">
      <c r="A13805" s="219" t="s">
        <v>8448</v>
      </c>
      <c r="B13805" s="220" t="s">
        <v>8449</v>
      </c>
      <c r="C13805" s="219" t="s">
        <v>20846</v>
      </c>
      <c r="D13805" s="222">
        <v>316.29000000000002</v>
      </c>
    </row>
    <row r="13806" spans="1:4">
      <c r="A13806" s="215">
        <v>8914</v>
      </c>
      <c r="B13806" s="216" t="s">
        <v>21484</v>
      </c>
      <c r="C13806" s="217"/>
      <c r="D13806" s="218"/>
    </row>
    <row r="13807" spans="1:4">
      <c r="A13807" s="219" t="s">
        <v>8440</v>
      </c>
      <c r="B13807" s="220" t="s">
        <v>8441</v>
      </c>
      <c r="C13807" s="219" t="s">
        <v>20846</v>
      </c>
      <c r="D13807" s="222">
        <v>244.67</v>
      </c>
    </row>
    <row r="13808" spans="1:4">
      <c r="A13808" s="219" t="s">
        <v>8438</v>
      </c>
      <c r="B13808" s="220" t="s">
        <v>8439</v>
      </c>
      <c r="C13808" s="219" t="s">
        <v>20846</v>
      </c>
      <c r="D13808" s="222">
        <v>235.07</v>
      </c>
    </row>
    <row r="13809" spans="1:4">
      <c r="A13809" s="215">
        <v>8681</v>
      </c>
      <c r="B13809" s="216" t="s">
        <v>10125</v>
      </c>
      <c r="C13809" s="217"/>
      <c r="D13809" s="218"/>
    </row>
    <row r="13810" spans="1:4">
      <c r="A13810" s="215">
        <v>8915</v>
      </c>
      <c r="B13810" s="216" t="s">
        <v>21485</v>
      </c>
      <c r="C13810" s="217"/>
      <c r="D13810" s="218"/>
    </row>
    <row r="13811" spans="1:4" ht="24">
      <c r="A13811" s="219" t="s">
        <v>6430</v>
      </c>
      <c r="B13811" s="220" t="s">
        <v>6431</v>
      </c>
      <c r="C13811" s="219" t="s">
        <v>20851</v>
      </c>
      <c r="D13811" s="223">
        <v>13.41</v>
      </c>
    </row>
    <row r="13812" spans="1:4" ht="24">
      <c r="A13812" s="219" t="s">
        <v>6422</v>
      </c>
      <c r="B13812" s="220" t="s">
        <v>6423</v>
      </c>
      <c r="C13812" s="219" t="s">
        <v>20851</v>
      </c>
      <c r="D13812" s="221">
        <v>2.77</v>
      </c>
    </row>
    <row r="13813" spans="1:4" ht="24">
      <c r="A13813" s="219" t="s">
        <v>6432</v>
      </c>
      <c r="B13813" s="220" t="s">
        <v>6433</v>
      </c>
      <c r="C13813" s="219" t="s">
        <v>20851</v>
      </c>
      <c r="D13813" s="223">
        <v>18.96</v>
      </c>
    </row>
    <row r="13814" spans="1:4" ht="24">
      <c r="A13814" s="219" t="s">
        <v>6424</v>
      </c>
      <c r="B13814" s="220" t="s">
        <v>6425</v>
      </c>
      <c r="C13814" s="219" t="s">
        <v>20851</v>
      </c>
      <c r="D13814" s="221">
        <v>3.81</v>
      </c>
    </row>
    <row r="13815" spans="1:4" ht="24">
      <c r="A13815" s="219" t="s">
        <v>6434</v>
      </c>
      <c r="B13815" s="220" t="s">
        <v>6435</v>
      </c>
      <c r="C13815" s="219" t="s">
        <v>20851</v>
      </c>
      <c r="D13815" s="223">
        <v>27.18</v>
      </c>
    </row>
    <row r="13816" spans="1:4" ht="24">
      <c r="A13816" s="219" t="s">
        <v>6436</v>
      </c>
      <c r="B13816" s="220" t="s">
        <v>6437</v>
      </c>
      <c r="C13816" s="219" t="s">
        <v>20851</v>
      </c>
      <c r="D13816" s="223">
        <v>39.590000000000003</v>
      </c>
    </row>
    <row r="13817" spans="1:4" ht="24">
      <c r="A13817" s="219" t="s">
        <v>6426</v>
      </c>
      <c r="B13817" s="220" t="s">
        <v>6427</v>
      </c>
      <c r="C13817" s="219" t="s">
        <v>20851</v>
      </c>
      <c r="D13817" s="221">
        <v>5.75</v>
      </c>
    </row>
    <row r="13818" spans="1:4" ht="24">
      <c r="A13818" s="219" t="s">
        <v>6428</v>
      </c>
      <c r="B13818" s="220" t="s">
        <v>6429</v>
      </c>
      <c r="C13818" s="219" t="s">
        <v>20851</v>
      </c>
      <c r="D13818" s="221">
        <v>7.62</v>
      </c>
    </row>
    <row r="13819" spans="1:4">
      <c r="A13819" s="215">
        <v>8916</v>
      </c>
      <c r="B13819" s="216" t="s">
        <v>21486</v>
      </c>
      <c r="C13819" s="217"/>
      <c r="D13819" s="218"/>
    </row>
    <row r="13820" spans="1:4" ht="24">
      <c r="A13820" s="219" t="s">
        <v>6446</v>
      </c>
      <c r="B13820" s="220" t="s">
        <v>6447</v>
      </c>
      <c r="C13820" s="219" t="s">
        <v>20851</v>
      </c>
      <c r="D13820" s="223">
        <v>12.66</v>
      </c>
    </row>
    <row r="13821" spans="1:4" ht="24">
      <c r="A13821" s="219" t="s">
        <v>6460</v>
      </c>
      <c r="B13821" s="220" t="s">
        <v>6461</v>
      </c>
      <c r="C13821" s="219" t="s">
        <v>20851</v>
      </c>
      <c r="D13821" s="222">
        <v>113.23</v>
      </c>
    </row>
    <row r="13822" spans="1:4" ht="24">
      <c r="A13822" s="219" t="s">
        <v>6438</v>
      </c>
      <c r="B13822" s="220" t="s">
        <v>6439</v>
      </c>
      <c r="C13822" s="219" t="s">
        <v>20851</v>
      </c>
      <c r="D13822" s="221">
        <v>2.94</v>
      </c>
    </row>
    <row r="13823" spans="1:4" ht="24">
      <c r="A13823" s="219" t="s">
        <v>6462</v>
      </c>
      <c r="B13823" s="220" t="s">
        <v>6463</v>
      </c>
      <c r="C13823" s="219" t="s">
        <v>20851</v>
      </c>
      <c r="D13823" s="222">
        <v>122.71</v>
      </c>
    </row>
    <row r="13824" spans="1:4" ht="24">
      <c r="A13824" s="219" t="s">
        <v>6448</v>
      </c>
      <c r="B13824" s="220" t="s">
        <v>6449</v>
      </c>
      <c r="C13824" s="219" t="s">
        <v>20851</v>
      </c>
      <c r="D13824" s="223">
        <v>16.940000000000001</v>
      </c>
    </row>
    <row r="13825" spans="1:4" ht="24">
      <c r="A13825" s="219" t="s">
        <v>6464</v>
      </c>
      <c r="B13825" s="220" t="s">
        <v>6465</v>
      </c>
      <c r="C13825" s="219" t="s">
        <v>20851</v>
      </c>
      <c r="D13825" s="222">
        <v>149.22999999999999</v>
      </c>
    </row>
    <row r="13826" spans="1:4" ht="24">
      <c r="A13826" s="219" t="s">
        <v>6466</v>
      </c>
      <c r="B13826" s="220" t="s">
        <v>6467</v>
      </c>
      <c r="C13826" s="219" t="s">
        <v>20851</v>
      </c>
      <c r="D13826" s="222">
        <v>196.15</v>
      </c>
    </row>
    <row r="13827" spans="1:4" ht="24">
      <c r="A13827" s="219" t="s">
        <v>6440</v>
      </c>
      <c r="B13827" s="220" t="s">
        <v>6441</v>
      </c>
      <c r="C13827" s="219" t="s">
        <v>20851</v>
      </c>
      <c r="D13827" s="221">
        <v>4</v>
      </c>
    </row>
    <row r="13828" spans="1:4" ht="24">
      <c r="A13828" s="219" t="s">
        <v>6450</v>
      </c>
      <c r="B13828" s="220" t="s">
        <v>6451</v>
      </c>
      <c r="C13828" s="219" t="s">
        <v>20851</v>
      </c>
      <c r="D13828" s="223">
        <v>25.11</v>
      </c>
    </row>
    <row r="13829" spans="1:4" ht="24">
      <c r="A13829" s="219" t="s">
        <v>6468</v>
      </c>
      <c r="B13829" s="220" t="s">
        <v>6469</v>
      </c>
      <c r="C13829" s="219" t="s">
        <v>20851</v>
      </c>
      <c r="D13829" s="222">
        <v>277.01</v>
      </c>
    </row>
    <row r="13830" spans="1:4" ht="24">
      <c r="A13830" s="219" t="s">
        <v>6452</v>
      </c>
      <c r="B13830" s="220" t="s">
        <v>6453</v>
      </c>
      <c r="C13830" s="219" t="s">
        <v>20851</v>
      </c>
      <c r="D13830" s="223">
        <v>33.770000000000003</v>
      </c>
    </row>
    <row r="13831" spans="1:4" ht="24">
      <c r="A13831" s="219" t="s">
        <v>6442</v>
      </c>
      <c r="B13831" s="220" t="s">
        <v>6443</v>
      </c>
      <c r="C13831" s="219" t="s">
        <v>20851</v>
      </c>
      <c r="D13831" s="221">
        <v>5.34</v>
      </c>
    </row>
    <row r="13832" spans="1:4" ht="24">
      <c r="A13832" s="219" t="s">
        <v>6454</v>
      </c>
      <c r="B13832" s="220" t="s">
        <v>6455</v>
      </c>
      <c r="C13832" s="219" t="s">
        <v>20851</v>
      </c>
      <c r="D13832" s="223">
        <v>48.02</v>
      </c>
    </row>
    <row r="13833" spans="1:4" ht="24">
      <c r="A13833" s="219" t="s">
        <v>6444</v>
      </c>
      <c r="B13833" s="220" t="s">
        <v>6445</v>
      </c>
      <c r="C13833" s="219" t="s">
        <v>20851</v>
      </c>
      <c r="D13833" s="221">
        <v>7.67</v>
      </c>
    </row>
    <row r="13834" spans="1:4" ht="24">
      <c r="A13834" s="219" t="s">
        <v>6456</v>
      </c>
      <c r="B13834" s="220" t="s">
        <v>6457</v>
      </c>
      <c r="C13834" s="219" t="s">
        <v>20851</v>
      </c>
      <c r="D13834" s="223">
        <v>65.260000000000005</v>
      </c>
    </row>
    <row r="13835" spans="1:4" ht="24">
      <c r="A13835" s="219" t="s">
        <v>6458</v>
      </c>
      <c r="B13835" s="220" t="s">
        <v>6459</v>
      </c>
      <c r="C13835" s="219" t="s">
        <v>20851</v>
      </c>
      <c r="D13835" s="223">
        <v>85.21</v>
      </c>
    </row>
    <row r="13836" spans="1:4">
      <c r="A13836" s="215">
        <v>8917</v>
      </c>
      <c r="B13836" s="216" t="s">
        <v>21487</v>
      </c>
      <c r="C13836" s="217"/>
      <c r="D13836" s="218"/>
    </row>
    <row r="13837" spans="1:4">
      <c r="A13837" s="219" t="s">
        <v>6545</v>
      </c>
      <c r="B13837" s="220" t="s">
        <v>10029</v>
      </c>
      <c r="C13837" s="219" t="s">
        <v>20851</v>
      </c>
      <c r="D13837" s="223">
        <v>12.1</v>
      </c>
    </row>
    <row r="13838" spans="1:4">
      <c r="A13838" s="219" t="s">
        <v>6546</v>
      </c>
      <c r="B13838" s="220" t="s">
        <v>10030</v>
      </c>
      <c r="C13838" s="219" t="s">
        <v>20851</v>
      </c>
      <c r="D13838" s="223">
        <v>18.11</v>
      </c>
    </row>
    <row r="13839" spans="1:4">
      <c r="A13839" s="219" t="s">
        <v>6547</v>
      </c>
      <c r="B13839" s="220" t="s">
        <v>10031</v>
      </c>
      <c r="C13839" s="219" t="s">
        <v>20851</v>
      </c>
      <c r="D13839" s="223">
        <v>25.62</v>
      </c>
    </row>
    <row r="13840" spans="1:4">
      <c r="A13840" s="219" t="s">
        <v>6548</v>
      </c>
      <c r="B13840" s="220" t="s">
        <v>10032</v>
      </c>
      <c r="C13840" s="219" t="s">
        <v>20851</v>
      </c>
      <c r="D13840" s="223">
        <v>35.58</v>
      </c>
    </row>
    <row r="13841" spans="1:4">
      <c r="A13841" s="219" t="s">
        <v>6549</v>
      </c>
      <c r="B13841" s="220" t="s">
        <v>10033</v>
      </c>
      <c r="C13841" s="219" t="s">
        <v>20851</v>
      </c>
      <c r="D13841" s="223">
        <v>48.68</v>
      </c>
    </row>
    <row r="13842" spans="1:4">
      <c r="A13842" s="219" t="s">
        <v>6550</v>
      </c>
      <c r="B13842" s="220" t="s">
        <v>10034</v>
      </c>
      <c r="C13842" s="219" t="s">
        <v>20851</v>
      </c>
      <c r="D13842" s="223">
        <v>66.27</v>
      </c>
    </row>
    <row r="13843" spans="1:4">
      <c r="A13843" s="219" t="s">
        <v>6551</v>
      </c>
      <c r="B13843" s="220" t="s">
        <v>10035</v>
      </c>
      <c r="C13843" s="219" t="s">
        <v>20851</v>
      </c>
      <c r="D13843" s="223">
        <v>91.05</v>
      </c>
    </row>
    <row r="13844" spans="1:4">
      <c r="A13844" s="215">
        <v>8918</v>
      </c>
      <c r="B13844" s="216" t="s">
        <v>21488</v>
      </c>
      <c r="C13844" s="217"/>
      <c r="D13844" s="218"/>
    </row>
    <row r="13845" spans="1:4" ht="36">
      <c r="A13845" s="219" t="s">
        <v>5274</v>
      </c>
      <c r="B13845" s="220" t="s">
        <v>5275</v>
      </c>
      <c r="C13845" s="219" t="s">
        <v>20847</v>
      </c>
      <c r="D13845" s="223">
        <v>17.27</v>
      </c>
    </row>
    <row r="13846" spans="1:4" ht="24">
      <c r="A13846" s="219" t="s">
        <v>6599</v>
      </c>
      <c r="B13846" s="220" t="s">
        <v>6600</v>
      </c>
      <c r="C13846" s="219" t="s">
        <v>20847</v>
      </c>
      <c r="D13846" s="223">
        <v>10.06</v>
      </c>
    </row>
    <row r="13847" spans="1:4" ht="24">
      <c r="A13847" s="219" t="s">
        <v>6613</v>
      </c>
      <c r="B13847" s="220" t="s">
        <v>10041</v>
      </c>
      <c r="C13847" s="219" t="s">
        <v>20847</v>
      </c>
      <c r="D13847" s="223">
        <v>13.99</v>
      </c>
    </row>
    <row r="13848" spans="1:4" ht="24">
      <c r="A13848" s="219" t="s">
        <v>6601</v>
      </c>
      <c r="B13848" s="220" t="s">
        <v>6602</v>
      </c>
      <c r="C13848" s="219" t="s">
        <v>20847</v>
      </c>
      <c r="D13848" s="223">
        <v>13.58</v>
      </c>
    </row>
    <row r="13849" spans="1:4" ht="24">
      <c r="A13849" s="219" t="s">
        <v>6614</v>
      </c>
      <c r="B13849" s="220" t="s">
        <v>10042</v>
      </c>
      <c r="C13849" s="219" t="s">
        <v>20847</v>
      </c>
      <c r="D13849" s="223">
        <v>15.71</v>
      </c>
    </row>
    <row r="13850" spans="1:4" ht="24">
      <c r="A13850" s="219" t="s">
        <v>6607</v>
      </c>
      <c r="B13850" s="220" t="s">
        <v>6608</v>
      </c>
      <c r="C13850" s="219" t="s">
        <v>20847</v>
      </c>
      <c r="D13850" s="223">
        <v>11.06</v>
      </c>
    </row>
    <row r="13851" spans="1:4" ht="24">
      <c r="A13851" s="219" t="s">
        <v>6605</v>
      </c>
      <c r="B13851" s="220" t="s">
        <v>6606</v>
      </c>
      <c r="C13851" s="219" t="s">
        <v>20847</v>
      </c>
      <c r="D13851" s="223">
        <v>12.62</v>
      </c>
    </row>
    <row r="13852" spans="1:4" ht="24">
      <c r="A13852" s="219" t="s">
        <v>6603</v>
      </c>
      <c r="B13852" s="220" t="s">
        <v>6604</v>
      </c>
      <c r="C13852" s="219" t="s">
        <v>20847</v>
      </c>
      <c r="D13852" s="223">
        <v>11.96</v>
      </c>
    </row>
    <row r="13853" spans="1:4" ht="24">
      <c r="A13853" s="219" t="s">
        <v>6609</v>
      </c>
      <c r="B13853" s="220" t="s">
        <v>6610</v>
      </c>
      <c r="C13853" s="219" t="s">
        <v>20847</v>
      </c>
      <c r="D13853" s="221">
        <v>9.4600000000000009</v>
      </c>
    </row>
    <row r="13854" spans="1:4" ht="24">
      <c r="A13854" s="219" t="s">
        <v>6611</v>
      </c>
      <c r="B13854" s="220" t="s">
        <v>6612</v>
      </c>
      <c r="C13854" s="219" t="s">
        <v>20847</v>
      </c>
      <c r="D13854" s="223">
        <v>11.98</v>
      </c>
    </row>
    <row r="13855" spans="1:4">
      <c r="A13855" s="219" t="s">
        <v>6615</v>
      </c>
      <c r="B13855" s="220" t="s">
        <v>21489</v>
      </c>
      <c r="C13855" s="219" t="s">
        <v>20847</v>
      </c>
      <c r="D13855" s="223">
        <v>57.98</v>
      </c>
    </row>
    <row r="13856" spans="1:4">
      <c r="A13856" s="215">
        <v>8919</v>
      </c>
      <c r="B13856" s="216" t="s">
        <v>21490</v>
      </c>
      <c r="C13856" s="217"/>
      <c r="D13856" s="218"/>
    </row>
    <row r="13857" spans="1:4" ht="36">
      <c r="A13857" s="219" t="s">
        <v>6616</v>
      </c>
      <c r="B13857" s="220" t="s">
        <v>6617</v>
      </c>
      <c r="C13857" s="219" t="s">
        <v>20847</v>
      </c>
      <c r="D13857" s="222">
        <v>204.48</v>
      </c>
    </row>
    <row r="13858" spans="1:4" ht="36">
      <c r="A13858" s="219" t="s">
        <v>6620</v>
      </c>
      <c r="B13858" s="220" t="s">
        <v>6621</v>
      </c>
      <c r="C13858" s="219" t="s">
        <v>20847</v>
      </c>
      <c r="D13858" s="222">
        <v>715.27</v>
      </c>
    </row>
    <row r="13859" spans="1:4" ht="36">
      <c r="A13859" s="219" t="s">
        <v>6618</v>
      </c>
      <c r="B13859" s="220" t="s">
        <v>6619</v>
      </c>
      <c r="C13859" s="219" t="s">
        <v>20847</v>
      </c>
      <c r="D13859" s="222">
        <v>679.62</v>
      </c>
    </row>
    <row r="13860" spans="1:4" ht="48">
      <c r="A13860" s="219" t="s">
        <v>6624</v>
      </c>
      <c r="B13860" s="220" t="s">
        <v>6625</v>
      </c>
      <c r="C13860" s="219" t="s">
        <v>20847</v>
      </c>
      <c r="D13860" s="224">
        <v>1827.96</v>
      </c>
    </row>
    <row r="13861" spans="1:4" ht="36">
      <c r="A13861" s="219" t="s">
        <v>6622</v>
      </c>
      <c r="B13861" s="220" t="s">
        <v>6623</v>
      </c>
      <c r="C13861" s="219" t="s">
        <v>20847</v>
      </c>
      <c r="D13861" s="224">
        <v>1453</v>
      </c>
    </row>
    <row r="13862" spans="1:4">
      <c r="A13862" s="219" t="s">
        <v>6644</v>
      </c>
      <c r="B13862" s="220" t="s">
        <v>6645</v>
      </c>
      <c r="C13862" s="219" t="s">
        <v>20847</v>
      </c>
      <c r="D13862" s="223">
        <v>66.17</v>
      </c>
    </row>
    <row r="13863" spans="1:4">
      <c r="A13863" s="219" t="s">
        <v>6558</v>
      </c>
      <c r="B13863" s="220" t="s">
        <v>6559</v>
      </c>
      <c r="C13863" s="219" t="s">
        <v>20847</v>
      </c>
      <c r="D13863" s="223">
        <v>27.11</v>
      </c>
    </row>
    <row r="13864" spans="1:4">
      <c r="A13864" s="219" t="s">
        <v>6560</v>
      </c>
      <c r="B13864" s="220" t="s">
        <v>6561</v>
      </c>
      <c r="C13864" s="219" t="s">
        <v>20847</v>
      </c>
      <c r="D13864" s="223">
        <v>49.26</v>
      </c>
    </row>
    <row r="13865" spans="1:4">
      <c r="A13865" s="219" t="s">
        <v>6562</v>
      </c>
      <c r="B13865" s="220" t="s">
        <v>6563</v>
      </c>
      <c r="C13865" s="219" t="s">
        <v>20847</v>
      </c>
      <c r="D13865" s="223">
        <v>84.88</v>
      </c>
    </row>
    <row r="13866" spans="1:4">
      <c r="A13866" s="219" t="s">
        <v>6564</v>
      </c>
      <c r="B13866" s="220" t="s">
        <v>6565</v>
      </c>
      <c r="C13866" s="219" t="s">
        <v>20847</v>
      </c>
      <c r="D13866" s="223">
        <v>93.97</v>
      </c>
    </row>
    <row r="13867" spans="1:4">
      <c r="A13867" s="219" t="s">
        <v>6566</v>
      </c>
      <c r="B13867" s="220" t="s">
        <v>6567</v>
      </c>
      <c r="C13867" s="219" t="s">
        <v>20847</v>
      </c>
      <c r="D13867" s="222">
        <v>131.57</v>
      </c>
    </row>
    <row r="13868" spans="1:4">
      <c r="A13868" s="219" t="s">
        <v>6568</v>
      </c>
      <c r="B13868" s="220" t="s">
        <v>6569</v>
      </c>
      <c r="C13868" s="219" t="s">
        <v>20847</v>
      </c>
      <c r="D13868" s="222">
        <v>109.95</v>
      </c>
    </row>
    <row r="13869" spans="1:4">
      <c r="A13869" s="219" t="s">
        <v>6552</v>
      </c>
      <c r="B13869" s="220" t="s">
        <v>6553</v>
      </c>
      <c r="C13869" s="219" t="s">
        <v>20847</v>
      </c>
      <c r="D13869" s="222">
        <v>105.28</v>
      </c>
    </row>
    <row r="13870" spans="1:4">
      <c r="A13870" s="219" t="s">
        <v>6554</v>
      </c>
      <c r="B13870" s="220" t="s">
        <v>6555</v>
      </c>
      <c r="C13870" s="219" t="s">
        <v>20847</v>
      </c>
      <c r="D13870" s="222">
        <v>120</v>
      </c>
    </row>
    <row r="13871" spans="1:4">
      <c r="A13871" s="219" t="s">
        <v>6556</v>
      </c>
      <c r="B13871" s="220" t="s">
        <v>6557</v>
      </c>
      <c r="C13871" s="219" t="s">
        <v>20847</v>
      </c>
      <c r="D13871" s="222">
        <v>113.21</v>
      </c>
    </row>
    <row r="13872" spans="1:4" ht="24">
      <c r="A13872" s="219" t="s">
        <v>6570</v>
      </c>
      <c r="B13872" s="220" t="s">
        <v>31276</v>
      </c>
      <c r="C13872" s="219" t="s">
        <v>20847</v>
      </c>
      <c r="D13872" s="223">
        <v>72.48</v>
      </c>
    </row>
    <row r="13873" spans="1:4" ht="24">
      <c r="A13873" s="219" t="s">
        <v>6571</v>
      </c>
      <c r="B13873" s="220" t="s">
        <v>31277</v>
      </c>
      <c r="C13873" s="219" t="s">
        <v>20847</v>
      </c>
      <c r="D13873" s="222">
        <v>130.26</v>
      </c>
    </row>
    <row r="13874" spans="1:4" ht="24">
      <c r="A13874" s="219" t="s">
        <v>6572</v>
      </c>
      <c r="B13874" s="220" t="s">
        <v>31278</v>
      </c>
      <c r="C13874" s="219" t="s">
        <v>20847</v>
      </c>
      <c r="D13874" s="222">
        <v>270.33</v>
      </c>
    </row>
    <row r="13875" spans="1:4" ht="24">
      <c r="A13875" s="219" t="s">
        <v>6573</v>
      </c>
      <c r="B13875" s="220" t="s">
        <v>31279</v>
      </c>
      <c r="C13875" s="219" t="s">
        <v>20847</v>
      </c>
      <c r="D13875" s="222">
        <v>461.46</v>
      </c>
    </row>
    <row r="13876" spans="1:4">
      <c r="A13876" s="219" t="s">
        <v>6646</v>
      </c>
      <c r="B13876" s="220" t="s">
        <v>21491</v>
      </c>
      <c r="C13876" s="219" t="s">
        <v>20847</v>
      </c>
      <c r="D13876" s="223">
        <v>31.41</v>
      </c>
    </row>
    <row r="13877" spans="1:4">
      <c r="A13877" s="219" t="s">
        <v>6647</v>
      </c>
      <c r="B13877" s="220" t="s">
        <v>6648</v>
      </c>
      <c r="C13877" s="219" t="s">
        <v>20847</v>
      </c>
      <c r="D13877" s="223">
        <v>34.590000000000003</v>
      </c>
    </row>
    <row r="13878" spans="1:4">
      <c r="A13878" s="215">
        <v>8920</v>
      </c>
      <c r="B13878" s="216" t="s">
        <v>21492</v>
      </c>
      <c r="C13878" s="217"/>
      <c r="D13878" s="218"/>
    </row>
    <row r="13879" spans="1:4" ht="24">
      <c r="A13879" s="219" t="s">
        <v>6580</v>
      </c>
      <c r="B13879" s="220" t="s">
        <v>6581</v>
      </c>
      <c r="C13879" s="219" t="s">
        <v>20847</v>
      </c>
      <c r="D13879" s="222">
        <v>166.63</v>
      </c>
    </row>
    <row r="13880" spans="1:4" ht="24">
      <c r="A13880" s="219" t="s">
        <v>6574</v>
      </c>
      <c r="B13880" s="220" t="s">
        <v>6575</v>
      </c>
      <c r="C13880" s="219" t="s">
        <v>20847</v>
      </c>
      <c r="D13880" s="222">
        <v>164.87</v>
      </c>
    </row>
    <row r="13881" spans="1:4" ht="24">
      <c r="A13881" s="219" t="s">
        <v>6576</v>
      </c>
      <c r="B13881" s="220" t="s">
        <v>6577</v>
      </c>
      <c r="C13881" s="219" t="s">
        <v>20847</v>
      </c>
      <c r="D13881" s="222">
        <v>292.67</v>
      </c>
    </row>
    <row r="13882" spans="1:4" ht="24">
      <c r="A13882" s="219" t="s">
        <v>6578</v>
      </c>
      <c r="B13882" s="220" t="s">
        <v>6579</v>
      </c>
      <c r="C13882" s="219" t="s">
        <v>20847</v>
      </c>
      <c r="D13882" s="222">
        <v>365.35</v>
      </c>
    </row>
    <row r="13883" spans="1:4">
      <c r="A13883" s="215">
        <v>8921</v>
      </c>
      <c r="B13883" s="216" t="s">
        <v>21493</v>
      </c>
      <c r="C13883" s="217"/>
      <c r="D13883" s="218"/>
    </row>
    <row r="13884" spans="1:4">
      <c r="A13884" s="219" t="s">
        <v>6649</v>
      </c>
      <c r="B13884" s="220" t="s">
        <v>6589</v>
      </c>
      <c r="C13884" s="219" t="s">
        <v>20847</v>
      </c>
      <c r="D13884" s="223">
        <v>59.91</v>
      </c>
    </row>
    <row r="13885" spans="1:4">
      <c r="A13885" s="219" t="s">
        <v>6588</v>
      </c>
      <c r="B13885" s="220" t="s">
        <v>6589</v>
      </c>
      <c r="C13885" s="219" t="s">
        <v>20847</v>
      </c>
      <c r="D13885" s="223">
        <v>59.91</v>
      </c>
    </row>
    <row r="13886" spans="1:4">
      <c r="A13886" s="219" t="s">
        <v>6590</v>
      </c>
      <c r="B13886" s="220" t="s">
        <v>6591</v>
      </c>
      <c r="C13886" s="219" t="s">
        <v>20847</v>
      </c>
      <c r="D13886" s="222">
        <v>120.13</v>
      </c>
    </row>
    <row r="13887" spans="1:4" ht="24">
      <c r="A13887" s="219" t="s">
        <v>6650</v>
      </c>
      <c r="B13887" s="220" t="s">
        <v>6651</v>
      </c>
      <c r="C13887" s="219" t="s">
        <v>20847</v>
      </c>
      <c r="D13887" s="222">
        <v>120.13</v>
      </c>
    </row>
    <row r="13888" spans="1:4">
      <c r="A13888" s="219" t="s">
        <v>6592</v>
      </c>
      <c r="B13888" s="220" t="s">
        <v>6593</v>
      </c>
      <c r="C13888" s="219" t="s">
        <v>20847</v>
      </c>
      <c r="D13888" s="222">
        <v>187.28</v>
      </c>
    </row>
    <row r="13889" spans="1:4" ht="24">
      <c r="A13889" s="219" t="s">
        <v>6653</v>
      </c>
      <c r="B13889" s="220" t="s">
        <v>6654</v>
      </c>
      <c r="C13889" s="219" t="s">
        <v>20847</v>
      </c>
      <c r="D13889" s="222">
        <v>187.28</v>
      </c>
    </row>
    <row r="13890" spans="1:4">
      <c r="A13890" s="219" t="s">
        <v>6594</v>
      </c>
      <c r="B13890" s="220" t="s">
        <v>6595</v>
      </c>
      <c r="C13890" s="219" t="s">
        <v>20847</v>
      </c>
      <c r="D13890" s="222">
        <v>752.13</v>
      </c>
    </row>
    <row r="13891" spans="1:4" ht="24">
      <c r="A13891" s="219" t="s">
        <v>6658</v>
      </c>
      <c r="B13891" s="220" t="s">
        <v>6659</v>
      </c>
      <c r="C13891" s="219" t="s">
        <v>20847</v>
      </c>
      <c r="D13891" s="222">
        <v>755.05</v>
      </c>
    </row>
    <row r="13892" spans="1:4" ht="24">
      <c r="A13892" s="219" t="s">
        <v>6652</v>
      </c>
      <c r="B13892" s="220" t="s">
        <v>10043</v>
      </c>
      <c r="C13892" s="219" t="s">
        <v>20847</v>
      </c>
      <c r="D13892" s="222">
        <v>123.51</v>
      </c>
    </row>
    <row r="13893" spans="1:4" ht="24">
      <c r="A13893" s="219" t="s">
        <v>6596</v>
      </c>
      <c r="B13893" s="220" t="s">
        <v>10038</v>
      </c>
      <c r="C13893" s="219" t="s">
        <v>20847</v>
      </c>
      <c r="D13893" s="222">
        <v>235.71</v>
      </c>
    </row>
    <row r="13894" spans="1:4" ht="24">
      <c r="A13894" s="219" t="s">
        <v>6655</v>
      </c>
      <c r="B13894" s="220" t="s">
        <v>10044</v>
      </c>
      <c r="C13894" s="219" t="s">
        <v>20847</v>
      </c>
      <c r="D13894" s="222">
        <v>248.06</v>
      </c>
    </row>
    <row r="13895" spans="1:4" ht="24">
      <c r="A13895" s="219" t="s">
        <v>6597</v>
      </c>
      <c r="B13895" s="220" t="s">
        <v>10039</v>
      </c>
      <c r="C13895" s="219" t="s">
        <v>20847</v>
      </c>
      <c r="D13895" s="222">
        <v>369.72</v>
      </c>
    </row>
    <row r="13896" spans="1:4" ht="24">
      <c r="A13896" s="219" t="s">
        <v>6656</v>
      </c>
      <c r="B13896" s="220" t="s">
        <v>10045</v>
      </c>
      <c r="C13896" s="219" t="s">
        <v>20847</v>
      </c>
      <c r="D13896" s="222">
        <v>342.5</v>
      </c>
    </row>
    <row r="13897" spans="1:4" ht="24">
      <c r="A13897" s="219" t="s">
        <v>6598</v>
      </c>
      <c r="B13897" s="220" t="s">
        <v>10040</v>
      </c>
      <c r="C13897" s="219" t="s">
        <v>20847</v>
      </c>
      <c r="D13897" s="222">
        <v>465.7</v>
      </c>
    </row>
    <row r="13898" spans="1:4" ht="24">
      <c r="A13898" s="219" t="s">
        <v>6657</v>
      </c>
      <c r="B13898" s="220" t="s">
        <v>10046</v>
      </c>
      <c r="C13898" s="219" t="s">
        <v>20847</v>
      </c>
      <c r="D13898" s="222">
        <v>526.22</v>
      </c>
    </row>
    <row r="13899" spans="1:4" ht="24">
      <c r="A13899" s="219" t="s">
        <v>21494</v>
      </c>
      <c r="B13899" s="220" t="s">
        <v>21495</v>
      </c>
      <c r="C13899" s="219" t="s">
        <v>20847</v>
      </c>
      <c r="D13899" s="222">
        <v>741.74</v>
      </c>
    </row>
    <row r="13900" spans="1:4" ht="24">
      <c r="A13900" s="219" t="s">
        <v>9944</v>
      </c>
      <c r="B13900" s="220" t="s">
        <v>9945</v>
      </c>
      <c r="C13900" s="219" t="s">
        <v>20847</v>
      </c>
      <c r="D13900" s="224">
        <v>1219.23</v>
      </c>
    </row>
    <row r="13901" spans="1:4" ht="24">
      <c r="A13901" s="219" t="s">
        <v>6660</v>
      </c>
      <c r="B13901" s="220" t="s">
        <v>10047</v>
      </c>
      <c r="C13901" s="219" t="s">
        <v>20847</v>
      </c>
      <c r="D13901" s="224">
        <v>1740.99</v>
      </c>
    </row>
    <row r="13902" spans="1:4" ht="36">
      <c r="A13902" s="219" t="s">
        <v>5658</v>
      </c>
      <c r="B13902" s="220" t="s">
        <v>9902</v>
      </c>
      <c r="C13902" s="219" t="s">
        <v>20847</v>
      </c>
      <c r="D13902" s="222">
        <v>536.88</v>
      </c>
    </row>
    <row r="13903" spans="1:4" ht="36">
      <c r="A13903" s="219" t="s">
        <v>6587</v>
      </c>
      <c r="B13903" s="220" t="s">
        <v>10037</v>
      </c>
      <c r="C13903" s="219" t="s">
        <v>20847</v>
      </c>
      <c r="D13903" s="224">
        <v>1162.1500000000001</v>
      </c>
    </row>
    <row r="13904" spans="1:4" ht="24">
      <c r="A13904" s="219" t="s">
        <v>6586</v>
      </c>
      <c r="B13904" s="220" t="s">
        <v>10036</v>
      </c>
      <c r="C13904" s="219" t="s">
        <v>20847</v>
      </c>
      <c r="D13904" s="222">
        <v>351.06</v>
      </c>
    </row>
    <row r="13905" spans="1:4">
      <c r="A13905" s="215">
        <v>8922</v>
      </c>
      <c r="B13905" s="216" t="s">
        <v>21496</v>
      </c>
      <c r="C13905" s="217"/>
      <c r="D13905" s="218"/>
    </row>
    <row r="13906" spans="1:4">
      <c r="A13906" s="219" t="s">
        <v>6472</v>
      </c>
      <c r="B13906" s="220" t="s">
        <v>21497</v>
      </c>
      <c r="C13906" s="219" t="s">
        <v>20847</v>
      </c>
      <c r="D13906" s="223">
        <v>57.05</v>
      </c>
    </row>
    <row r="13907" spans="1:4">
      <c r="A13907" s="219" t="s">
        <v>6470</v>
      </c>
      <c r="B13907" s="220" t="s">
        <v>6471</v>
      </c>
      <c r="C13907" s="219" t="s">
        <v>20847</v>
      </c>
      <c r="D13907" s="223">
        <v>73</v>
      </c>
    </row>
    <row r="13908" spans="1:4" ht="36">
      <c r="A13908" s="219" t="s">
        <v>5117</v>
      </c>
      <c r="B13908" s="220" t="s">
        <v>5118</v>
      </c>
      <c r="C13908" s="219" t="s">
        <v>20847</v>
      </c>
      <c r="D13908" s="223">
        <v>73.38</v>
      </c>
    </row>
    <row r="13909" spans="1:4" ht="36">
      <c r="A13909" s="219" t="s">
        <v>5203</v>
      </c>
      <c r="B13909" s="220" t="s">
        <v>5204</v>
      </c>
      <c r="C13909" s="219" t="s">
        <v>20847</v>
      </c>
      <c r="D13909" s="223">
        <v>79.099999999999994</v>
      </c>
    </row>
    <row r="13910" spans="1:4" ht="36">
      <c r="A13910" s="219" t="s">
        <v>5213</v>
      </c>
      <c r="B13910" s="220" t="s">
        <v>5214</v>
      </c>
      <c r="C13910" s="219" t="s">
        <v>20847</v>
      </c>
      <c r="D13910" s="222">
        <v>109.9</v>
      </c>
    </row>
    <row r="13911" spans="1:4" ht="36">
      <c r="A13911" s="219" t="s">
        <v>5131</v>
      </c>
      <c r="B13911" s="220" t="s">
        <v>5132</v>
      </c>
      <c r="C13911" s="219" t="s">
        <v>20847</v>
      </c>
      <c r="D13911" s="223">
        <v>89.48</v>
      </c>
    </row>
    <row r="13912" spans="1:4" ht="48">
      <c r="A13912" s="219" t="s">
        <v>5183</v>
      </c>
      <c r="B13912" s="220" t="s">
        <v>5184</v>
      </c>
      <c r="C13912" s="219" t="s">
        <v>20847</v>
      </c>
      <c r="D13912" s="223">
        <v>87.98</v>
      </c>
    </row>
    <row r="13913" spans="1:4" ht="48">
      <c r="A13913" s="219" t="s">
        <v>5189</v>
      </c>
      <c r="B13913" s="220" t="s">
        <v>5190</v>
      </c>
      <c r="C13913" s="219" t="s">
        <v>20847</v>
      </c>
      <c r="D13913" s="223">
        <v>89.68</v>
      </c>
    </row>
    <row r="13914" spans="1:4" ht="36">
      <c r="A13914" s="219" t="s">
        <v>5181</v>
      </c>
      <c r="B13914" s="220" t="s">
        <v>5182</v>
      </c>
      <c r="C13914" s="219" t="s">
        <v>20847</v>
      </c>
      <c r="D13914" s="223">
        <v>56.6</v>
      </c>
    </row>
    <row r="13915" spans="1:4" ht="36">
      <c r="A13915" s="219" t="s">
        <v>5187</v>
      </c>
      <c r="B13915" s="220" t="s">
        <v>5188</v>
      </c>
      <c r="C13915" s="219" t="s">
        <v>20847</v>
      </c>
      <c r="D13915" s="223">
        <v>58.3</v>
      </c>
    </row>
    <row r="13916" spans="1:4" ht="36">
      <c r="A13916" s="219" t="s">
        <v>5127</v>
      </c>
      <c r="B13916" s="220" t="s">
        <v>5128</v>
      </c>
      <c r="C13916" s="219" t="s">
        <v>20847</v>
      </c>
      <c r="D13916" s="223">
        <v>42</v>
      </c>
    </row>
    <row r="13917" spans="1:4" ht="36">
      <c r="A13917" s="219" t="s">
        <v>5115</v>
      </c>
      <c r="B13917" s="220" t="s">
        <v>5116</v>
      </c>
      <c r="C13917" s="219" t="s">
        <v>20847</v>
      </c>
      <c r="D13917" s="223">
        <v>37.6</v>
      </c>
    </row>
    <row r="13918" spans="1:4" ht="36">
      <c r="A13918" s="219" t="s">
        <v>5201</v>
      </c>
      <c r="B13918" s="220" t="s">
        <v>5202</v>
      </c>
      <c r="C13918" s="219" t="s">
        <v>20847</v>
      </c>
      <c r="D13918" s="223">
        <v>43.32</v>
      </c>
    </row>
    <row r="13919" spans="1:4" ht="36">
      <c r="A13919" s="219" t="s">
        <v>5211</v>
      </c>
      <c r="B13919" s="220" t="s">
        <v>5212</v>
      </c>
      <c r="C13919" s="219" t="s">
        <v>20847</v>
      </c>
      <c r="D13919" s="223">
        <v>74.12</v>
      </c>
    </row>
    <row r="13920" spans="1:4" ht="36">
      <c r="A13920" s="219" t="s">
        <v>5129</v>
      </c>
      <c r="B13920" s="220" t="s">
        <v>5130</v>
      </c>
      <c r="C13920" s="219" t="s">
        <v>20847</v>
      </c>
      <c r="D13920" s="223">
        <v>53.7</v>
      </c>
    </row>
    <row r="13921" spans="1:4" ht="36">
      <c r="A13921" s="219" t="s">
        <v>5179</v>
      </c>
      <c r="B13921" s="220" t="s">
        <v>5180</v>
      </c>
      <c r="C13921" s="219" t="s">
        <v>20847</v>
      </c>
      <c r="D13921" s="223">
        <v>52.2</v>
      </c>
    </row>
    <row r="13922" spans="1:4" ht="36">
      <c r="A13922" s="219" t="s">
        <v>5185</v>
      </c>
      <c r="B13922" s="220" t="s">
        <v>5186</v>
      </c>
      <c r="C13922" s="219" t="s">
        <v>20847</v>
      </c>
      <c r="D13922" s="223">
        <v>53.9</v>
      </c>
    </row>
    <row r="13923" spans="1:4" ht="24">
      <c r="A13923" s="219" t="s">
        <v>5215</v>
      </c>
      <c r="B13923" s="220" t="s">
        <v>5216</v>
      </c>
      <c r="C13923" s="219" t="s">
        <v>20847</v>
      </c>
      <c r="D13923" s="223">
        <v>19.28</v>
      </c>
    </row>
    <row r="13924" spans="1:4" ht="36">
      <c r="A13924" s="219" t="s">
        <v>5147</v>
      </c>
      <c r="B13924" s="220" t="s">
        <v>5148</v>
      </c>
      <c r="C13924" s="219" t="s">
        <v>20847</v>
      </c>
      <c r="D13924" s="223">
        <v>39</v>
      </c>
    </row>
    <row r="13925" spans="1:4" ht="36">
      <c r="A13925" s="219" t="s">
        <v>5217</v>
      </c>
      <c r="B13925" s="220" t="s">
        <v>5218</v>
      </c>
      <c r="C13925" s="219" t="s">
        <v>20847</v>
      </c>
      <c r="D13925" s="223">
        <v>44.72</v>
      </c>
    </row>
    <row r="13926" spans="1:4" ht="36">
      <c r="A13926" s="219" t="s">
        <v>5149</v>
      </c>
      <c r="B13926" s="220" t="s">
        <v>5150</v>
      </c>
      <c r="C13926" s="219" t="s">
        <v>20847</v>
      </c>
      <c r="D13926" s="223">
        <v>42.4</v>
      </c>
    </row>
    <row r="13927" spans="1:4" ht="36">
      <c r="A13927" s="219" t="s">
        <v>5219</v>
      </c>
      <c r="B13927" s="220" t="s">
        <v>5220</v>
      </c>
      <c r="C13927" s="219" t="s">
        <v>20847</v>
      </c>
      <c r="D13927" s="223">
        <v>48.12</v>
      </c>
    </row>
    <row r="13928" spans="1:4" ht="36">
      <c r="A13928" s="219" t="s">
        <v>5151</v>
      </c>
      <c r="B13928" s="220" t="s">
        <v>5152</v>
      </c>
      <c r="C13928" s="219" t="s">
        <v>20847</v>
      </c>
      <c r="D13928" s="223">
        <v>42.22</v>
      </c>
    </row>
    <row r="13929" spans="1:4" ht="36">
      <c r="A13929" s="219" t="s">
        <v>5223</v>
      </c>
      <c r="B13929" s="220" t="s">
        <v>5224</v>
      </c>
      <c r="C13929" s="219" t="s">
        <v>20847</v>
      </c>
      <c r="D13929" s="223">
        <v>47.94</v>
      </c>
    </row>
    <row r="13930" spans="1:4" ht="36">
      <c r="A13930" s="219" t="s">
        <v>5155</v>
      </c>
      <c r="B13930" s="220" t="s">
        <v>5156</v>
      </c>
      <c r="C13930" s="219" t="s">
        <v>20847</v>
      </c>
      <c r="D13930" s="222">
        <v>131.82</v>
      </c>
    </row>
    <row r="13931" spans="1:4" ht="36">
      <c r="A13931" s="219" t="s">
        <v>5207</v>
      </c>
      <c r="B13931" s="220" t="s">
        <v>5208</v>
      </c>
      <c r="C13931" s="219" t="s">
        <v>20847</v>
      </c>
      <c r="D13931" s="222">
        <v>141.28</v>
      </c>
    </row>
    <row r="13932" spans="1:4" ht="36">
      <c r="A13932" s="219" t="s">
        <v>5205</v>
      </c>
      <c r="B13932" s="220" t="s">
        <v>5206</v>
      </c>
      <c r="C13932" s="219" t="s">
        <v>20847</v>
      </c>
      <c r="D13932" s="223">
        <v>69.72</v>
      </c>
    </row>
    <row r="13933" spans="1:4" ht="36">
      <c r="A13933" s="219" t="s">
        <v>5209</v>
      </c>
      <c r="B13933" s="220" t="s">
        <v>5210</v>
      </c>
      <c r="C13933" s="219" t="s">
        <v>20847</v>
      </c>
      <c r="D13933" s="223">
        <v>97.12</v>
      </c>
    </row>
    <row r="13934" spans="1:4" ht="36">
      <c r="A13934" s="219" t="s">
        <v>5121</v>
      </c>
      <c r="B13934" s="220" t="s">
        <v>5122</v>
      </c>
      <c r="C13934" s="219" t="s">
        <v>20847</v>
      </c>
      <c r="D13934" s="222">
        <v>105.17</v>
      </c>
    </row>
    <row r="13935" spans="1:4" ht="36">
      <c r="A13935" s="219" t="s">
        <v>5119</v>
      </c>
      <c r="B13935" s="220" t="s">
        <v>5120</v>
      </c>
      <c r="C13935" s="219" t="s">
        <v>20847</v>
      </c>
      <c r="D13935" s="223">
        <v>51.5</v>
      </c>
    </row>
    <row r="13936" spans="1:4" ht="24">
      <c r="A13936" s="219" t="s">
        <v>5107</v>
      </c>
      <c r="B13936" s="220" t="s">
        <v>5108</v>
      </c>
      <c r="C13936" s="219" t="s">
        <v>20847</v>
      </c>
      <c r="D13936" s="223">
        <v>42.51</v>
      </c>
    </row>
    <row r="13937" spans="1:4" ht="36">
      <c r="A13937" s="219" t="s">
        <v>5125</v>
      </c>
      <c r="B13937" s="220" t="s">
        <v>5126</v>
      </c>
      <c r="C13937" s="219" t="s">
        <v>20847</v>
      </c>
      <c r="D13937" s="223">
        <v>57.69</v>
      </c>
    </row>
    <row r="13938" spans="1:4" ht="36">
      <c r="A13938" s="219" t="s">
        <v>5171</v>
      </c>
      <c r="B13938" s="220" t="s">
        <v>5172</v>
      </c>
      <c r="C13938" s="219" t="s">
        <v>20847</v>
      </c>
      <c r="D13938" s="223">
        <v>56.19</v>
      </c>
    </row>
    <row r="13939" spans="1:4" ht="36">
      <c r="A13939" s="219" t="s">
        <v>5177</v>
      </c>
      <c r="B13939" s="220" t="s">
        <v>5178</v>
      </c>
      <c r="C13939" s="219" t="s">
        <v>20847</v>
      </c>
      <c r="D13939" s="223">
        <v>57.89</v>
      </c>
    </row>
    <row r="13940" spans="1:4" ht="24">
      <c r="A13940" s="219" t="s">
        <v>5111</v>
      </c>
      <c r="B13940" s="220" t="s">
        <v>5112</v>
      </c>
      <c r="C13940" s="219" t="s">
        <v>20847</v>
      </c>
      <c r="D13940" s="223">
        <v>39.6</v>
      </c>
    </row>
    <row r="13941" spans="1:4" ht="24">
      <c r="A13941" s="219" t="s">
        <v>5109</v>
      </c>
      <c r="B13941" s="220" t="s">
        <v>5110</v>
      </c>
      <c r="C13941" s="219" t="s">
        <v>20847</v>
      </c>
      <c r="D13941" s="223">
        <v>26.82</v>
      </c>
    </row>
    <row r="13942" spans="1:4" ht="36">
      <c r="A13942" s="219" t="s">
        <v>5169</v>
      </c>
      <c r="B13942" s="220" t="s">
        <v>5170</v>
      </c>
      <c r="C13942" s="219" t="s">
        <v>20847</v>
      </c>
      <c r="D13942" s="223">
        <v>40.5</v>
      </c>
    </row>
    <row r="13943" spans="1:4" ht="36">
      <c r="A13943" s="219" t="s">
        <v>5175</v>
      </c>
      <c r="B13943" s="220" t="s">
        <v>5176</v>
      </c>
      <c r="C13943" s="219" t="s">
        <v>20847</v>
      </c>
      <c r="D13943" s="223">
        <v>42.2</v>
      </c>
    </row>
    <row r="13944" spans="1:4" ht="36">
      <c r="A13944" s="219" t="s">
        <v>5113</v>
      </c>
      <c r="B13944" s="220" t="s">
        <v>5114</v>
      </c>
      <c r="C13944" s="219" t="s">
        <v>20847</v>
      </c>
      <c r="D13944" s="223">
        <v>25.29</v>
      </c>
    </row>
    <row r="13945" spans="1:4" ht="24">
      <c r="A13945" s="219" t="s">
        <v>5105</v>
      </c>
      <c r="B13945" s="220" t="s">
        <v>5106</v>
      </c>
      <c r="C13945" s="219" t="s">
        <v>20847</v>
      </c>
      <c r="D13945" s="223">
        <v>24.62</v>
      </c>
    </row>
    <row r="13946" spans="1:4" ht="36">
      <c r="A13946" s="219" t="s">
        <v>5123</v>
      </c>
      <c r="B13946" s="220" t="s">
        <v>5124</v>
      </c>
      <c r="C13946" s="219" t="s">
        <v>20847</v>
      </c>
      <c r="D13946" s="223">
        <v>39.799999999999997</v>
      </c>
    </row>
    <row r="13947" spans="1:4" ht="36">
      <c r="A13947" s="219" t="s">
        <v>5167</v>
      </c>
      <c r="B13947" s="220" t="s">
        <v>5168</v>
      </c>
      <c r="C13947" s="219" t="s">
        <v>20847</v>
      </c>
      <c r="D13947" s="223">
        <v>38.299999999999997</v>
      </c>
    </row>
    <row r="13948" spans="1:4" ht="36">
      <c r="A13948" s="219" t="s">
        <v>5173</v>
      </c>
      <c r="B13948" s="220" t="s">
        <v>5174</v>
      </c>
      <c r="C13948" s="219" t="s">
        <v>20847</v>
      </c>
      <c r="D13948" s="223">
        <v>40</v>
      </c>
    </row>
    <row r="13949" spans="1:4" ht="48">
      <c r="A13949" s="219" t="s">
        <v>5193</v>
      </c>
      <c r="B13949" s="220" t="s">
        <v>5194</v>
      </c>
      <c r="C13949" s="219" t="s">
        <v>20847</v>
      </c>
      <c r="D13949" s="223">
        <v>72.290000000000006</v>
      </c>
    </row>
    <row r="13950" spans="1:4" ht="48">
      <c r="A13950" s="219" t="s">
        <v>5197</v>
      </c>
      <c r="B13950" s="220" t="s">
        <v>5198</v>
      </c>
      <c r="C13950" s="219" t="s">
        <v>20847</v>
      </c>
      <c r="D13950" s="223">
        <v>73.989999999999995</v>
      </c>
    </row>
    <row r="13951" spans="1:4" ht="48">
      <c r="A13951" s="219" t="s">
        <v>5191</v>
      </c>
      <c r="B13951" s="220" t="s">
        <v>5192</v>
      </c>
      <c r="C13951" s="219" t="s">
        <v>20847</v>
      </c>
      <c r="D13951" s="223">
        <v>54.4</v>
      </c>
    </row>
    <row r="13952" spans="1:4" ht="48">
      <c r="A13952" s="219" t="s">
        <v>5195</v>
      </c>
      <c r="B13952" s="220" t="s">
        <v>5196</v>
      </c>
      <c r="C13952" s="219" t="s">
        <v>20847</v>
      </c>
      <c r="D13952" s="223">
        <v>56.1</v>
      </c>
    </row>
    <row r="13953" spans="1:4" ht="24">
      <c r="A13953" s="219" t="s">
        <v>5163</v>
      </c>
      <c r="B13953" s="220" t="s">
        <v>5164</v>
      </c>
      <c r="C13953" s="219" t="s">
        <v>20847</v>
      </c>
      <c r="D13953" s="223">
        <v>12.6</v>
      </c>
    </row>
    <row r="13954" spans="1:4" ht="24">
      <c r="A13954" s="219" t="s">
        <v>6834</v>
      </c>
      <c r="B13954" s="220" t="s">
        <v>6835</v>
      </c>
      <c r="C13954" s="219" t="s">
        <v>20847</v>
      </c>
      <c r="D13954" s="221">
        <v>6.34</v>
      </c>
    </row>
    <row r="13955" spans="1:4">
      <c r="A13955" s="219" t="s">
        <v>5165</v>
      </c>
      <c r="B13955" s="220" t="s">
        <v>5166</v>
      </c>
      <c r="C13955" s="219" t="s">
        <v>20847</v>
      </c>
      <c r="D13955" s="221">
        <v>9</v>
      </c>
    </row>
    <row r="13956" spans="1:4">
      <c r="A13956" s="219" t="s">
        <v>5199</v>
      </c>
      <c r="B13956" s="220" t="s">
        <v>5200</v>
      </c>
      <c r="C13956" s="219" t="s">
        <v>20847</v>
      </c>
      <c r="D13956" s="223">
        <v>15.86</v>
      </c>
    </row>
    <row r="13957" spans="1:4" ht="24">
      <c r="A13957" s="219" t="s">
        <v>5143</v>
      </c>
      <c r="B13957" s="220" t="s">
        <v>5144</v>
      </c>
      <c r="C13957" s="219" t="s">
        <v>20847</v>
      </c>
      <c r="D13957" s="223">
        <v>28.19</v>
      </c>
    </row>
    <row r="13958" spans="1:4" ht="36">
      <c r="A13958" s="219" t="s">
        <v>5133</v>
      </c>
      <c r="B13958" s="220" t="s">
        <v>5134</v>
      </c>
      <c r="C13958" s="219" t="s">
        <v>20847</v>
      </c>
      <c r="D13958" s="223">
        <v>25.32</v>
      </c>
    </row>
    <row r="13959" spans="1:4" ht="48">
      <c r="A13959" s="219" t="s">
        <v>5159</v>
      </c>
      <c r="B13959" s="220" t="s">
        <v>5160</v>
      </c>
      <c r="C13959" s="219" t="s">
        <v>20847</v>
      </c>
      <c r="D13959" s="223">
        <v>40.700000000000003</v>
      </c>
    </row>
    <row r="13960" spans="1:4" ht="48">
      <c r="A13960" s="219" t="s">
        <v>5221</v>
      </c>
      <c r="B13960" s="220" t="s">
        <v>5222</v>
      </c>
      <c r="C13960" s="219" t="s">
        <v>20847</v>
      </c>
      <c r="D13960" s="223">
        <v>46.42</v>
      </c>
    </row>
    <row r="13961" spans="1:4" ht="36">
      <c r="A13961" s="219" t="s">
        <v>5153</v>
      </c>
      <c r="B13961" s="220" t="s">
        <v>5154</v>
      </c>
      <c r="C13961" s="219" t="s">
        <v>20847</v>
      </c>
      <c r="D13961" s="223">
        <v>85.41</v>
      </c>
    </row>
    <row r="13962" spans="1:4" ht="36">
      <c r="A13962" s="219" t="s">
        <v>5229</v>
      </c>
      <c r="B13962" s="220" t="s">
        <v>5230</v>
      </c>
      <c r="C13962" s="219" t="s">
        <v>20847</v>
      </c>
      <c r="D13962" s="223">
        <v>91.13</v>
      </c>
    </row>
    <row r="13963" spans="1:4" ht="36">
      <c r="A13963" s="219" t="s">
        <v>5135</v>
      </c>
      <c r="B13963" s="220" t="s">
        <v>5136</v>
      </c>
      <c r="C13963" s="219" t="s">
        <v>20847</v>
      </c>
      <c r="D13963" s="223">
        <v>27.02</v>
      </c>
    </row>
    <row r="13964" spans="1:4" ht="36">
      <c r="A13964" s="219" t="s">
        <v>5137</v>
      </c>
      <c r="B13964" s="220" t="s">
        <v>5138</v>
      </c>
      <c r="C13964" s="219" t="s">
        <v>20847</v>
      </c>
      <c r="D13964" s="223">
        <v>26.93</v>
      </c>
    </row>
    <row r="13965" spans="1:4" ht="24">
      <c r="A13965" s="219" t="s">
        <v>5145</v>
      </c>
      <c r="B13965" s="220" t="s">
        <v>5146</v>
      </c>
      <c r="C13965" s="219" t="s">
        <v>20847</v>
      </c>
      <c r="D13965" s="223">
        <v>71.73</v>
      </c>
    </row>
    <row r="13966" spans="1:4" ht="36">
      <c r="A13966" s="219" t="s">
        <v>6529</v>
      </c>
      <c r="B13966" s="220" t="s">
        <v>6530</v>
      </c>
      <c r="C13966" s="219" t="s">
        <v>20847</v>
      </c>
      <c r="D13966" s="223">
        <v>24.31</v>
      </c>
    </row>
    <row r="13967" spans="1:4" ht="36">
      <c r="A13967" s="219" t="s">
        <v>6527</v>
      </c>
      <c r="B13967" s="220" t="s">
        <v>6528</v>
      </c>
      <c r="C13967" s="219" t="s">
        <v>20847</v>
      </c>
      <c r="D13967" s="223">
        <v>23.32</v>
      </c>
    </row>
    <row r="13968" spans="1:4" ht="36">
      <c r="A13968" s="219" t="s">
        <v>6531</v>
      </c>
      <c r="B13968" s="220" t="s">
        <v>6532</v>
      </c>
      <c r="C13968" s="219" t="s">
        <v>20847</v>
      </c>
      <c r="D13968" s="223">
        <v>24.29</v>
      </c>
    </row>
    <row r="13969" spans="1:4">
      <c r="A13969" s="219" t="s">
        <v>9021</v>
      </c>
      <c r="B13969" s="220" t="s">
        <v>9022</v>
      </c>
      <c r="C13969" s="219" t="s">
        <v>20847</v>
      </c>
      <c r="D13969" s="221">
        <v>2.21</v>
      </c>
    </row>
    <row r="13970" spans="1:4" ht="24">
      <c r="A13970" s="219" t="s">
        <v>9023</v>
      </c>
      <c r="B13970" s="220" t="s">
        <v>9024</v>
      </c>
      <c r="C13970" s="219" t="s">
        <v>20847</v>
      </c>
      <c r="D13970" s="221">
        <v>1.68</v>
      </c>
    </row>
    <row r="13971" spans="1:4" ht="24">
      <c r="A13971" s="219" t="s">
        <v>5101</v>
      </c>
      <c r="B13971" s="220" t="s">
        <v>5102</v>
      </c>
      <c r="C13971" s="219" t="s">
        <v>20847</v>
      </c>
      <c r="D13971" s="223">
        <v>31.59</v>
      </c>
    </row>
    <row r="13972" spans="1:4" ht="24">
      <c r="A13972" s="219" t="s">
        <v>5097</v>
      </c>
      <c r="B13972" s="220" t="s">
        <v>5098</v>
      </c>
      <c r="C13972" s="219" t="s">
        <v>20847</v>
      </c>
      <c r="D13972" s="223">
        <v>28.68</v>
      </c>
    </row>
    <row r="13973" spans="1:4" ht="24">
      <c r="A13973" s="219" t="s">
        <v>8987</v>
      </c>
      <c r="B13973" s="220" t="s">
        <v>8988</v>
      </c>
      <c r="C13973" s="219" t="s">
        <v>20847</v>
      </c>
      <c r="D13973" s="223">
        <v>15.9</v>
      </c>
    </row>
    <row r="13974" spans="1:4" ht="24">
      <c r="A13974" s="219" t="s">
        <v>8985</v>
      </c>
      <c r="B13974" s="220" t="s">
        <v>8986</v>
      </c>
      <c r="C13974" s="219" t="s">
        <v>20847</v>
      </c>
      <c r="D13974" s="223">
        <v>13.7</v>
      </c>
    </row>
    <row r="13975" spans="1:4" ht="24">
      <c r="A13975" s="219" t="s">
        <v>9019</v>
      </c>
      <c r="B13975" s="220" t="s">
        <v>9020</v>
      </c>
      <c r="C13975" s="219" t="s">
        <v>20847</v>
      </c>
      <c r="D13975" s="223">
        <v>17.27</v>
      </c>
    </row>
    <row r="13976" spans="1:4" ht="24">
      <c r="A13976" s="219" t="s">
        <v>8989</v>
      </c>
      <c r="B13976" s="220" t="s">
        <v>8990</v>
      </c>
      <c r="C13976" s="219" t="s">
        <v>20847</v>
      </c>
      <c r="D13976" s="223">
        <v>14.37</v>
      </c>
    </row>
    <row r="13977" spans="1:4" ht="24">
      <c r="A13977" s="219" t="s">
        <v>9007</v>
      </c>
      <c r="B13977" s="220" t="s">
        <v>9008</v>
      </c>
      <c r="C13977" s="219" t="s">
        <v>20847</v>
      </c>
      <c r="D13977" s="223">
        <v>14.4</v>
      </c>
    </row>
    <row r="13978" spans="1:4" ht="24">
      <c r="A13978" s="219" t="s">
        <v>9009</v>
      </c>
      <c r="B13978" s="220" t="s">
        <v>9010</v>
      </c>
      <c r="C13978" s="219" t="s">
        <v>20847</v>
      </c>
      <c r="D13978" s="223">
        <v>16.100000000000001</v>
      </c>
    </row>
    <row r="13979" spans="1:4" ht="24">
      <c r="A13979" s="219" t="s">
        <v>5103</v>
      </c>
      <c r="B13979" s="220" t="s">
        <v>5104</v>
      </c>
      <c r="C13979" s="219" t="s">
        <v>20847</v>
      </c>
      <c r="D13979" s="223">
        <v>16.010000000000002</v>
      </c>
    </row>
    <row r="13980" spans="1:4" ht="24">
      <c r="A13980" s="219" t="s">
        <v>9011</v>
      </c>
      <c r="B13980" s="220" t="s">
        <v>9012</v>
      </c>
      <c r="C13980" s="219" t="s">
        <v>20847</v>
      </c>
      <c r="D13980" s="223">
        <v>60.81</v>
      </c>
    </row>
    <row r="13981" spans="1:4">
      <c r="A13981" s="219" t="s">
        <v>8991</v>
      </c>
      <c r="B13981" s="220" t="s">
        <v>8992</v>
      </c>
      <c r="C13981" s="219" t="s">
        <v>20847</v>
      </c>
      <c r="D13981" s="221">
        <v>3.87</v>
      </c>
    </row>
    <row r="13982" spans="1:4" ht="24">
      <c r="A13982" s="219" t="s">
        <v>8997</v>
      </c>
      <c r="B13982" s="220" t="s">
        <v>8998</v>
      </c>
      <c r="C13982" s="219" t="s">
        <v>20847</v>
      </c>
      <c r="D13982" s="221">
        <v>5.07</v>
      </c>
    </row>
    <row r="13983" spans="1:4" ht="24">
      <c r="A13983" s="219" t="s">
        <v>8999</v>
      </c>
      <c r="B13983" s="220" t="s">
        <v>9000</v>
      </c>
      <c r="C13983" s="219" t="s">
        <v>20847</v>
      </c>
      <c r="D13983" s="221">
        <v>5.27</v>
      </c>
    </row>
    <row r="13984" spans="1:4" ht="24">
      <c r="A13984" s="219" t="s">
        <v>8995</v>
      </c>
      <c r="B13984" s="220" t="s">
        <v>8996</v>
      </c>
      <c r="C13984" s="219" t="s">
        <v>20847</v>
      </c>
      <c r="D13984" s="221">
        <v>5.79</v>
      </c>
    </row>
    <row r="13985" spans="1:4">
      <c r="A13985" s="219" t="s">
        <v>8993</v>
      </c>
      <c r="B13985" s="220" t="s">
        <v>8994</v>
      </c>
      <c r="C13985" s="219" t="s">
        <v>20847</v>
      </c>
      <c r="D13985" s="221">
        <v>8.19</v>
      </c>
    </row>
    <row r="13986" spans="1:4" ht="24">
      <c r="A13986" s="219" t="s">
        <v>9001</v>
      </c>
      <c r="B13986" s="220" t="s">
        <v>9002</v>
      </c>
      <c r="C13986" s="219" t="s">
        <v>20847</v>
      </c>
      <c r="D13986" s="221">
        <v>8.25</v>
      </c>
    </row>
    <row r="13987" spans="1:4" ht="24">
      <c r="A13987" s="219" t="s">
        <v>9003</v>
      </c>
      <c r="B13987" s="220" t="s">
        <v>9004</v>
      </c>
      <c r="C13987" s="219" t="s">
        <v>20847</v>
      </c>
      <c r="D13987" s="221">
        <v>7.25</v>
      </c>
    </row>
    <row r="13988" spans="1:4" ht="24">
      <c r="A13988" s="219" t="s">
        <v>9005</v>
      </c>
      <c r="B13988" s="220" t="s">
        <v>9006</v>
      </c>
      <c r="C13988" s="219" t="s">
        <v>20847</v>
      </c>
      <c r="D13988" s="221">
        <v>7.25</v>
      </c>
    </row>
    <row r="13989" spans="1:4" ht="24">
      <c r="A13989" s="219" t="s">
        <v>8983</v>
      </c>
      <c r="B13989" s="220" t="s">
        <v>8984</v>
      </c>
      <c r="C13989" s="219" t="s">
        <v>20847</v>
      </c>
      <c r="D13989" s="221">
        <v>5.13</v>
      </c>
    </row>
    <row r="13990" spans="1:4" ht="24">
      <c r="A13990" s="219" t="s">
        <v>8981</v>
      </c>
      <c r="B13990" s="220" t="s">
        <v>8982</v>
      </c>
      <c r="C13990" s="219" t="s">
        <v>20847</v>
      </c>
      <c r="D13990" s="221">
        <v>7.67</v>
      </c>
    </row>
    <row r="13991" spans="1:4">
      <c r="A13991" s="215">
        <v>8923</v>
      </c>
      <c r="B13991" s="216" t="s">
        <v>21498</v>
      </c>
      <c r="C13991" s="217"/>
      <c r="D13991" s="218"/>
    </row>
    <row r="13992" spans="1:4" ht="24">
      <c r="A13992" s="219" t="s">
        <v>6802</v>
      </c>
      <c r="B13992" s="220" t="s">
        <v>6803</v>
      </c>
      <c r="C13992" s="219" t="s">
        <v>20851</v>
      </c>
      <c r="D13992" s="223">
        <v>12.81</v>
      </c>
    </row>
    <row r="13993" spans="1:4">
      <c r="A13993" s="215">
        <v>8924</v>
      </c>
      <c r="B13993" s="216" t="s">
        <v>21499</v>
      </c>
      <c r="C13993" s="217"/>
      <c r="D13993" s="218"/>
    </row>
    <row r="13994" spans="1:4" ht="24">
      <c r="A13994" s="219" t="s">
        <v>5321</v>
      </c>
      <c r="B13994" s="220" t="s">
        <v>5322</v>
      </c>
      <c r="C13994" s="219" t="s">
        <v>20847</v>
      </c>
      <c r="D13994" s="223">
        <v>37</v>
      </c>
    </row>
    <row r="13995" spans="1:4" ht="24">
      <c r="A13995" s="219" t="s">
        <v>5325</v>
      </c>
      <c r="B13995" s="220" t="s">
        <v>5326</v>
      </c>
      <c r="C13995" s="219" t="s">
        <v>20847</v>
      </c>
      <c r="D13995" s="223">
        <v>53.83</v>
      </c>
    </row>
    <row r="13996" spans="1:4" ht="24">
      <c r="A13996" s="219" t="s">
        <v>5323</v>
      </c>
      <c r="B13996" s="220" t="s">
        <v>5324</v>
      </c>
      <c r="C13996" s="219" t="s">
        <v>20847</v>
      </c>
      <c r="D13996" s="223">
        <v>43.52</v>
      </c>
    </row>
    <row r="13997" spans="1:4" ht="24">
      <c r="A13997" s="219" t="s">
        <v>5327</v>
      </c>
      <c r="B13997" s="220" t="s">
        <v>5328</v>
      </c>
      <c r="C13997" s="219" t="s">
        <v>20847</v>
      </c>
      <c r="D13997" s="223">
        <v>65.760000000000005</v>
      </c>
    </row>
    <row r="13998" spans="1:4" ht="24">
      <c r="A13998" s="219" t="s">
        <v>5319</v>
      </c>
      <c r="B13998" s="220" t="s">
        <v>5320</v>
      </c>
      <c r="C13998" s="219" t="s">
        <v>20847</v>
      </c>
      <c r="D13998" s="223">
        <v>28.15</v>
      </c>
    </row>
    <row r="13999" spans="1:4" ht="24">
      <c r="A13999" s="219" t="s">
        <v>6479</v>
      </c>
      <c r="B13999" s="220" t="s">
        <v>6480</v>
      </c>
      <c r="C13999" s="219" t="s">
        <v>20847</v>
      </c>
      <c r="D13999" s="223">
        <v>39.979999999999997</v>
      </c>
    </row>
    <row r="14000" spans="1:4" ht="24">
      <c r="A14000" s="219" t="s">
        <v>6483</v>
      </c>
      <c r="B14000" s="220" t="s">
        <v>6484</v>
      </c>
      <c r="C14000" s="219" t="s">
        <v>20847</v>
      </c>
      <c r="D14000" s="223">
        <v>60.03</v>
      </c>
    </row>
    <row r="14001" spans="1:4" ht="24">
      <c r="A14001" s="219" t="s">
        <v>6481</v>
      </c>
      <c r="B14001" s="220" t="s">
        <v>6482</v>
      </c>
      <c r="C14001" s="219" t="s">
        <v>20847</v>
      </c>
      <c r="D14001" s="223">
        <v>49.69</v>
      </c>
    </row>
    <row r="14002" spans="1:4" ht="24">
      <c r="A14002" s="219" t="s">
        <v>6485</v>
      </c>
      <c r="B14002" s="220" t="s">
        <v>6486</v>
      </c>
      <c r="C14002" s="219" t="s">
        <v>20847</v>
      </c>
      <c r="D14002" s="223">
        <v>74.430000000000007</v>
      </c>
    </row>
    <row r="14003" spans="1:4" ht="24">
      <c r="A14003" s="219" t="s">
        <v>6477</v>
      </c>
      <c r="B14003" s="220" t="s">
        <v>6478</v>
      </c>
      <c r="C14003" s="219" t="s">
        <v>20847</v>
      </c>
      <c r="D14003" s="223">
        <v>30.07</v>
      </c>
    </row>
    <row r="14004" spans="1:4" ht="24">
      <c r="A14004" s="219" t="s">
        <v>6489</v>
      </c>
      <c r="B14004" s="220" t="s">
        <v>6490</v>
      </c>
      <c r="C14004" s="219" t="s">
        <v>20847</v>
      </c>
      <c r="D14004" s="223">
        <v>37</v>
      </c>
    </row>
    <row r="14005" spans="1:4" ht="24">
      <c r="A14005" s="219" t="s">
        <v>6493</v>
      </c>
      <c r="B14005" s="220" t="s">
        <v>6494</v>
      </c>
      <c r="C14005" s="219" t="s">
        <v>20847</v>
      </c>
      <c r="D14005" s="223">
        <v>53.83</v>
      </c>
    </row>
    <row r="14006" spans="1:4" ht="24">
      <c r="A14006" s="219" t="s">
        <v>6491</v>
      </c>
      <c r="B14006" s="220" t="s">
        <v>6492</v>
      </c>
      <c r="C14006" s="219" t="s">
        <v>20847</v>
      </c>
      <c r="D14006" s="223">
        <v>43.52</v>
      </c>
    </row>
    <row r="14007" spans="1:4" ht="24">
      <c r="A14007" s="219" t="s">
        <v>6495</v>
      </c>
      <c r="B14007" s="220" t="s">
        <v>6496</v>
      </c>
      <c r="C14007" s="219" t="s">
        <v>20847</v>
      </c>
      <c r="D14007" s="223">
        <v>65.760000000000005</v>
      </c>
    </row>
    <row r="14008" spans="1:4" ht="24">
      <c r="A14008" s="219" t="s">
        <v>6487</v>
      </c>
      <c r="B14008" s="220" t="s">
        <v>6488</v>
      </c>
      <c r="C14008" s="219" t="s">
        <v>20847</v>
      </c>
      <c r="D14008" s="223">
        <v>28.15</v>
      </c>
    </row>
    <row r="14009" spans="1:4" ht="24">
      <c r="A14009" s="219" t="s">
        <v>5331</v>
      </c>
      <c r="B14009" s="220" t="s">
        <v>5332</v>
      </c>
      <c r="C14009" s="219" t="s">
        <v>20847</v>
      </c>
      <c r="D14009" s="223">
        <v>39.979999999999997</v>
      </c>
    </row>
    <row r="14010" spans="1:4" ht="24">
      <c r="A14010" s="219" t="s">
        <v>5335</v>
      </c>
      <c r="B14010" s="220" t="s">
        <v>5336</v>
      </c>
      <c r="C14010" s="219" t="s">
        <v>20847</v>
      </c>
      <c r="D14010" s="223">
        <v>60.03</v>
      </c>
    </row>
    <row r="14011" spans="1:4" ht="24">
      <c r="A14011" s="219" t="s">
        <v>5333</v>
      </c>
      <c r="B14011" s="220" t="s">
        <v>5334</v>
      </c>
      <c r="C14011" s="219" t="s">
        <v>20847</v>
      </c>
      <c r="D14011" s="223">
        <v>49.69</v>
      </c>
    </row>
    <row r="14012" spans="1:4" ht="24">
      <c r="A14012" s="219" t="s">
        <v>5337</v>
      </c>
      <c r="B14012" s="220" t="s">
        <v>5338</v>
      </c>
      <c r="C14012" s="219" t="s">
        <v>20847</v>
      </c>
      <c r="D14012" s="223">
        <v>74.430000000000007</v>
      </c>
    </row>
    <row r="14013" spans="1:4" ht="24">
      <c r="A14013" s="219" t="s">
        <v>5329</v>
      </c>
      <c r="B14013" s="220" t="s">
        <v>5330</v>
      </c>
      <c r="C14013" s="219" t="s">
        <v>20847</v>
      </c>
      <c r="D14013" s="223">
        <v>30.07</v>
      </c>
    </row>
    <row r="14014" spans="1:4" ht="24">
      <c r="A14014" s="219" t="s">
        <v>6537</v>
      </c>
      <c r="B14014" s="220" t="s">
        <v>6538</v>
      </c>
      <c r="C14014" s="219" t="s">
        <v>20847</v>
      </c>
      <c r="D14014" s="223">
        <v>39.979999999999997</v>
      </c>
    </row>
    <row r="14015" spans="1:4" ht="24">
      <c r="A14015" s="219" t="s">
        <v>6541</v>
      </c>
      <c r="B14015" s="220" t="s">
        <v>6542</v>
      </c>
      <c r="C14015" s="219" t="s">
        <v>20847</v>
      </c>
      <c r="D14015" s="223">
        <v>60.03</v>
      </c>
    </row>
    <row r="14016" spans="1:4" ht="24">
      <c r="A14016" s="219" t="s">
        <v>6539</v>
      </c>
      <c r="B14016" s="220" t="s">
        <v>6540</v>
      </c>
      <c r="C14016" s="219" t="s">
        <v>20847</v>
      </c>
      <c r="D14016" s="223">
        <v>49.69</v>
      </c>
    </row>
    <row r="14017" spans="1:4" ht="24">
      <c r="A14017" s="219" t="s">
        <v>6543</v>
      </c>
      <c r="B14017" s="220" t="s">
        <v>6544</v>
      </c>
      <c r="C14017" s="219" t="s">
        <v>20847</v>
      </c>
      <c r="D14017" s="223">
        <v>74.430000000000007</v>
      </c>
    </row>
    <row r="14018" spans="1:4" ht="24">
      <c r="A14018" s="219" t="s">
        <v>6535</v>
      </c>
      <c r="B14018" s="220" t="s">
        <v>6536</v>
      </c>
      <c r="C14018" s="219" t="s">
        <v>20847</v>
      </c>
      <c r="D14018" s="223">
        <v>30.07</v>
      </c>
    </row>
    <row r="14019" spans="1:4" ht="24">
      <c r="A14019" s="219" t="s">
        <v>6519</v>
      </c>
      <c r="B14019" s="220" t="s">
        <v>6520</v>
      </c>
      <c r="C14019" s="219" t="s">
        <v>20847</v>
      </c>
      <c r="D14019" s="223">
        <v>39.979999999999997</v>
      </c>
    </row>
    <row r="14020" spans="1:4" ht="24">
      <c r="A14020" s="219" t="s">
        <v>6523</v>
      </c>
      <c r="B14020" s="220" t="s">
        <v>6524</v>
      </c>
      <c r="C14020" s="219" t="s">
        <v>20847</v>
      </c>
      <c r="D14020" s="223">
        <v>60.03</v>
      </c>
    </row>
    <row r="14021" spans="1:4" ht="24">
      <c r="A14021" s="219" t="s">
        <v>6521</v>
      </c>
      <c r="B14021" s="220" t="s">
        <v>6522</v>
      </c>
      <c r="C14021" s="219" t="s">
        <v>20847</v>
      </c>
      <c r="D14021" s="223">
        <v>49.69</v>
      </c>
    </row>
    <row r="14022" spans="1:4" ht="24">
      <c r="A14022" s="219" t="s">
        <v>6525</v>
      </c>
      <c r="B14022" s="220" t="s">
        <v>6526</v>
      </c>
      <c r="C14022" s="219" t="s">
        <v>20847</v>
      </c>
      <c r="D14022" s="223">
        <v>74.430000000000007</v>
      </c>
    </row>
    <row r="14023" spans="1:4" ht="24">
      <c r="A14023" s="219" t="s">
        <v>6517</v>
      </c>
      <c r="B14023" s="220" t="s">
        <v>6518</v>
      </c>
      <c r="C14023" s="219" t="s">
        <v>20847</v>
      </c>
      <c r="D14023" s="223">
        <v>30.07</v>
      </c>
    </row>
    <row r="14024" spans="1:4" ht="24">
      <c r="A14024" s="219" t="s">
        <v>6499</v>
      </c>
      <c r="B14024" s="220" t="s">
        <v>6500</v>
      </c>
      <c r="C14024" s="219" t="s">
        <v>20847</v>
      </c>
      <c r="D14024" s="223">
        <v>42.96</v>
      </c>
    </row>
    <row r="14025" spans="1:4" ht="24">
      <c r="A14025" s="219" t="s">
        <v>6503</v>
      </c>
      <c r="B14025" s="220" t="s">
        <v>6504</v>
      </c>
      <c r="C14025" s="219" t="s">
        <v>20847</v>
      </c>
      <c r="D14025" s="223">
        <v>66.23</v>
      </c>
    </row>
    <row r="14026" spans="1:4" ht="24">
      <c r="A14026" s="219" t="s">
        <v>6501</v>
      </c>
      <c r="B14026" s="220" t="s">
        <v>6502</v>
      </c>
      <c r="C14026" s="219" t="s">
        <v>20847</v>
      </c>
      <c r="D14026" s="223">
        <v>55.86</v>
      </c>
    </row>
    <row r="14027" spans="1:4" ht="24">
      <c r="A14027" s="219" t="s">
        <v>6505</v>
      </c>
      <c r="B14027" s="220" t="s">
        <v>6506</v>
      </c>
      <c r="C14027" s="219" t="s">
        <v>20847</v>
      </c>
      <c r="D14027" s="223">
        <v>83.1</v>
      </c>
    </row>
    <row r="14028" spans="1:4" ht="24">
      <c r="A14028" s="219" t="s">
        <v>6497</v>
      </c>
      <c r="B14028" s="220" t="s">
        <v>6498</v>
      </c>
      <c r="C14028" s="219" t="s">
        <v>20847</v>
      </c>
      <c r="D14028" s="223">
        <v>31.99</v>
      </c>
    </row>
    <row r="14029" spans="1:4" ht="24">
      <c r="A14029" s="219" t="s">
        <v>5341</v>
      </c>
      <c r="B14029" s="220" t="s">
        <v>5342</v>
      </c>
      <c r="C14029" s="219" t="s">
        <v>20847</v>
      </c>
      <c r="D14029" s="223">
        <v>42.96</v>
      </c>
    </row>
    <row r="14030" spans="1:4" ht="24">
      <c r="A14030" s="219" t="s">
        <v>5345</v>
      </c>
      <c r="B14030" s="220" t="s">
        <v>5346</v>
      </c>
      <c r="C14030" s="219" t="s">
        <v>20847</v>
      </c>
      <c r="D14030" s="223">
        <v>66.23</v>
      </c>
    </row>
    <row r="14031" spans="1:4" ht="24">
      <c r="A14031" s="219" t="s">
        <v>5343</v>
      </c>
      <c r="B14031" s="220" t="s">
        <v>5344</v>
      </c>
      <c r="C14031" s="219" t="s">
        <v>20847</v>
      </c>
      <c r="D14031" s="223">
        <v>55.86</v>
      </c>
    </row>
    <row r="14032" spans="1:4" ht="24">
      <c r="A14032" s="219" t="s">
        <v>5347</v>
      </c>
      <c r="B14032" s="220" t="s">
        <v>5348</v>
      </c>
      <c r="C14032" s="219" t="s">
        <v>20847</v>
      </c>
      <c r="D14032" s="223">
        <v>83.1</v>
      </c>
    </row>
    <row r="14033" spans="1:4" ht="24">
      <c r="A14033" s="219" t="s">
        <v>5339</v>
      </c>
      <c r="B14033" s="220" t="s">
        <v>5340</v>
      </c>
      <c r="C14033" s="219" t="s">
        <v>20847</v>
      </c>
      <c r="D14033" s="223">
        <v>31.99</v>
      </c>
    </row>
    <row r="14034" spans="1:4" ht="24">
      <c r="A14034" s="219" t="s">
        <v>6509</v>
      </c>
      <c r="B14034" s="220" t="s">
        <v>6510</v>
      </c>
      <c r="C14034" s="219" t="s">
        <v>20847</v>
      </c>
      <c r="D14034" s="223">
        <v>45.94</v>
      </c>
    </row>
    <row r="14035" spans="1:4" ht="24">
      <c r="A14035" s="219" t="s">
        <v>6513</v>
      </c>
      <c r="B14035" s="220" t="s">
        <v>6514</v>
      </c>
      <c r="C14035" s="219" t="s">
        <v>20847</v>
      </c>
      <c r="D14035" s="223">
        <v>72.430000000000007</v>
      </c>
    </row>
    <row r="14036" spans="1:4" ht="24">
      <c r="A14036" s="219" t="s">
        <v>6511</v>
      </c>
      <c r="B14036" s="220" t="s">
        <v>6512</v>
      </c>
      <c r="C14036" s="219" t="s">
        <v>20847</v>
      </c>
      <c r="D14036" s="223">
        <v>62.03</v>
      </c>
    </row>
    <row r="14037" spans="1:4" ht="24">
      <c r="A14037" s="219" t="s">
        <v>6515</v>
      </c>
      <c r="B14037" s="220" t="s">
        <v>6516</v>
      </c>
      <c r="C14037" s="219" t="s">
        <v>20847</v>
      </c>
      <c r="D14037" s="223">
        <v>91.77</v>
      </c>
    </row>
    <row r="14038" spans="1:4" ht="24">
      <c r="A14038" s="219" t="s">
        <v>6507</v>
      </c>
      <c r="B14038" s="220" t="s">
        <v>6508</v>
      </c>
      <c r="C14038" s="219" t="s">
        <v>20847</v>
      </c>
      <c r="D14038" s="223">
        <v>33.909999999999997</v>
      </c>
    </row>
    <row r="14039" spans="1:4" ht="36">
      <c r="A14039" s="219" t="s">
        <v>5363</v>
      </c>
      <c r="B14039" s="220" t="s">
        <v>5364</v>
      </c>
      <c r="C14039" s="219" t="s">
        <v>20847</v>
      </c>
      <c r="D14039" s="223">
        <v>56.81</v>
      </c>
    </row>
    <row r="14040" spans="1:4" ht="36">
      <c r="A14040" s="219" t="s">
        <v>5355</v>
      </c>
      <c r="B14040" s="220" t="s">
        <v>5356</v>
      </c>
      <c r="C14040" s="219" t="s">
        <v>20847</v>
      </c>
      <c r="D14040" s="223">
        <v>26.61</v>
      </c>
    </row>
    <row r="14041" spans="1:4" ht="36">
      <c r="A14041" s="219" t="s">
        <v>5353</v>
      </c>
      <c r="B14041" s="220" t="s">
        <v>5354</v>
      </c>
      <c r="C14041" s="219" t="s">
        <v>20847</v>
      </c>
      <c r="D14041" s="223">
        <v>25.62</v>
      </c>
    </row>
    <row r="14042" spans="1:4" ht="36">
      <c r="A14042" s="219" t="s">
        <v>5359</v>
      </c>
      <c r="B14042" s="220" t="s">
        <v>5360</v>
      </c>
      <c r="C14042" s="219" t="s">
        <v>20847</v>
      </c>
      <c r="D14042" s="223">
        <v>37.18</v>
      </c>
    </row>
    <row r="14043" spans="1:4" ht="36">
      <c r="A14043" s="219" t="s">
        <v>5357</v>
      </c>
      <c r="B14043" s="220" t="s">
        <v>5358</v>
      </c>
      <c r="C14043" s="219" t="s">
        <v>20847</v>
      </c>
      <c r="D14043" s="223">
        <v>23.97</v>
      </c>
    </row>
    <row r="14044" spans="1:4" ht="36">
      <c r="A14044" s="219" t="s">
        <v>5361</v>
      </c>
      <c r="B14044" s="220" t="s">
        <v>5362</v>
      </c>
      <c r="C14044" s="219" t="s">
        <v>20847</v>
      </c>
      <c r="D14044" s="223">
        <v>29.67</v>
      </c>
    </row>
    <row r="14045" spans="1:4" ht="36">
      <c r="A14045" s="219" t="s">
        <v>5351</v>
      </c>
      <c r="B14045" s="220" t="s">
        <v>5352</v>
      </c>
      <c r="C14045" s="219" t="s">
        <v>20847</v>
      </c>
      <c r="D14045" s="223">
        <v>57.36</v>
      </c>
    </row>
    <row r="14046" spans="1:4" ht="36">
      <c r="A14046" s="219" t="s">
        <v>5349</v>
      </c>
      <c r="B14046" s="220" t="s">
        <v>5350</v>
      </c>
      <c r="C14046" s="219" t="s">
        <v>20847</v>
      </c>
      <c r="D14046" s="223">
        <v>29.99</v>
      </c>
    </row>
    <row r="14047" spans="1:4">
      <c r="A14047" s="219" t="s">
        <v>5367</v>
      </c>
      <c r="B14047" s="220" t="s">
        <v>5368</v>
      </c>
      <c r="C14047" s="219" t="s">
        <v>20847</v>
      </c>
      <c r="D14047" s="221">
        <v>6.37</v>
      </c>
    </row>
    <row r="14048" spans="1:4">
      <c r="A14048" s="219" t="s">
        <v>5371</v>
      </c>
      <c r="B14048" s="220" t="s">
        <v>5372</v>
      </c>
      <c r="C14048" s="219" t="s">
        <v>20847</v>
      </c>
      <c r="D14048" s="223">
        <v>10.77</v>
      </c>
    </row>
    <row r="14049" spans="1:4">
      <c r="A14049" s="219" t="s">
        <v>5369</v>
      </c>
      <c r="B14049" s="220" t="s">
        <v>5370</v>
      </c>
      <c r="C14049" s="219" t="s">
        <v>20847</v>
      </c>
      <c r="D14049" s="221">
        <v>9.93</v>
      </c>
    </row>
    <row r="14050" spans="1:4">
      <c r="A14050" s="219" t="s">
        <v>5373</v>
      </c>
      <c r="B14050" s="220" t="s">
        <v>5374</v>
      </c>
      <c r="C14050" s="219" t="s">
        <v>20847</v>
      </c>
      <c r="D14050" s="223">
        <v>13.01</v>
      </c>
    </row>
    <row r="14051" spans="1:4">
      <c r="A14051" s="219" t="s">
        <v>5365</v>
      </c>
      <c r="B14051" s="220" t="s">
        <v>5366</v>
      </c>
      <c r="C14051" s="219" t="s">
        <v>20847</v>
      </c>
      <c r="D14051" s="221">
        <v>5.07</v>
      </c>
    </row>
    <row r="14052" spans="1:4">
      <c r="A14052" s="215">
        <v>8925</v>
      </c>
      <c r="B14052" s="216" t="s">
        <v>21500</v>
      </c>
      <c r="C14052" s="217"/>
      <c r="D14052" s="218"/>
    </row>
    <row r="14053" spans="1:4" ht="24">
      <c r="A14053" s="219" t="s">
        <v>5313</v>
      </c>
      <c r="B14053" s="220" t="s">
        <v>5314</v>
      </c>
      <c r="C14053" s="219" t="s">
        <v>20851</v>
      </c>
      <c r="D14053" s="221">
        <v>5.17</v>
      </c>
    </row>
    <row r="14054" spans="1:4" ht="24">
      <c r="A14054" s="219" t="s">
        <v>6798</v>
      </c>
      <c r="B14054" s="220" t="s">
        <v>6799</v>
      </c>
      <c r="C14054" s="219" t="s">
        <v>20851</v>
      </c>
      <c r="D14054" s="221">
        <v>8.34</v>
      </c>
    </row>
    <row r="14055" spans="1:4" ht="24">
      <c r="A14055" s="219" t="s">
        <v>5315</v>
      </c>
      <c r="B14055" s="220" t="s">
        <v>5316</v>
      </c>
      <c r="C14055" s="219" t="s">
        <v>20851</v>
      </c>
      <c r="D14055" s="221">
        <v>6.02</v>
      </c>
    </row>
    <row r="14056" spans="1:4" ht="24">
      <c r="A14056" s="219" t="s">
        <v>6800</v>
      </c>
      <c r="B14056" s="220" t="s">
        <v>6801</v>
      </c>
      <c r="C14056" s="219" t="s">
        <v>20851</v>
      </c>
      <c r="D14056" s="221">
        <v>9.19</v>
      </c>
    </row>
    <row r="14057" spans="1:4" ht="24">
      <c r="A14057" s="219" t="s">
        <v>5317</v>
      </c>
      <c r="B14057" s="220" t="s">
        <v>5318</v>
      </c>
      <c r="C14057" s="219" t="s">
        <v>20851</v>
      </c>
      <c r="D14057" s="221">
        <v>7.87</v>
      </c>
    </row>
    <row r="14058" spans="1:4" ht="24">
      <c r="A14058" s="219" t="s">
        <v>9028</v>
      </c>
      <c r="B14058" s="220" t="s">
        <v>9029</v>
      </c>
      <c r="C14058" s="219" t="s">
        <v>20851</v>
      </c>
      <c r="D14058" s="223">
        <v>18.14</v>
      </c>
    </row>
    <row r="14059" spans="1:4" ht="24">
      <c r="A14059" s="219" t="s">
        <v>9032</v>
      </c>
      <c r="B14059" s="220" t="s">
        <v>9033</v>
      </c>
      <c r="C14059" s="219" t="s">
        <v>20851</v>
      </c>
      <c r="D14059" s="223">
        <v>32.1</v>
      </c>
    </row>
    <row r="14060" spans="1:4" ht="24">
      <c r="A14060" s="219" t="s">
        <v>9030</v>
      </c>
      <c r="B14060" s="220" t="s">
        <v>9031</v>
      </c>
      <c r="C14060" s="219" t="s">
        <v>20851</v>
      </c>
      <c r="D14060" s="223">
        <v>23.35</v>
      </c>
    </row>
    <row r="14061" spans="1:4" ht="24">
      <c r="A14061" s="219" t="s">
        <v>9034</v>
      </c>
      <c r="B14061" s="220" t="s">
        <v>9035</v>
      </c>
      <c r="C14061" s="219" t="s">
        <v>20851</v>
      </c>
      <c r="D14061" s="223">
        <v>41.56</v>
      </c>
    </row>
    <row r="14062" spans="1:4" ht="24">
      <c r="A14062" s="219" t="s">
        <v>9036</v>
      </c>
      <c r="B14062" s="220" t="s">
        <v>9037</v>
      </c>
      <c r="C14062" s="219" t="s">
        <v>20851</v>
      </c>
      <c r="D14062" s="223">
        <v>69.2</v>
      </c>
    </row>
    <row r="14063" spans="1:4" ht="24">
      <c r="A14063" s="219" t="s">
        <v>9026</v>
      </c>
      <c r="B14063" s="220" t="s">
        <v>9027</v>
      </c>
      <c r="C14063" s="219" t="s">
        <v>20851</v>
      </c>
      <c r="D14063" s="223">
        <v>15.08</v>
      </c>
    </row>
    <row r="14064" spans="1:4">
      <c r="A14064" s="215">
        <v>8926</v>
      </c>
      <c r="B14064" s="216" t="s">
        <v>21501</v>
      </c>
      <c r="C14064" s="217"/>
      <c r="D14064" s="218"/>
    </row>
    <row r="14065" spans="1:4">
      <c r="A14065" s="219" t="s">
        <v>6689</v>
      </c>
      <c r="B14065" s="220" t="s">
        <v>6690</v>
      </c>
      <c r="C14065" s="219" t="s">
        <v>20851</v>
      </c>
      <c r="D14065" s="223">
        <v>97.27</v>
      </c>
    </row>
    <row r="14066" spans="1:4">
      <c r="A14066" s="219" t="s">
        <v>6673</v>
      </c>
      <c r="B14066" s="220" t="s">
        <v>6674</v>
      </c>
      <c r="C14066" s="219" t="s">
        <v>20851</v>
      </c>
      <c r="D14066" s="223">
        <v>18.62</v>
      </c>
    </row>
    <row r="14067" spans="1:4">
      <c r="A14067" s="219" t="s">
        <v>6675</v>
      </c>
      <c r="B14067" s="220" t="s">
        <v>6676</v>
      </c>
      <c r="C14067" s="219" t="s">
        <v>20851</v>
      </c>
      <c r="D14067" s="223">
        <v>20.11</v>
      </c>
    </row>
    <row r="14068" spans="1:4">
      <c r="A14068" s="219" t="s">
        <v>6677</v>
      </c>
      <c r="B14068" s="220" t="s">
        <v>6678</v>
      </c>
      <c r="C14068" s="219" t="s">
        <v>20851</v>
      </c>
      <c r="D14068" s="223">
        <v>24.08</v>
      </c>
    </row>
    <row r="14069" spans="1:4" ht="24">
      <c r="A14069" s="219" t="s">
        <v>6679</v>
      </c>
      <c r="B14069" s="220" t="s">
        <v>6680</v>
      </c>
      <c r="C14069" s="219" t="s">
        <v>20851</v>
      </c>
      <c r="D14069" s="223">
        <v>36.61</v>
      </c>
    </row>
    <row r="14070" spans="1:4" ht="24">
      <c r="A14070" s="219" t="s">
        <v>6681</v>
      </c>
      <c r="B14070" s="220" t="s">
        <v>6682</v>
      </c>
      <c r="C14070" s="219" t="s">
        <v>20851</v>
      </c>
      <c r="D14070" s="223">
        <v>35.36</v>
      </c>
    </row>
    <row r="14071" spans="1:4">
      <c r="A14071" s="219" t="s">
        <v>6683</v>
      </c>
      <c r="B14071" s="220" t="s">
        <v>6684</v>
      </c>
      <c r="C14071" s="219" t="s">
        <v>20851</v>
      </c>
      <c r="D14071" s="223">
        <v>45.79</v>
      </c>
    </row>
    <row r="14072" spans="1:4" ht="24">
      <c r="A14072" s="219" t="s">
        <v>6685</v>
      </c>
      <c r="B14072" s="220" t="s">
        <v>6686</v>
      </c>
      <c r="C14072" s="219" t="s">
        <v>20851</v>
      </c>
      <c r="D14072" s="223">
        <v>65.790000000000006</v>
      </c>
    </row>
    <row r="14073" spans="1:4">
      <c r="A14073" s="219" t="s">
        <v>6687</v>
      </c>
      <c r="B14073" s="220" t="s">
        <v>6688</v>
      </c>
      <c r="C14073" s="219" t="s">
        <v>20851</v>
      </c>
      <c r="D14073" s="223">
        <v>71.290000000000006</v>
      </c>
    </row>
    <row r="14074" spans="1:4" ht="24">
      <c r="A14074" s="219" t="s">
        <v>5311</v>
      </c>
      <c r="B14074" s="220" t="s">
        <v>5312</v>
      </c>
      <c r="C14074" s="219" t="s">
        <v>20851</v>
      </c>
      <c r="D14074" s="221">
        <v>0.81</v>
      </c>
    </row>
    <row r="14075" spans="1:4">
      <c r="A14075" s="215">
        <v>8927</v>
      </c>
      <c r="B14075" s="216" t="s">
        <v>21502</v>
      </c>
      <c r="C14075" s="217"/>
      <c r="D14075" s="218"/>
    </row>
    <row r="14076" spans="1:4">
      <c r="A14076" s="219" t="s">
        <v>6691</v>
      </c>
      <c r="B14076" s="220" t="s">
        <v>6692</v>
      </c>
      <c r="C14076" s="219" t="s">
        <v>20851</v>
      </c>
      <c r="D14076" s="223">
        <v>19.93</v>
      </c>
    </row>
    <row r="14077" spans="1:4">
      <c r="A14077" s="219" t="s">
        <v>6693</v>
      </c>
      <c r="B14077" s="220" t="s">
        <v>6694</v>
      </c>
      <c r="C14077" s="219" t="s">
        <v>20851</v>
      </c>
      <c r="D14077" s="223">
        <v>21.54</v>
      </c>
    </row>
    <row r="14078" spans="1:4">
      <c r="A14078" s="219" t="s">
        <v>6695</v>
      </c>
      <c r="B14078" s="220" t="s">
        <v>6696</v>
      </c>
      <c r="C14078" s="219" t="s">
        <v>20851</v>
      </c>
      <c r="D14078" s="223">
        <v>28.15</v>
      </c>
    </row>
    <row r="14079" spans="1:4">
      <c r="A14079" s="219" t="s">
        <v>6707</v>
      </c>
      <c r="B14079" s="220" t="s">
        <v>6708</v>
      </c>
      <c r="C14079" s="219" t="s">
        <v>20851</v>
      </c>
      <c r="D14079" s="222">
        <v>145.83000000000001</v>
      </c>
    </row>
    <row r="14080" spans="1:4">
      <c r="A14080" s="219" t="s">
        <v>6697</v>
      </c>
      <c r="B14080" s="220" t="s">
        <v>6698</v>
      </c>
      <c r="C14080" s="219" t="s">
        <v>20851</v>
      </c>
      <c r="D14080" s="223">
        <v>43.04</v>
      </c>
    </row>
    <row r="14081" spans="1:4">
      <c r="A14081" s="219" t="s">
        <v>6699</v>
      </c>
      <c r="B14081" s="220" t="s">
        <v>6700</v>
      </c>
      <c r="C14081" s="219" t="s">
        <v>20851</v>
      </c>
      <c r="D14081" s="223">
        <v>48.79</v>
      </c>
    </row>
    <row r="14082" spans="1:4">
      <c r="A14082" s="219" t="s">
        <v>6701</v>
      </c>
      <c r="B14082" s="220" t="s">
        <v>6702</v>
      </c>
      <c r="C14082" s="219" t="s">
        <v>20851</v>
      </c>
      <c r="D14082" s="223">
        <v>55.22</v>
      </c>
    </row>
    <row r="14083" spans="1:4">
      <c r="A14083" s="219" t="s">
        <v>6703</v>
      </c>
      <c r="B14083" s="220" t="s">
        <v>6704</v>
      </c>
      <c r="C14083" s="219" t="s">
        <v>20851</v>
      </c>
      <c r="D14083" s="223">
        <v>82.07</v>
      </c>
    </row>
    <row r="14084" spans="1:4">
      <c r="A14084" s="219" t="s">
        <v>6705</v>
      </c>
      <c r="B14084" s="220" t="s">
        <v>6706</v>
      </c>
      <c r="C14084" s="219" t="s">
        <v>20851</v>
      </c>
      <c r="D14084" s="222">
        <v>111.01</v>
      </c>
    </row>
    <row r="14085" spans="1:4">
      <c r="A14085" s="219" t="s">
        <v>6725</v>
      </c>
      <c r="B14085" s="220" t="s">
        <v>6726</v>
      </c>
      <c r="C14085" s="219" t="s">
        <v>20851</v>
      </c>
      <c r="D14085" s="222">
        <v>242.39</v>
      </c>
    </row>
    <row r="14086" spans="1:4" ht="24">
      <c r="A14086" s="219" t="s">
        <v>6709</v>
      </c>
      <c r="B14086" s="220" t="s">
        <v>6710</v>
      </c>
      <c r="C14086" s="219" t="s">
        <v>20851</v>
      </c>
      <c r="D14086" s="223">
        <v>36.89</v>
      </c>
    </row>
    <row r="14087" spans="1:4" ht="24">
      <c r="A14087" s="219" t="s">
        <v>6711</v>
      </c>
      <c r="B14087" s="220" t="s">
        <v>6712</v>
      </c>
      <c r="C14087" s="219" t="s">
        <v>20851</v>
      </c>
      <c r="D14087" s="223">
        <v>42.37</v>
      </c>
    </row>
    <row r="14088" spans="1:4">
      <c r="A14088" s="219" t="s">
        <v>6713</v>
      </c>
      <c r="B14088" s="220" t="s">
        <v>6714</v>
      </c>
      <c r="C14088" s="219" t="s">
        <v>20851</v>
      </c>
      <c r="D14088" s="223">
        <v>54.18</v>
      </c>
    </row>
    <row r="14089" spans="1:4" ht="24">
      <c r="A14089" s="219" t="s">
        <v>6715</v>
      </c>
      <c r="B14089" s="220" t="s">
        <v>6716</v>
      </c>
      <c r="C14089" s="219" t="s">
        <v>20851</v>
      </c>
      <c r="D14089" s="223">
        <v>70.540000000000006</v>
      </c>
    </row>
    <row r="14090" spans="1:4" ht="24">
      <c r="A14090" s="219" t="s">
        <v>6717</v>
      </c>
      <c r="B14090" s="220" t="s">
        <v>6718</v>
      </c>
      <c r="C14090" s="219" t="s">
        <v>20851</v>
      </c>
      <c r="D14090" s="223">
        <v>80.510000000000005</v>
      </c>
    </row>
    <row r="14091" spans="1:4">
      <c r="A14091" s="219" t="s">
        <v>6719</v>
      </c>
      <c r="B14091" s="220" t="s">
        <v>6720</v>
      </c>
      <c r="C14091" s="219" t="s">
        <v>20851</v>
      </c>
      <c r="D14091" s="223">
        <v>94.33</v>
      </c>
    </row>
    <row r="14092" spans="1:4" ht="24">
      <c r="A14092" s="219" t="s">
        <v>6721</v>
      </c>
      <c r="B14092" s="220" t="s">
        <v>6722</v>
      </c>
      <c r="C14092" s="219" t="s">
        <v>20851</v>
      </c>
      <c r="D14092" s="222">
        <v>135.61000000000001</v>
      </c>
    </row>
    <row r="14093" spans="1:4">
      <c r="A14093" s="219" t="s">
        <v>6723</v>
      </c>
      <c r="B14093" s="220" t="s">
        <v>6724</v>
      </c>
      <c r="C14093" s="219" t="s">
        <v>20851</v>
      </c>
      <c r="D14093" s="222">
        <v>173.48</v>
      </c>
    </row>
    <row r="14094" spans="1:4">
      <c r="A14094" s="215">
        <v>8928</v>
      </c>
      <c r="B14094" s="216" t="s">
        <v>21503</v>
      </c>
      <c r="C14094" s="217"/>
      <c r="D14094" s="218"/>
    </row>
    <row r="14095" spans="1:4" ht="24">
      <c r="A14095" s="219" t="s">
        <v>6824</v>
      </c>
      <c r="B14095" s="220" t="s">
        <v>6825</v>
      </c>
      <c r="C14095" s="219" t="s">
        <v>20847</v>
      </c>
      <c r="D14095" s="223">
        <v>28.84</v>
      </c>
    </row>
    <row r="14096" spans="1:4" ht="24">
      <c r="A14096" s="219" t="s">
        <v>6826</v>
      </c>
      <c r="B14096" s="220" t="s">
        <v>6827</v>
      </c>
      <c r="C14096" s="219" t="s">
        <v>20847</v>
      </c>
      <c r="D14096" s="223">
        <v>28.84</v>
      </c>
    </row>
    <row r="14097" spans="1:4" ht="24">
      <c r="A14097" s="219" t="s">
        <v>6828</v>
      </c>
      <c r="B14097" s="220" t="s">
        <v>6829</v>
      </c>
      <c r="C14097" s="219" t="s">
        <v>20847</v>
      </c>
      <c r="D14097" s="223">
        <v>28.84</v>
      </c>
    </row>
    <row r="14098" spans="1:4" ht="24">
      <c r="A14098" s="219" t="s">
        <v>6830</v>
      </c>
      <c r="B14098" s="220" t="s">
        <v>6831</v>
      </c>
      <c r="C14098" s="219" t="s">
        <v>20847</v>
      </c>
      <c r="D14098" s="223">
        <v>29.61</v>
      </c>
    </row>
    <row r="14099" spans="1:4" ht="24">
      <c r="A14099" s="219" t="s">
        <v>6832</v>
      </c>
      <c r="B14099" s="220" t="s">
        <v>6833</v>
      </c>
      <c r="C14099" s="219" t="s">
        <v>20847</v>
      </c>
      <c r="D14099" s="223">
        <v>30.39</v>
      </c>
    </row>
    <row r="14100" spans="1:4" ht="24">
      <c r="A14100" s="219" t="s">
        <v>6808</v>
      </c>
      <c r="B14100" s="220" t="s">
        <v>6809</v>
      </c>
      <c r="C14100" s="219" t="s">
        <v>20851</v>
      </c>
      <c r="D14100" s="223">
        <v>42.91</v>
      </c>
    </row>
    <row r="14101" spans="1:4" ht="24">
      <c r="A14101" s="219" t="s">
        <v>6810</v>
      </c>
      <c r="B14101" s="220" t="s">
        <v>6811</v>
      </c>
      <c r="C14101" s="219" t="s">
        <v>20851</v>
      </c>
      <c r="D14101" s="223">
        <v>51.29</v>
      </c>
    </row>
    <row r="14102" spans="1:4" ht="24">
      <c r="A14102" s="219" t="s">
        <v>6812</v>
      </c>
      <c r="B14102" s="220" t="s">
        <v>6813</v>
      </c>
      <c r="C14102" s="219" t="s">
        <v>20851</v>
      </c>
      <c r="D14102" s="223">
        <v>59.92</v>
      </c>
    </row>
    <row r="14103" spans="1:4" ht="24">
      <c r="A14103" s="219" t="s">
        <v>6816</v>
      </c>
      <c r="B14103" s="220" t="s">
        <v>6817</v>
      </c>
      <c r="C14103" s="219" t="s">
        <v>20851</v>
      </c>
      <c r="D14103" s="223">
        <v>50.93</v>
      </c>
    </row>
    <row r="14104" spans="1:4" ht="24">
      <c r="A14104" s="219" t="s">
        <v>6814</v>
      </c>
      <c r="B14104" s="220" t="s">
        <v>6815</v>
      </c>
      <c r="C14104" s="219" t="s">
        <v>20851</v>
      </c>
      <c r="D14104" s="223">
        <v>59.56</v>
      </c>
    </row>
    <row r="14105" spans="1:4" ht="24">
      <c r="A14105" s="219" t="s">
        <v>6818</v>
      </c>
      <c r="B14105" s="220" t="s">
        <v>6819</v>
      </c>
      <c r="C14105" s="219" t="s">
        <v>20847</v>
      </c>
      <c r="D14105" s="221">
        <v>6.98</v>
      </c>
    </row>
    <row r="14106" spans="1:4" ht="24">
      <c r="A14106" s="219" t="s">
        <v>6820</v>
      </c>
      <c r="B14106" s="220" t="s">
        <v>6821</v>
      </c>
      <c r="C14106" s="219" t="s">
        <v>20847</v>
      </c>
      <c r="D14106" s="221">
        <v>7.31</v>
      </c>
    </row>
    <row r="14107" spans="1:4">
      <c r="A14107" s="215">
        <v>8929</v>
      </c>
      <c r="B14107" s="216" t="s">
        <v>21504</v>
      </c>
      <c r="C14107" s="217"/>
      <c r="D14107" s="218"/>
    </row>
    <row r="14108" spans="1:4" ht="24">
      <c r="A14108" s="219" t="s">
        <v>5383</v>
      </c>
      <c r="B14108" s="220" t="s">
        <v>5384</v>
      </c>
      <c r="C14108" s="219" t="s">
        <v>20851</v>
      </c>
      <c r="D14108" s="222">
        <v>111.5</v>
      </c>
    </row>
    <row r="14109" spans="1:4" ht="24">
      <c r="A14109" s="219" t="s">
        <v>5381</v>
      </c>
      <c r="B14109" s="220" t="s">
        <v>5382</v>
      </c>
      <c r="C14109" s="219" t="s">
        <v>20851</v>
      </c>
      <c r="D14109" s="223">
        <v>89.35</v>
      </c>
    </row>
    <row r="14110" spans="1:4" ht="24">
      <c r="A14110" s="219" t="s">
        <v>5387</v>
      </c>
      <c r="B14110" s="220" t="s">
        <v>5388</v>
      </c>
      <c r="C14110" s="219" t="s">
        <v>20851</v>
      </c>
      <c r="D14110" s="222">
        <v>125.67</v>
      </c>
    </row>
    <row r="14111" spans="1:4" ht="24">
      <c r="A14111" s="219" t="s">
        <v>5385</v>
      </c>
      <c r="B14111" s="220" t="s">
        <v>5386</v>
      </c>
      <c r="C14111" s="219" t="s">
        <v>20851</v>
      </c>
      <c r="D14111" s="222">
        <v>102.35</v>
      </c>
    </row>
    <row r="14112" spans="1:4" ht="24">
      <c r="A14112" s="219" t="s">
        <v>5391</v>
      </c>
      <c r="B14112" s="220" t="s">
        <v>5392</v>
      </c>
      <c r="C14112" s="219" t="s">
        <v>20851</v>
      </c>
      <c r="D14112" s="222">
        <v>138.38999999999999</v>
      </c>
    </row>
    <row r="14113" spans="1:4" ht="24">
      <c r="A14113" s="219" t="s">
        <v>5389</v>
      </c>
      <c r="B14113" s="220" t="s">
        <v>5390</v>
      </c>
      <c r="C14113" s="219" t="s">
        <v>20851</v>
      </c>
      <c r="D14113" s="222">
        <v>117.44</v>
      </c>
    </row>
    <row r="14114" spans="1:4" ht="24">
      <c r="A14114" s="219" t="s">
        <v>5395</v>
      </c>
      <c r="B14114" s="220" t="s">
        <v>5396</v>
      </c>
      <c r="C14114" s="219" t="s">
        <v>20851</v>
      </c>
      <c r="D14114" s="222">
        <v>168.58</v>
      </c>
    </row>
    <row r="14115" spans="1:4" ht="24">
      <c r="A14115" s="219" t="s">
        <v>5393</v>
      </c>
      <c r="B14115" s="220" t="s">
        <v>5394</v>
      </c>
      <c r="C14115" s="219" t="s">
        <v>20851</v>
      </c>
      <c r="D14115" s="222">
        <v>146.06</v>
      </c>
    </row>
    <row r="14116" spans="1:4" ht="24">
      <c r="A14116" s="219" t="s">
        <v>5397</v>
      </c>
      <c r="B14116" s="220" t="s">
        <v>5398</v>
      </c>
      <c r="C14116" s="219" t="s">
        <v>20851</v>
      </c>
      <c r="D14116" s="222">
        <v>202.59</v>
      </c>
    </row>
    <row r="14117" spans="1:4">
      <c r="A14117" s="215">
        <v>8930</v>
      </c>
      <c r="B14117" s="216" t="s">
        <v>21505</v>
      </c>
      <c r="C14117" s="217"/>
      <c r="D14117" s="218"/>
    </row>
    <row r="14118" spans="1:4" ht="24">
      <c r="A14118" s="219" t="s">
        <v>5401</v>
      </c>
      <c r="B14118" s="220" t="s">
        <v>5402</v>
      </c>
      <c r="C14118" s="219" t="s">
        <v>20851</v>
      </c>
      <c r="D14118" s="222">
        <v>110.13</v>
      </c>
    </row>
    <row r="14119" spans="1:4" ht="24">
      <c r="A14119" s="219" t="s">
        <v>5399</v>
      </c>
      <c r="B14119" s="220" t="s">
        <v>5400</v>
      </c>
      <c r="C14119" s="219" t="s">
        <v>20851</v>
      </c>
      <c r="D14119" s="223">
        <v>87.67</v>
      </c>
    </row>
    <row r="14120" spans="1:4" ht="24">
      <c r="A14120" s="219" t="s">
        <v>5405</v>
      </c>
      <c r="B14120" s="220" t="s">
        <v>5406</v>
      </c>
      <c r="C14120" s="219" t="s">
        <v>20851</v>
      </c>
      <c r="D14120" s="222">
        <v>122.49</v>
      </c>
    </row>
    <row r="14121" spans="1:4" ht="24">
      <c r="A14121" s="219" t="s">
        <v>5403</v>
      </c>
      <c r="B14121" s="220" t="s">
        <v>5404</v>
      </c>
      <c r="C14121" s="219" t="s">
        <v>20851</v>
      </c>
      <c r="D14121" s="222">
        <v>100.04</v>
      </c>
    </row>
    <row r="14122" spans="1:4" ht="24">
      <c r="A14122" s="219" t="s">
        <v>5409</v>
      </c>
      <c r="B14122" s="220" t="s">
        <v>5410</v>
      </c>
      <c r="C14122" s="219" t="s">
        <v>20851</v>
      </c>
      <c r="D14122" s="222">
        <v>136.62</v>
      </c>
    </row>
    <row r="14123" spans="1:4" ht="24">
      <c r="A14123" s="219" t="s">
        <v>5407</v>
      </c>
      <c r="B14123" s="220" t="s">
        <v>5408</v>
      </c>
      <c r="C14123" s="219" t="s">
        <v>20851</v>
      </c>
      <c r="D14123" s="222">
        <v>114.15</v>
      </c>
    </row>
    <row r="14124" spans="1:4" ht="24">
      <c r="A14124" s="219" t="s">
        <v>5413</v>
      </c>
      <c r="B14124" s="220" t="s">
        <v>5414</v>
      </c>
      <c r="C14124" s="219" t="s">
        <v>20851</v>
      </c>
      <c r="D14124" s="222">
        <v>165.05</v>
      </c>
    </row>
    <row r="14125" spans="1:4" ht="24">
      <c r="A14125" s="219" t="s">
        <v>5411</v>
      </c>
      <c r="B14125" s="220" t="s">
        <v>5412</v>
      </c>
      <c r="C14125" s="219" t="s">
        <v>20851</v>
      </c>
      <c r="D14125" s="222">
        <v>143.91</v>
      </c>
    </row>
    <row r="14126" spans="1:4" ht="24">
      <c r="A14126" s="219" t="s">
        <v>5415</v>
      </c>
      <c r="B14126" s="220" t="s">
        <v>5416</v>
      </c>
      <c r="C14126" s="219" t="s">
        <v>20851</v>
      </c>
      <c r="D14126" s="222">
        <v>200.28</v>
      </c>
    </row>
    <row r="14127" spans="1:4">
      <c r="A14127" s="215">
        <v>8931</v>
      </c>
      <c r="B14127" s="216" t="s">
        <v>21506</v>
      </c>
      <c r="C14127" s="217"/>
      <c r="D14127" s="218"/>
    </row>
    <row r="14128" spans="1:4" ht="36">
      <c r="A14128" s="219" t="s">
        <v>5379</v>
      </c>
      <c r="B14128" s="220" t="s">
        <v>5380</v>
      </c>
      <c r="C14128" s="219" t="s">
        <v>20851</v>
      </c>
      <c r="D14128" s="223">
        <v>13.71</v>
      </c>
    </row>
    <row r="14129" spans="1:4" ht="36">
      <c r="A14129" s="219" t="s">
        <v>5377</v>
      </c>
      <c r="B14129" s="220" t="s">
        <v>5378</v>
      </c>
      <c r="C14129" s="219" t="s">
        <v>20851</v>
      </c>
      <c r="D14129" s="223">
        <v>12.33</v>
      </c>
    </row>
    <row r="14130" spans="1:4" ht="24">
      <c r="A14130" s="219" t="s">
        <v>6822</v>
      </c>
      <c r="B14130" s="220" t="s">
        <v>6823</v>
      </c>
      <c r="C14130" s="219" t="s">
        <v>20851</v>
      </c>
      <c r="D14130" s="223">
        <v>13.51</v>
      </c>
    </row>
    <row r="14131" spans="1:4" ht="24">
      <c r="A14131" s="219" t="s">
        <v>5094</v>
      </c>
      <c r="B14131" s="220" t="s">
        <v>5095</v>
      </c>
      <c r="C14131" s="219" t="s">
        <v>20851</v>
      </c>
      <c r="D14131" s="223">
        <v>17.27</v>
      </c>
    </row>
    <row r="14132" spans="1:4" ht="24">
      <c r="A14132" s="219" t="s">
        <v>5233</v>
      </c>
      <c r="B14132" s="220" t="s">
        <v>5234</v>
      </c>
      <c r="C14132" s="219" t="s">
        <v>20851</v>
      </c>
      <c r="D14132" s="223">
        <v>17.27</v>
      </c>
    </row>
    <row r="14133" spans="1:4">
      <c r="A14133" s="215">
        <v>8932</v>
      </c>
      <c r="B14133" s="216" t="s">
        <v>21507</v>
      </c>
      <c r="C14133" s="217"/>
      <c r="D14133" s="218"/>
    </row>
    <row r="14134" spans="1:4" ht="24">
      <c r="A14134" s="219" t="s">
        <v>4965</v>
      </c>
      <c r="B14134" s="220" t="s">
        <v>4966</v>
      </c>
      <c r="C14134" s="219" t="s">
        <v>20847</v>
      </c>
      <c r="D14134" s="223">
        <v>64.5</v>
      </c>
    </row>
    <row r="14135" spans="1:4" ht="24">
      <c r="A14135" s="219" t="s">
        <v>4967</v>
      </c>
      <c r="B14135" s="220" t="s">
        <v>4968</v>
      </c>
      <c r="C14135" s="219" t="s">
        <v>20847</v>
      </c>
      <c r="D14135" s="223">
        <v>72.5</v>
      </c>
    </row>
    <row r="14136" spans="1:4" ht="24">
      <c r="A14136" s="219" t="s">
        <v>9163</v>
      </c>
      <c r="B14136" s="220" t="s">
        <v>9164</v>
      </c>
      <c r="C14136" s="219" t="s">
        <v>20847</v>
      </c>
      <c r="D14136" s="223">
        <v>60.47</v>
      </c>
    </row>
    <row r="14137" spans="1:4" ht="24">
      <c r="A14137" s="219" t="s">
        <v>9161</v>
      </c>
      <c r="B14137" s="220" t="s">
        <v>9162</v>
      </c>
      <c r="C14137" s="219" t="s">
        <v>20847</v>
      </c>
      <c r="D14137" s="223">
        <v>51.89</v>
      </c>
    </row>
    <row r="14138" spans="1:4" ht="24">
      <c r="A14138" s="219" t="s">
        <v>6786</v>
      </c>
      <c r="B14138" s="220" t="s">
        <v>6787</v>
      </c>
      <c r="C14138" s="219" t="s">
        <v>20847</v>
      </c>
      <c r="D14138" s="223">
        <v>99.93</v>
      </c>
    </row>
    <row r="14139" spans="1:4" ht="24">
      <c r="A14139" s="219" t="s">
        <v>6784</v>
      </c>
      <c r="B14139" s="220" t="s">
        <v>6785</v>
      </c>
      <c r="C14139" s="219" t="s">
        <v>20847</v>
      </c>
      <c r="D14139" s="223">
        <v>76.17</v>
      </c>
    </row>
    <row r="14140" spans="1:4" ht="24">
      <c r="A14140" s="219" t="s">
        <v>6782</v>
      </c>
      <c r="B14140" s="220" t="s">
        <v>6783</v>
      </c>
      <c r="C14140" s="219" t="s">
        <v>20847</v>
      </c>
      <c r="D14140" s="223">
        <v>68.06</v>
      </c>
    </row>
    <row r="14141" spans="1:4" ht="24">
      <c r="A14141" s="219" t="s">
        <v>6780</v>
      </c>
      <c r="B14141" s="220" t="s">
        <v>6781</v>
      </c>
      <c r="C14141" s="219" t="s">
        <v>20847</v>
      </c>
      <c r="D14141" s="223">
        <v>44.3</v>
      </c>
    </row>
    <row r="14142" spans="1:4" ht="24">
      <c r="A14142" s="219" t="s">
        <v>6758</v>
      </c>
      <c r="B14142" s="220" t="s">
        <v>6759</v>
      </c>
      <c r="C14142" s="219" t="s">
        <v>20847</v>
      </c>
      <c r="D14142" s="222">
        <v>213.45</v>
      </c>
    </row>
    <row r="14143" spans="1:4" ht="24">
      <c r="A14143" s="219" t="s">
        <v>6770</v>
      </c>
      <c r="B14143" s="220" t="s">
        <v>6771</v>
      </c>
      <c r="C14143" s="219" t="s">
        <v>20847</v>
      </c>
      <c r="D14143" s="222">
        <v>216.96</v>
      </c>
    </row>
    <row r="14144" spans="1:4" ht="36">
      <c r="A14144" s="219" t="s">
        <v>4953</v>
      </c>
      <c r="B14144" s="220" t="s">
        <v>4954</v>
      </c>
      <c r="C14144" s="219" t="s">
        <v>20847</v>
      </c>
      <c r="D14144" s="222">
        <v>181.17</v>
      </c>
    </row>
    <row r="14145" spans="1:4" ht="36">
      <c r="A14145" s="219" t="s">
        <v>4951</v>
      </c>
      <c r="B14145" s="220" t="s">
        <v>4952</v>
      </c>
      <c r="C14145" s="219" t="s">
        <v>20847</v>
      </c>
      <c r="D14145" s="222">
        <v>166.48</v>
      </c>
    </row>
    <row r="14146" spans="1:4" ht="36">
      <c r="A14146" s="219" t="s">
        <v>6762</v>
      </c>
      <c r="B14146" s="220" t="s">
        <v>6763</v>
      </c>
      <c r="C14146" s="219" t="s">
        <v>20847</v>
      </c>
      <c r="D14146" s="222">
        <v>367.94</v>
      </c>
    </row>
    <row r="14147" spans="1:4" ht="36">
      <c r="A14147" s="219" t="s">
        <v>6774</v>
      </c>
      <c r="B14147" s="220" t="s">
        <v>6775</v>
      </c>
      <c r="C14147" s="219" t="s">
        <v>20847</v>
      </c>
      <c r="D14147" s="222">
        <v>401.88</v>
      </c>
    </row>
    <row r="14148" spans="1:4" ht="36">
      <c r="A14148" s="219" t="s">
        <v>4957</v>
      </c>
      <c r="B14148" s="220" t="s">
        <v>4958</v>
      </c>
      <c r="C14148" s="219" t="s">
        <v>20847</v>
      </c>
      <c r="D14148" s="222">
        <v>330.3</v>
      </c>
    </row>
    <row r="14149" spans="1:4" ht="36">
      <c r="A14149" s="219" t="s">
        <v>4955</v>
      </c>
      <c r="B14149" s="220" t="s">
        <v>4956</v>
      </c>
      <c r="C14149" s="219" t="s">
        <v>20847</v>
      </c>
      <c r="D14149" s="222">
        <v>274</v>
      </c>
    </row>
    <row r="14150" spans="1:4" ht="24">
      <c r="A14150" s="219" t="s">
        <v>6754</v>
      </c>
      <c r="B14150" s="220" t="s">
        <v>6755</v>
      </c>
      <c r="C14150" s="219" t="s">
        <v>20847</v>
      </c>
      <c r="D14150" s="222">
        <v>156.66</v>
      </c>
    </row>
    <row r="14151" spans="1:4" ht="24">
      <c r="A14151" s="219" t="s">
        <v>6766</v>
      </c>
      <c r="B14151" s="220" t="s">
        <v>6767</v>
      </c>
      <c r="C14151" s="219" t="s">
        <v>20847</v>
      </c>
      <c r="D14151" s="222">
        <v>160.01</v>
      </c>
    </row>
    <row r="14152" spans="1:4" ht="24">
      <c r="A14152" s="219" t="s">
        <v>4949</v>
      </c>
      <c r="B14152" s="220" t="s">
        <v>4950</v>
      </c>
      <c r="C14152" s="219" t="s">
        <v>20847</v>
      </c>
      <c r="D14152" s="222">
        <v>125.65</v>
      </c>
    </row>
    <row r="14153" spans="1:4" ht="24">
      <c r="A14153" s="219" t="s">
        <v>4947</v>
      </c>
      <c r="B14153" s="220" t="s">
        <v>4948</v>
      </c>
      <c r="C14153" s="219" t="s">
        <v>20847</v>
      </c>
      <c r="D14153" s="222">
        <v>110.77</v>
      </c>
    </row>
    <row r="14154" spans="1:4" ht="36">
      <c r="A14154" s="219" t="s">
        <v>6756</v>
      </c>
      <c r="B14154" s="220" t="s">
        <v>6757</v>
      </c>
      <c r="C14154" s="219" t="s">
        <v>20847</v>
      </c>
      <c r="D14154" s="223">
        <v>73.48</v>
      </c>
    </row>
    <row r="14155" spans="1:4" ht="36">
      <c r="A14155" s="219" t="s">
        <v>6768</v>
      </c>
      <c r="B14155" s="220" t="s">
        <v>6769</v>
      </c>
      <c r="C14155" s="219" t="s">
        <v>20847</v>
      </c>
      <c r="D14155" s="223">
        <v>86.81</v>
      </c>
    </row>
    <row r="14156" spans="1:4" ht="36">
      <c r="A14156" s="219" t="s">
        <v>6760</v>
      </c>
      <c r="B14156" s="220" t="s">
        <v>6761</v>
      </c>
      <c r="C14156" s="219" t="s">
        <v>20847</v>
      </c>
      <c r="D14156" s="223">
        <v>88</v>
      </c>
    </row>
    <row r="14157" spans="1:4" ht="36">
      <c r="A14157" s="219" t="s">
        <v>6772</v>
      </c>
      <c r="B14157" s="220" t="s">
        <v>6773</v>
      </c>
      <c r="C14157" s="219" t="s">
        <v>20847</v>
      </c>
      <c r="D14157" s="222">
        <v>141.58000000000001</v>
      </c>
    </row>
    <row r="14158" spans="1:4" ht="36">
      <c r="A14158" s="219" t="s">
        <v>6752</v>
      </c>
      <c r="B14158" s="220" t="s">
        <v>6753</v>
      </c>
      <c r="C14158" s="219" t="s">
        <v>20847</v>
      </c>
      <c r="D14158" s="223">
        <v>64.27</v>
      </c>
    </row>
    <row r="14159" spans="1:4" ht="36">
      <c r="A14159" s="219" t="s">
        <v>6764</v>
      </c>
      <c r="B14159" s="220" t="s">
        <v>6765</v>
      </c>
      <c r="C14159" s="219" t="s">
        <v>20847</v>
      </c>
      <c r="D14159" s="223">
        <v>78.47</v>
      </c>
    </row>
    <row r="14160" spans="1:4" ht="36">
      <c r="A14160" s="219" t="s">
        <v>5636</v>
      </c>
      <c r="B14160" s="220" t="s">
        <v>5637</v>
      </c>
      <c r="C14160" s="219" t="s">
        <v>20847</v>
      </c>
      <c r="D14160" s="222">
        <v>298.18</v>
      </c>
    </row>
    <row r="14161" spans="1:4" ht="36">
      <c r="A14161" s="219" t="s">
        <v>5632</v>
      </c>
      <c r="B14161" s="220" t="s">
        <v>5633</v>
      </c>
      <c r="C14161" s="219" t="s">
        <v>20847</v>
      </c>
      <c r="D14161" s="222">
        <v>276.20999999999998</v>
      </c>
    </row>
    <row r="14162" spans="1:4" ht="36">
      <c r="A14162" s="219" t="s">
        <v>5640</v>
      </c>
      <c r="B14162" s="220" t="s">
        <v>5641</v>
      </c>
      <c r="C14162" s="219" t="s">
        <v>20847</v>
      </c>
      <c r="D14162" s="222">
        <v>591.89</v>
      </c>
    </row>
    <row r="14163" spans="1:4" ht="36">
      <c r="A14163" s="219" t="s">
        <v>5628</v>
      </c>
      <c r="B14163" s="220" t="s">
        <v>5629</v>
      </c>
      <c r="C14163" s="219" t="s">
        <v>20847</v>
      </c>
      <c r="D14163" s="222">
        <v>477.34</v>
      </c>
    </row>
    <row r="14164" spans="1:4" ht="24">
      <c r="A14164" s="219" t="s">
        <v>5634</v>
      </c>
      <c r="B14164" s="220" t="s">
        <v>5635</v>
      </c>
      <c r="C14164" s="219" t="s">
        <v>20847</v>
      </c>
      <c r="D14164" s="222">
        <v>203.82</v>
      </c>
    </row>
    <row r="14165" spans="1:4" ht="24">
      <c r="A14165" s="219" t="s">
        <v>5630</v>
      </c>
      <c r="B14165" s="220" t="s">
        <v>5631</v>
      </c>
      <c r="C14165" s="219" t="s">
        <v>20847</v>
      </c>
      <c r="D14165" s="222">
        <v>183.21</v>
      </c>
    </row>
    <row r="14166" spans="1:4" ht="24">
      <c r="A14166" s="219" t="s">
        <v>5638</v>
      </c>
      <c r="B14166" s="220" t="s">
        <v>5639</v>
      </c>
      <c r="C14166" s="219" t="s">
        <v>20847</v>
      </c>
      <c r="D14166" s="222">
        <v>403.17</v>
      </c>
    </row>
    <row r="14167" spans="1:4" ht="24">
      <c r="A14167" s="219" t="s">
        <v>5626</v>
      </c>
      <c r="B14167" s="220" t="s">
        <v>5627</v>
      </c>
      <c r="C14167" s="219" t="s">
        <v>20847</v>
      </c>
      <c r="D14167" s="222">
        <v>291.33999999999997</v>
      </c>
    </row>
    <row r="14168" spans="1:4" ht="36">
      <c r="A14168" s="219" t="s">
        <v>5652</v>
      </c>
      <c r="B14168" s="220" t="s">
        <v>5653</v>
      </c>
      <c r="C14168" s="219" t="s">
        <v>20847</v>
      </c>
      <c r="D14168" s="222">
        <v>312.93</v>
      </c>
    </row>
    <row r="14169" spans="1:4" ht="36">
      <c r="A14169" s="219" t="s">
        <v>5644</v>
      </c>
      <c r="B14169" s="220" t="s">
        <v>5645</v>
      </c>
      <c r="C14169" s="219" t="s">
        <v>20847</v>
      </c>
      <c r="D14169" s="222">
        <v>261.48</v>
      </c>
    </row>
    <row r="14170" spans="1:4" ht="36">
      <c r="A14170" s="219" t="s">
        <v>5656</v>
      </c>
      <c r="B14170" s="220" t="s">
        <v>5657</v>
      </c>
      <c r="C14170" s="219" t="s">
        <v>20847</v>
      </c>
      <c r="D14170" s="222">
        <v>616.76</v>
      </c>
    </row>
    <row r="14171" spans="1:4" ht="36">
      <c r="A14171" s="219" t="s">
        <v>5648</v>
      </c>
      <c r="B14171" s="220" t="s">
        <v>5649</v>
      </c>
      <c r="C14171" s="219" t="s">
        <v>20847</v>
      </c>
      <c r="D14171" s="222">
        <v>471.58</v>
      </c>
    </row>
    <row r="14172" spans="1:4" ht="24">
      <c r="A14172" s="219" t="s">
        <v>5650</v>
      </c>
      <c r="B14172" s="220" t="s">
        <v>5651</v>
      </c>
      <c r="C14172" s="219" t="s">
        <v>20847</v>
      </c>
      <c r="D14172" s="222">
        <v>218.57</v>
      </c>
    </row>
    <row r="14173" spans="1:4" ht="24">
      <c r="A14173" s="219" t="s">
        <v>5642</v>
      </c>
      <c r="B14173" s="220" t="s">
        <v>5643</v>
      </c>
      <c r="C14173" s="219" t="s">
        <v>20847</v>
      </c>
      <c r="D14173" s="222">
        <v>168.48</v>
      </c>
    </row>
    <row r="14174" spans="1:4" ht="24">
      <c r="A14174" s="219" t="s">
        <v>5654</v>
      </c>
      <c r="B14174" s="220" t="s">
        <v>5655</v>
      </c>
      <c r="C14174" s="219" t="s">
        <v>20847</v>
      </c>
      <c r="D14174" s="222">
        <v>428.04</v>
      </c>
    </row>
    <row r="14175" spans="1:4" ht="24">
      <c r="A14175" s="219" t="s">
        <v>5646</v>
      </c>
      <c r="B14175" s="220" t="s">
        <v>5647</v>
      </c>
      <c r="C14175" s="219" t="s">
        <v>20847</v>
      </c>
      <c r="D14175" s="222">
        <v>285.58</v>
      </c>
    </row>
    <row r="14176" spans="1:4" ht="36">
      <c r="A14176" s="219" t="s">
        <v>5620</v>
      </c>
      <c r="B14176" s="220" t="s">
        <v>5621</v>
      </c>
      <c r="C14176" s="219" t="s">
        <v>20847</v>
      </c>
      <c r="D14176" s="222">
        <v>515.72</v>
      </c>
    </row>
    <row r="14177" spans="1:4" ht="36">
      <c r="A14177" s="219" t="s">
        <v>5616</v>
      </c>
      <c r="B14177" s="220" t="s">
        <v>5617</v>
      </c>
      <c r="C14177" s="219" t="s">
        <v>20847</v>
      </c>
      <c r="D14177" s="222">
        <v>427.32</v>
      </c>
    </row>
    <row r="14178" spans="1:4" ht="36">
      <c r="A14178" s="219" t="s">
        <v>5624</v>
      </c>
      <c r="B14178" s="220" t="s">
        <v>5625</v>
      </c>
      <c r="C14178" s="219" t="s">
        <v>20847</v>
      </c>
      <c r="D14178" s="222">
        <v>544.66999999999996</v>
      </c>
    </row>
    <row r="14179" spans="1:4" ht="24">
      <c r="A14179" s="219" t="s">
        <v>5618</v>
      </c>
      <c r="B14179" s="220" t="s">
        <v>5619</v>
      </c>
      <c r="C14179" s="219" t="s">
        <v>20847</v>
      </c>
      <c r="D14179" s="222">
        <v>421.36</v>
      </c>
    </row>
    <row r="14180" spans="1:4" ht="24">
      <c r="A14180" s="219" t="s">
        <v>5614</v>
      </c>
      <c r="B14180" s="220" t="s">
        <v>5615</v>
      </c>
      <c r="C14180" s="219" t="s">
        <v>20847</v>
      </c>
      <c r="D14180" s="222">
        <v>334.32</v>
      </c>
    </row>
    <row r="14181" spans="1:4" ht="24">
      <c r="A14181" s="219" t="s">
        <v>5622</v>
      </c>
      <c r="B14181" s="220" t="s">
        <v>5623</v>
      </c>
      <c r="C14181" s="219" t="s">
        <v>20847</v>
      </c>
      <c r="D14181" s="222">
        <v>358.67</v>
      </c>
    </row>
    <row r="14182" spans="1:4" ht="36">
      <c r="A14182" s="219" t="s">
        <v>5608</v>
      </c>
      <c r="B14182" s="220" t="s">
        <v>5609</v>
      </c>
      <c r="C14182" s="219" t="s">
        <v>20847</v>
      </c>
      <c r="D14182" s="222">
        <v>524.84</v>
      </c>
    </row>
    <row r="14183" spans="1:4" ht="36">
      <c r="A14183" s="219" t="s">
        <v>5604</v>
      </c>
      <c r="B14183" s="220" t="s">
        <v>5605</v>
      </c>
      <c r="C14183" s="219" t="s">
        <v>20847</v>
      </c>
      <c r="D14183" s="222">
        <v>402.7</v>
      </c>
    </row>
    <row r="14184" spans="1:4" ht="36">
      <c r="A14184" s="219" t="s">
        <v>5612</v>
      </c>
      <c r="B14184" s="220" t="s">
        <v>5613</v>
      </c>
      <c r="C14184" s="219" t="s">
        <v>20847</v>
      </c>
      <c r="D14184" s="222">
        <v>631.74</v>
      </c>
    </row>
    <row r="14185" spans="1:4" ht="24">
      <c r="A14185" s="219" t="s">
        <v>5600</v>
      </c>
      <c r="B14185" s="220" t="s">
        <v>5601</v>
      </c>
      <c r="C14185" s="219" t="s">
        <v>20847</v>
      </c>
      <c r="D14185" s="222">
        <v>457.84</v>
      </c>
    </row>
    <row r="14186" spans="1:4" ht="24">
      <c r="A14186" s="219" t="s">
        <v>5596</v>
      </c>
      <c r="B14186" s="220" t="s">
        <v>5597</v>
      </c>
      <c r="C14186" s="219" t="s">
        <v>20847</v>
      </c>
      <c r="D14186" s="222">
        <v>356.56</v>
      </c>
    </row>
    <row r="14187" spans="1:4" ht="24">
      <c r="A14187" s="219" t="s">
        <v>5606</v>
      </c>
      <c r="B14187" s="220" t="s">
        <v>5607</v>
      </c>
      <c r="C14187" s="219" t="s">
        <v>20847</v>
      </c>
      <c r="D14187" s="222">
        <v>430.48</v>
      </c>
    </row>
    <row r="14188" spans="1:4" ht="24">
      <c r="A14188" s="219" t="s">
        <v>5602</v>
      </c>
      <c r="B14188" s="220" t="s">
        <v>5603</v>
      </c>
      <c r="C14188" s="219" t="s">
        <v>20847</v>
      </c>
      <c r="D14188" s="222">
        <v>309.7</v>
      </c>
    </row>
    <row r="14189" spans="1:4" ht="24">
      <c r="A14189" s="219" t="s">
        <v>5610</v>
      </c>
      <c r="B14189" s="220" t="s">
        <v>5611</v>
      </c>
      <c r="C14189" s="219" t="s">
        <v>20847</v>
      </c>
      <c r="D14189" s="222">
        <v>445.74</v>
      </c>
    </row>
    <row r="14190" spans="1:4" ht="24">
      <c r="A14190" s="219" t="s">
        <v>5598</v>
      </c>
      <c r="B14190" s="220" t="s">
        <v>5599</v>
      </c>
      <c r="C14190" s="219" t="s">
        <v>20847</v>
      </c>
      <c r="D14190" s="222">
        <v>410.66</v>
      </c>
    </row>
    <row r="14191" spans="1:4" ht="24">
      <c r="A14191" s="219" t="s">
        <v>5594</v>
      </c>
      <c r="B14191" s="220" t="s">
        <v>5595</v>
      </c>
      <c r="C14191" s="219" t="s">
        <v>20847</v>
      </c>
      <c r="D14191" s="222">
        <v>310.06</v>
      </c>
    </row>
    <row r="14192" spans="1:4" ht="36">
      <c r="A14192" s="219" t="s">
        <v>4977</v>
      </c>
      <c r="B14192" s="220" t="s">
        <v>4978</v>
      </c>
      <c r="C14192" s="219" t="s">
        <v>20847</v>
      </c>
      <c r="D14192" s="223">
        <v>58.62</v>
      </c>
    </row>
    <row r="14193" spans="1:4" ht="36">
      <c r="A14193" s="219" t="s">
        <v>4975</v>
      </c>
      <c r="B14193" s="220" t="s">
        <v>4976</v>
      </c>
      <c r="C14193" s="219" t="s">
        <v>20847</v>
      </c>
      <c r="D14193" s="223">
        <v>54.59</v>
      </c>
    </row>
    <row r="14194" spans="1:4" ht="24">
      <c r="A14194" s="219" t="s">
        <v>4973</v>
      </c>
      <c r="B14194" s="220" t="s">
        <v>4974</v>
      </c>
      <c r="C14194" s="219" t="s">
        <v>20847</v>
      </c>
      <c r="D14194" s="223">
        <v>46.01</v>
      </c>
    </row>
    <row r="14195" spans="1:4" ht="24">
      <c r="A14195" s="219" t="s">
        <v>6792</v>
      </c>
      <c r="B14195" s="220" t="s">
        <v>6793</v>
      </c>
      <c r="C14195" s="219" t="s">
        <v>20847</v>
      </c>
      <c r="D14195" s="224">
        <v>2638.35</v>
      </c>
    </row>
    <row r="14196" spans="1:4" ht="24">
      <c r="A14196" s="219" t="s">
        <v>6796</v>
      </c>
      <c r="B14196" s="220" t="s">
        <v>6797</v>
      </c>
      <c r="C14196" s="219" t="s">
        <v>20847</v>
      </c>
      <c r="D14196" s="224">
        <v>4019.03</v>
      </c>
    </row>
    <row r="14197" spans="1:4" ht="24">
      <c r="A14197" s="219" t="s">
        <v>6794</v>
      </c>
      <c r="B14197" s="220" t="s">
        <v>6795</v>
      </c>
      <c r="C14197" s="219" t="s">
        <v>20847</v>
      </c>
      <c r="D14197" s="224">
        <v>4808.68</v>
      </c>
    </row>
    <row r="14198" spans="1:4" ht="24">
      <c r="A14198" s="219" t="s">
        <v>6788</v>
      </c>
      <c r="B14198" s="220" t="s">
        <v>6789</v>
      </c>
      <c r="C14198" s="219" t="s">
        <v>20847</v>
      </c>
      <c r="D14198" s="224">
        <v>3924.07</v>
      </c>
    </row>
    <row r="14199" spans="1:4" ht="24">
      <c r="A14199" s="219" t="s">
        <v>6790</v>
      </c>
      <c r="B14199" s="220" t="s">
        <v>6791</v>
      </c>
      <c r="C14199" s="219" t="s">
        <v>20847</v>
      </c>
      <c r="D14199" s="224">
        <v>4533.55</v>
      </c>
    </row>
    <row r="14200" spans="1:4" ht="36">
      <c r="A14200" s="219" t="s">
        <v>6778</v>
      </c>
      <c r="B14200" s="220" t="s">
        <v>6779</v>
      </c>
      <c r="C14200" s="219" t="s">
        <v>20847</v>
      </c>
      <c r="D14200" s="223">
        <v>88.19</v>
      </c>
    </row>
    <row r="14201" spans="1:4" ht="24">
      <c r="A14201" s="219" t="s">
        <v>4971</v>
      </c>
      <c r="B14201" s="220" t="s">
        <v>4972</v>
      </c>
      <c r="C14201" s="219" t="s">
        <v>20847</v>
      </c>
      <c r="D14201" s="223">
        <v>85.59</v>
      </c>
    </row>
    <row r="14202" spans="1:4" ht="24">
      <c r="A14202" s="219" t="s">
        <v>4969</v>
      </c>
      <c r="B14202" s="220" t="s">
        <v>4970</v>
      </c>
      <c r="C14202" s="219" t="s">
        <v>20847</v>
      </c>
      <c r="D14202" s="223">
        <v>81.56</v>
      </c>
    </row>
    <row r="14203" spans="1:4" ht="24">
      <c r="A14203" s="219" t="s">
        <v>6776</v>
      </c>
      <c r="B14203" s="220" t="s">
        <v>6777</v>
      </c>
      <c r="C14203" s="219" t="s">
        <v>20847</v>
      </c>
      <c r="D14203" s="223">
        <v>64.430000000000007</v>
      </c>
    </row>
    <row r="14204" spans="1:4" ht="24">
      <c r="A14204" s="219" t="s">
        <v>6836</v>
      </c>
      <c r="B14204" s="220" t="s">
        <v>6837</v>
      </c>
      <c r="C14204" s="219" t="s">
        <v>20847</v>
      </c>
      <c r="D14204" s="222">
        <v>597.32000000000005</v>
      </c>
    </row>
    <row r="14205" spans="1:4">
      <c r="A14205" s="215">
        <v>8933</v>
      </c>
      <c r="B14205" s="216" t="s">
        <v>21508</v>
      </c>
      <c r="C14205" s="217"/>
      <c r="D14205" s="218"/>
    </row>
    <row r="14206" spans="1:4" ht="24">
      <c r="A14206" s="219" t="s">
        <v>6872</v>
      </c>
      <c r="B14206" s="220" t="s">
        <v>6873</v>
      </c>
      <c r="C14206" s="219" t="s">
        <v>20847</v>
      </c>
      <c r="D14206" s="223">
        <v>63.15</v>
      </c>
    </row>
    <row r="14207" spans="1:4" ht="24">
      <c r="A14207" s="219" t="s">
        <v>6880</v>
      </c>
      <c r="B14207" s="220" t="s">
        <v>6881</v>
      </c>
      <c r="C14207" s="219" t="s">
        <v>20847</v>
      </c>
      <c r="D14207" s="223">
        <v>51.35</v>
      </c>
    </row>
    <row r="14208" spans="1:4" ht="24">
      <c r="A14208" s="219" t="s">
        <v>6876</v>
      </c>
      <c r="B14208" s="220" t="s">
        <v>6877</v>
      </c>
      <c r="C14208" s="219" t="s">
        <v>20847</v>
      </c>
      <c r="D14208" s="223">
        <v>47.53</v>
      </c>
    </row>
    <row r="14209" spans="1:4" ht="24">
      <c r="A14209" s="219" t="s">
        <v>6884</v>
      </c>
      <c r="B14209" s="220" t="s">
        <v>6885</v>
      </c>
      <c r="C14209" s="219" t="s">
        <v>20847</v>
      </c>
      <c r="D14209" s="223">
        <v>71.790000000000006</v>
      </c>
    </row>
    <row r="14210" spans="1:4" ht="24">
      <c r="A14210" s="219" t="s">
        <v>6870</v>
      </c>
      <c r="B14210" s="220" t="s">
        <v>6871</v>
      </c>
      <c r="C14210" s="219" t="s">
        <v>20847</v>
      </c>
      <c r="D14210" s="223">
        <v>53.98</v>
      </c>
    </row>
    <row r="14211" spans="1:4" ht="24">
      <c r="A14211" s="219" t="s">
        <v>6878</v>
      </c>
      <c r="B14211" s="220" t="s">
        <v>6879</v>
      </c>
      <c r="C14211" s="219" t="s">
        <v>20847</v>
      </c>
      <c r="D14211" s="223">
        <v>45.31</v>
      </c>
    </row>
    <row r="14212" spans="1:4" ht="24">
      <c r="A14212" s="219" t="s">
        <v>6874</v>
      </c>
      <c r="B14212" s="220" t="s">
        <v>6875</v>
      </c>
      <c r="C14212" s="219" t="s">
        <v>20847</v>
      </c>
      <c r="D14212" s="223">
        <v>40.229999999999997</v>
      </c>
    </row>
    <row r="14213" spans="1:4" ht="24">
      <c r="A14213" s="219" t="s">
        <v>6882</v>
      </c>
      <c r="B14213" s="220" t="s">
        <v>6883</v>
      </c>
      <c r="C14213" s="219" t="s">
        <v>20847</v>
      </c>
      <c r="D14213" s="223">
        <v>63.06</v>
      </c>
    </row>
    <row r="14214" spans="1:4">
      <c r="A14214" s="215">
        <v>8934</v>
      </c>
      <c r="B14214" s="216" t="s">
        <v>21509</v>
      </c>
      <c r="C14214" s="217"/>
      <c r="D14214" s="218"/>
    </row>
    <row r="14215" spans="1:4" ht="24">
      <c r="A14215" s="219" t="s">
        <v>6736</v>
      </c>
      <c r="B14215" s="220" t="s">
        <v>21510</v>
      </c>
      <c r="C14215" s="219" t="s">
        <v>20847</v>
      </c>
      <c r="D14215" s="223">
        <v>13.26</v>
      </c>
    </row>
    <row r="14216" spans="1:4" ht="24">
      <c r="A14216" s="219" t="s">
        <v>6737</v>
      </c>
      <c r="B14216" s="220" t="s">
        <v>21511</v>
      </c>
      <c r="C14216" s="219" t="s">
        <v>20847</v>
      </c>
      <c r="D14216" s="223">
        <v>15.97</v>
      </c>
    </row>
    <row r="14217" spans="1:4" ht="24">
      <c r="A14217" s="219" t="s">
        <v>6738</v>
      </c>
      <c r="B14217" s="220" t="s">
        <v>21512</v>
      </c>
      <c r="C14217" s="219" t="s">
        <v>20847</v>
      </c>
      <c r="D14217" s="223">
        <v>15.21</v>
      </c>
    </row>
    <row r="14218" spans="1:4" ht="24">
      <c r="A14218" s="219" t="s">
        <v>6739</v>
      </c>
      <c r="B14218" s="220" t="s">
        <v>21513</v>
      </c>
      <c r="C14218" s="219" t="s">
        <v>20847</v>
      </c>
      <c r="D14218" s="223">
        <v>15.11</v>
      </c>
    </row>
    <row r="14219" spans="1:4" ht="24">
      <c r="A14219" s="219" t="s">
        <v>6735</v>
      </c>
      <c r="B14219" s="220" t="s">
        <v>21514</v>
      </c>
      <c r="C14219" s="219" t="s">
        <v>20847</v>
      </c>
      <c r="D14219" s="223">
        <v>11.79</v>
      </c>
    </row>
    <row r="14220" spans="1:4" ht="24">
      <c r="A14220" s="219" t="s">
        <v>4961</v>
      </c>
      <c r="B14220" s="220" t="s">
        <v>4962</v>
      </c>
      <c r="C14220" s="219" t="s">
        <v>20847</v>
      </c>
      <c r="D14220" s="223">
        <v>12.61</v>
      </c>
    </row>
    <row r="14221" spans="1:4" ht="24">
      <c r="A14221" s="219" t="s">
        <v>4963</v>
      </c>
      <c r="B14221" s="220" t="s">
        <v>4964</v>
      </c>
      <c r="C14221" s="219" t="s">
        <v>20847</v>
      </c>
      <c r="D14221" s="223">
        <v>20.61</v>
      </c>
    </row>
    <row r="14222" spans="1:4" ht="24">
      <c r="A14222" s="219" t="s">
        <v>4959</v>
      </c>
      <c r="B14222" s="220" t="s">
        <v>4960</v>
      </c>
      <c r="C14222" s="219" t="s">
        <v>20847</v>
      </c>
      <c r="D14222" s="221">
        <v>8.58</v>
      </c>
    </row>
    <row r="14223" spans="1:4">
      <c r="A14223" s="219" t="s">
        <v>6748</v>
      </c>
      <c r="B14223" s="220" t="s">
        <v>6749</v>
      </c>
      <c r="C14223" s="219" t="s">
        <v>20847</v>
      </c>
      <c r="D14223" s="223">
        <v>41.66</v>
      </c>
    </row>
    <row r="14224" spans="1:4" ht="24">
      <c r="A14224" s="219" t="s">
        <v>6740</v>
      </c>
      <c r="B14224" s="220" t="s">
        <v>6741</v>
      </c>
      <c r="C14224" s="219" t="s">
        <v>20847</v>
      </c>
      <c r="D14224" s="223">
        <v>17.91</v>
      </c>
    </row>
    <row r="14225" spans="1:4" ht="24">
      <c r="A14225" s="219" t="s">
        <v>6744</v>
      </c>
      <c r="B14225" s="220" t="s">
        <v>6745</v>
      </c>
      <c r="C14225" s="219" t="s">
        <v>20847</v>
      </c>
      <c r="D14225" s="223">
        <v>18.010000000000002</v>
      </c>
    </row>
    <row r="14226" spans="1:4" ht="24">
      <c r="A14226" s="219" t="s">
        <v>6742</v>
      </c>
      <c r="B14226" s="220" t="s">
        <v>6743</v>
      </c>
      <c r="C14226" s="219" t="s">
        <v>20847</v>
      </c>
      <c r="D14226" s="223">
        <v>20.81</v>
      </c>
    </row>
    <row r="14227" spans="1:4" ht="24">
      <c r="A14227" s="219" t="s">
        <v>6746</v>
      </c>
      <c r="B14227" s="220" t="s">
        <v>6747</v>
      </c>
      <c r="C14227" s="219" t="s">
        <v>20847</v>
      </c>
      <c r="D14227" s="223">
        <v>20.260000000000002</v>
      </c>
    </row>
    <row r="14228" spans="1:4" ht="24">
      <c r="A14228" s="219" t="s">
        <v>9167</v>
      </c>
      <c r="B14228" s="220" t="s">
        <v>9168</v>
      </c>
      <c r="C14228" s="219" t="s">
        <v>20847</v>
      </c>
      <c r="D14228" s="223">
        <v>26.68</v>
      </c>
    </row>
    <row r="14229" spans="1:4" ht="24">
      <c r="A14229" s="219" t="s">
        <v>9169</v>
      </c>
      <c r="B14229" s="220" t="s">
        <v>9170</v>
      </c>
      <c r="C14229" s="219" t="s">
        <v>20847</v>
      </c>
      <c r="D14229" s="223">
        <v>72</v>
      </c>
    </row>
    <row r="14230" spans="1:4" ht="24">
      <c r="A14230" s="219" t="s">
        <v>9165</v>
      </c>
      <c r="B14230" s="220" t="s">
        <v>9166</v>
      </c>
      <c r="C14230" s="219" t="s">
        <v>20847</v>
      </c>
      <c r="D14230" s="223">
        <v>26</v>
      </c>
    </row>
    <row r="14231" spans="1:4">
      <c r="A14231" s="219" t="s">
        <v>6750</v>
      </c>
      <c r="B14231" s="220" t="s">
        <v>6751</v>
      </c>
      <c r="C14231" s="219" t="s">
        <v>20847</v>
      </c>
      <c r="D14231" s="221">
        <v>8.5500000000000007</v>
      </c>
    </row>
    <row r="14232" spans="1:4">
      <c r="A14232" s="215">
        <v>8936</v>
      </c>
      <c r="B14232" s="216" t="s">
        <v>21515</v>
      </c>
      <c r="C14232" s="217"/>
      <c r="D14232" s="218"/>
    </row>
    <row r="14233" spans="1:4" ht="24">
      <c r="A14233" s="219" t="s">
        <v>6667</v>
      </c>
      <c r="B14233" s="220" t="s">
        <v>6668</v>
      </c>
      <c r="C14233" s="219" t="s">
        <v>20851</v>
      </c>
      <c r="D14233" s="223">
        <v>60.68</v>
      </c>
    </row>
    <row r="14234" spans="1:4" ht="24">
      <c r="A14234" s="219" t="s">
        <v>6669</v>
      </c>
      <c r="B14234" s="220" t="s">
        <v>6670</v>
      </c>
      <c r="C14234" s="219" t="s">
        <v>20851</v>
      </c>
      <c r="D14234" s="223">
        <v>82.01</v>
      </c>
    </row>
    <row r="14235" spans="1:4" ht="24">
      <c r="A14235" s="219" t="s">
        <v>6671</v>
      </c>
      <c r="B14235" s="220" t="s">
        <v>6672</v>
      </c>
      <c r="C14235" s="219" t="s">
        <v>20851</v>
      </c>
      <c r="D14235" s="222">
        <v>103.12</v>
      </c>
    </row>
    <row r="14236" spans="1:4" ht="24">
      <c r="A14236" s="219" t="s">
        <v>5665</v>
      </c>
      <c r="B14236" s="220" t="s">
        <v>5666</v>
      </c>
      <c r="C14236" s="219" t="s">
        <v>20851</v>
      </c>
      <c r="D14236" s="223">
        <v>25.32</v>
      </c>
    </row>
    <row r="14237" spans="1:4" ht="24">
      <c r="A14237" s="219" t="s">
        <v>6661</v>
      </c>
      <c r="B14237" s="220" t="s">
        <v>6662</v>
      </c>
      <c r="C14237" s="219" t="s">
        <v>20851</v>
      </c>
      <c r="D14237" s="223">
        <v>26.35</v>
      </c>
    </row>
    <row r="14238" spans="1:4" ht="24">
      <c r="A14238" s="219" t="s">
        <v>6663</v>
      </c>
      <c r="B14238" s="220" t="s">
        <v>6664</v>
      </c>
      <c r="C14238" s="219" t="s">
        <v>20851</v>
      </c>
      <c r="D14238" s="223">
        <v>27.34</v>
      </c>
    </row>
    <row r="14239" spans="1:4" ht="24">
      <c r="A14239" s="219" t="s">
        <v>6665</v>
      </c>
      <c r="B14239" s="220" t="s">
        <v>6666</v>
      </c>
      <c r="C14239" s="219" t="s">
        <v>20851</v>
      </c>
      <c r="D14239" s="223">
        <v>44.05</v>
      </c>
    </row>
    <row r="14240" spans="1:4">
      <c r="A14240" s="215">
        <v>8938</v>
      </c>
      <c r="B14240" s="216" t="s">
        <v>21516</v>
      </c>
      <c r="C14240" s="217"/>
      <c r="D14240" s="218"/>
    </row>
    <row r="14241" spans="1:4" ht="24">
      <c r="A14241" s="219" t="s">
        <v>6804</v>
      </c>
      <c r="B14241" s="220" t="s">
        <v>6805</v>
      </c>
      <c r="C14241" s="219" t="s">
        <v>20847</v>
      </c>
      <c r="D14241" s="223">
        <v>44.16</v>
      </c>
    </row>
    <row r="14242" spans="1:4" ht="36">
      <c r="A14242" s="219" t="s">
        <v>5441</v>
      </c>
      <c r="B14242" s="220" t="s">
        <v>5442</v>
      </c>
      <c r="C14242" s="219" t="s">
        <v>20847</v>
      </c>
      <c r="D14242" s="224">
        <v>2851.56</v>
      </c>
    </row>
    <row r="14243" spans="1:4" ht="36">
      <c r="A14243" s="219" t="s">
        <v>5443</v>
      </c>
      <c r="B14243" s="220" t="s">
        <v>5444</v>
      </c>
      <c r="C14243" s="219" t="s">
        <v>20847</v>
      </c>
      <c r="D14243" s="224">
        <v>2932.73</v>
      </c>
    </row>
    <row r="14244" spans="1:4" ht="36">
      <c r="A14244" s="219" t="s">
        <v>5445</v>
      </c>
      <c r="B14244" s="220" t="s">
        <v>5446</v>
      </c>
      <c r="C14244" s="219" t="s">
        <v>20847</v>
      </c>
      <c r="D14244" s="224">
        <v>3270.42</v>
      </c>
    </row>
    <row r="14245" spans="1:4" ht="36">
      <c r="A14245" s="219" t="s">
        <v>5447</v>
      </c>
      <c r="B14245" s="220" t="s">
        <v>5448</v>
      </c>
      <c r="C14245" s="219" t="s">
        <v>20847</v>
      </c>
      <c r="D14245" s="224">
        <v>3366.11</v>
      </c>
    </row>
    <row r="14246" spans="1:4" ht="36">
      <c r="A14246" s="219" t="s">
        <v>5449</v>
      </c>
      <c r="B14246" s="220" t="s">
        <v>5450</v>
      </c>
      <c r="C14246" s="219" t="s">
        <v>20847</v>
      </c>
      <c r="D14246" s="224">
        <v>3389.12</v>
      </c>
    </row>
    <row r="14247" spans="1:4" ht="36">
      <c r="A14247" s="219" t="s">
        <v>5451</v>
      </c>
      <c r="B14247" s="220" t="s">
        <v>5452</v>
      </c>
      <c r="C14247" s="219" t="s">
        <v>20847</v>
      </c>
      <c r="D14247" s="224">
        <v>4412.5200000000004</v>
      </c>
    </row>
    <row r="14248" spans="1:4" ht="36">
      <c r="A14248" s="219" t="s">
        <v>5453</v>
      </c>
      <c r="B14248" s="220" t="s">
        <v>5454</v>
      </c>
      <c r="C14248" s="219" t="s">
        <v>20847</v>
      </c>
      <c r="D14248" s="224">
        <v>4698.75</v>
      </c>
    </row>
    <row r="14249" spans="1:4" ht="36">
      <c r="A14249" s="219" t="s">
        <v>5455</v>
      </c>
      <c r="B14249" s="220" t="s">
        <v>5456</v>
      </c>
      <c r="C14249" s="219" t="s">
        <v>20847</v>
      </c>
      <c r="D14249" s="224">
        <v>7434.11</v>
      </c>
    </row>
    <row r="14250" spans="1:4" ht="36">
      <c r="A14250" s="219" t="s">
        <v>5457</v>
      </c>
      <c r="B14250" s="220" t="s">
        <v>5458</v>
      </c>
      <c r="C14250" s="219" t="s">
        <v>20847</v>
      </c>
      <c r="D14250" s="224">
        <v>7527.48</v>
      </c>
    </row>
    <row r="14251" spans="1:4" ht="36">
      <c r="A14251" s="219" t="s">
        <v>5459</v>
      </c>
      <c r="B14251" s="220" t="s">
        <v>5460</v>
      </c>
      <c r="C14251" s="219" t="s">
        <v>20847</v>
      </c>
      <c r="D14251" s="224">
        <v>7557.65</v>
      </c>
    </row>
    <row r="14252" spans="1:4" ht="36">
      <c r="A14252" s="219" t="s">
        <v>5461</v>
      </c>
      <c r="B14252" s="220" t="s">
        <v>5462</v>
      </c>
      <c r="C14252" s="219" t="s">
        <v>20847</v>
      </c>
      <c r="D14252" s="225">
        <v>10014.4</v>
      </c>
    </row>
    <row r="14253" spans="1:4" ht="36">
      <c r="A14253" s="219" t="s">
        <v>5463</v>
      </c>
      <c r="B14253" s="220" t="s">
        <v>5464</v>
      </c>
      <c r="C14253" s="219" t="s">
        <v>20847</v>
      </c>
      <c r="D14253" s="225">
        <v>10816.59</v>
      </c>
    </row>
    <row r="14254" spans="1:4" ht="36">
      <c r="A14254" s="219" t="s">
        <v>5465</v>
      </c>
      <c r="B14254" s="220" t="s">
        <v>5466</v>
      </c>
      <c r="C14254" s="219" t="s">
        <v>20847</v>
      </c>
      <c r="D14254" s="225">
        <v>10249.09</v>
      </c>
    </row>
    <row r="14255" spans="1:4" ht="36">
      <c r="A14255" s="219" t="s">
        <v>5467</v>
      </c>
      <c r="B14255" s="220" t="s">
        <v>5468</v>
      </c>
      <c r="C14255" s="219" t="s">
        <v>20847</v>
      </c>
      <c r="D14255" s="225">
        <v>10491.97</v>
      </c>
    </row>
    <row r="14256" spans="1:4" ht="36">
      <c r="A14256" s="219" t="s">
        <v>5469</v>
      </c>
      <c r="B14256" s="220" t="s">
        <v>5470</v>
      </c>
      <c r="C14256" s="219" t="s">
        <v>20847</v>
      </c>
      <c r="D14256" s="225">
        <v>12016.84</v>
      </c>
    </row>
    <row r="14257" spans="1:4" ht="36">
      <c r="A14257" s="219" t="s">
        <v>5471</v>
      </c>
      <c r="B14257" s="220" t="s">
        <v>5472</v>
      </c>
      <c r="C14257" s="219" t="s">
        <v>20847</v>
      </c>
      <c r="D14257" s="225">
        <v>12590.37</v>
      </c>
    </row>
    <row r="14258" spans="1:4" ht="36">
      <c r="A14258" s="219" t="s">
        <v>5473</v>
      </c>
      <c r="B14258" s="220" t="s">
        <v>5474</v>
      </c>
      <c r="C14258" s="219" t="s">
        <v>20847</v>
      </c>
      <c r="D14258" s="225">
        <v>13085.35</v>
      </c>
    </row>
    <row r="14259" spans="1:4" ht="36">
      <c r="A14259" s="219" t="s">
        <v>5475</v>
      </c>
      <c r="B14259" s="220" t="s">
        <v>5476</v>
      </c>
      <c r="C14259" s="219" t="s">
        <v>20847</v>
      </c>
      <c r="D14259" s="225">
        <v>14571.66</v>
      </c>
    </row>
    <row r="14260" spans="1:4" ht="36">
      <c r="A14260" s="219" t="s">
        <v>5477</v>
      </c>
      <c r="B14260" s="220" t="s">
        <v>5478</v>
      </c>
      <c r="C14260" s="219" t="s">
        <v>20847</v>
      </c>
      <c r="D14260" s="225">
        <v>15757.02</v>
      </c>
    </row>
    <row r="14261" spans="1:4" ht="24">
      <c r="A14261" s="219" t="s">
        <v>6806</v>
      </c>
      <c r="B14261" s="220" t="s">
        <v>6807</v>
      </c>
      <c r="C14261" s="219" t="s">
        <v>20847</v>
      </c>
      <c r="D14261" s="223">
        <v>11.27</v>
      </c>
    </row>
    <row r="14262" spans="1:4">
      <c r="A14262" s="215">
        <v>8939</v>
      </c>
      <c r="B14262" s="216" t="s">
        <v>21517</v>
      </c>
      <c r="C14262" s="217"/>
      <c r="D14262" s="218"/>
    </row>
    <row r="14263" spans="1:4" ht="24">
      <c r="A14263" s="219" t="s">
        <v>6473</v>
      </c>
      <c r="B14263" s="220" t="s">
        <v>6474</v>
      </c>
      <c r="C14263" s="219" t="s">
        <v>20851</v>
      </c>
      <c r="D14263" s="223">
        <v>10.56</v>
      </c>
    </row>
    <row r="14264" spans="1:4" ht="24">
      <c r="A14264" s="219" t="s">
        <v>6475</v>
      </c>
      <c r="B14264" s="220" t="s">
        <v>6476</v>
      </c>
      <c r="C14264" s="219" t="s">
        <v>20851</v>
      </c>
      <c r="D14264" s="223">
        <v>24.9</v>
      </c>
    </row>
    <row r="14265" spans="1:4">
      <c r="A14265" s="215">
        <v>8942</v>
      </c>
      <c r="B14265" s="216" t="s">
        <v>21518</v>
      </c>
      <c r="C14265" s="217"/>
      <c r="D14265" s="218"/>
    </row>
    <row r="14266" spans="1:4" ht="24">
      <c r="A14266" s="219" t="s">
        <v>6634</v>
      </c>
      <c r="B14266" s="220" t="s">
        <v>6635</v>
      </c>
      <c r="C14266" s="219" t="s">
        <v>20847</v>
      </c>
      <c r="D14266" s="224">
        <v>2256.7199999999998</v>
      </c>
    </row>
    <row r="14267" spans="1:4" ht="24">
      <c r="A14267" s="219" t="s">
        <v>6628</v>
      </c>
      <c r="B14267" s="220" t="s">
        <v>6629</v>
      </c>
      <c r="C14267" s="219" t="s">
        <v>20847</v>
      </c>
      <c r="D14267" s="222">
        <v>322.72000000000003</v>
      </c>
    </row>
    <row r="14268" spans="1:4" ht="24">
      <c r="A14268" s="219" t="s">
        <v>6630</v>
      </c>
      <c r="B14268" s="220" t="s">
        <v>6631</v>
      </c>
      <c r="C14268" s="219" t="s">
        <v>20847</v>
      </c>
      <c r="D14268" s="224">
        <v>3161.68</v>
      </c>
    </row>
    <row r="14269" spans="1:4" ht="24">
      <c r="A14269" s="219" t="s">
        <v>6640</v>
      </c>
      <c r="B14269" s="220" t="s">
        <v>6641</v>
      </c>
      <c r="C14269" s="219" t="s">
        <v>20847</v>
      </c>
      <c r="D14269" s="224">
        <v>7117.59</v>
      </c>
    </row>
    <row r="14270" spans="1:4" ht="24">
      <c r="A14270" s="219" t="s">
        <v>6632</v>
      </c>
      <c r="B14270" s="220" t="s">
        <v>6633</v>
      </c>
      <c r="C14270" s="219" t="s">
        <v>20847</v>
      </c>
      <c r="D14270" s="224">
        <v>5263.06</v>
      </c>
    </row>
    <row r="14271" spans="1:4" ht="24">
      <c r="A14271" s="219" t="s">
        <v>6636</v>
      </c>
      <c r="B14271" s="220" t="s">
        <v>6637</v>
      </c>
      <c r="C14271" s="219" t="s">
        <v>20847</v>
      </c>
      <c r="D14271" s="224">
        <v>6218.81</v>
      </c>
    </row>
    <row r="14272" spans="1:4" ht="24">
      <c r="A14272" s="219" t="s">
        <v>5485</v>
      </c>
      <c r="B14272" s="220" t="s">
        <v>5486</v>
      </c>
      <c r="C14272" s="219" t="s">
        <v>20847</v>
      </c>
      <c r="D14272" s="222">
        <v>664.45</v>
      </c>
    </row>
    <row r="14273" spans="1:4" ht="24">
      <c r="A14273" s="219" t="s">
        <v>6642</v>
      </c>
      <c r="B14273" s="220" t="s">
        <v>6643</v>
      </c>
      <c r="C14273" s="219" t="s">
        <v>20847</v>
      </c>
      <c r="D14273" s="222">
        <v>323.83</v>
      </c>
    </row>
    <row r="14274" spans="1:4" ht="24">
      <c r="A14274" s="219" t="s">
        <v>6626</v>
      </c>
      <c r="B14274" s="220" t="s">
        <v>6627</v>
      </c>
      <c r="C14274" s="219" t="s">
        <v>20847</v>
      </c>
      <c r="D14274" s="222">
        <v>606.74</v>
      </c>
    </row>
    <row r="14275" spans="1:4" ht="24">
      <c r="A14275" s="219" t="s">
        <v>6638</v>
      </c>
      <c r="B14275" s="220" t="s">
        <v>6639</v>
      </c>
      <c r="C14275" s="219" t="s">
        <v>20847</v>
      </c>
      <c r="D14275" s="222">
        <v>714.2</v>
      </c>
    </row>
    <row r="14276" spans="1:4" ht="24">
      <c r="A14276" s="219" t="s">
        <v>5483</v>
      </c>
      <c r="B14276" s="220" t="s">
        <v>5484</v>
      </c>
      <c r="C14276" s="219" t="s">
        <v>20847</v>
      </c>
      <c r="D14276" s="224">
        <v>2662.19</v>
      </c>
    </row>
    <row r="14277" spans="1:4" ht="24">
      <c r="A14277" s="219" t="s">
        <v>9938</v>
      </c>
      <c r="B14277" s="220" t="s">
        <v>9939</v>
      </c>
      <c r="C14277" s="219" t="s">
        <v>20847</v>
      </c>
      <c r="D14277" s="222">
        <v>333.78</v>
      </c>
    </row>
    <row r="14278" spans="1:4">
      <c r="A14278" s="215">
        <v>8943</v>
      </c>
      <c r="B14278" s="216" t="s">
        <v>21519</v>
      </c>
      <c r="C14278" s="217"/>
      <c r="D14278" s="218"/>
    </row>
    <row r="14279" spans="1:4" ht="24">
      <c r="A14279" s="219" t="s">
        <v>6856</v>
      </c>
      <c r="B14279" s="220" t="s">
        <v>6857</v>
      </c>
      <c r="C14279" s="219" t="s">
        <v>20847</v>
      </c>
      <c r="D14279" s="222">
        <v>168.69</v>
      </c>
    </row>
    <row r="14280" spans="1:4" ht="24">
      <c r="A14280" s="219" t="s">
        <v>6854</v>
      </c>
      <c r="B14280" s="220" t="s">
        <v>6855</v>
      </c>
      <c r="C14280" s="219" t="s">
        <v>20847</v>
      </c>
      <c r="D14280" s="222">
        <v>111.48</v>
      </c>
    </row>
    <row r="14281" spans="1:4">
      <c r="A14281" s="219" t="s">
        <v>6842</v>
      </c>
      <c r="B14281" s="220" t="s">
        <v>6843</v>
      </c>
      <c r="C14281" s="219" t="s">
        <v>20847</v>
      </c>
      <c r="D14281" s="222">
        <v>196.28</v>
      </c>
    </row>
    <row r="14282" spans="1:4">
      <c r="A14282" s="219" t="s">
        <v>6844</v>
      </c>
      <c r="B14282" s="220" t="s">
        <v>6845</v>
      </c>
      <c r="C14282" s="219" t="s">
        <v>20847</v>
      </c>
      <c r="D14282" s="222">
        <v>274.29000000000002</v>
      </c>
    </row>
    <row r="14283" spans="1:4">
      <c r="A14283" s="219" t="s">
        <v>6846</v>
      </c>
      <c r="B14283" s="220" t="s">
        <v>6847</v>
      </c>
      <c r="C14283" s="219" t="s">
        <v>20847</v>
      </c>
      <c r="D14283" s="222">
        <v>370.74</v>
      </c>
    </row>
    <row r="14284" spans="1:4">
      <c r="A14284" s="219" t="s">
        <v>6848</v>
      </c>
      <c r="B14284" s="220" t="s">
        <v>6849</v>
      </c>
      <c r="C14284" s="219" t="s">
        <v>20847</v>
      </c>
      <c r="D14284" s="222">
        <v>481.41</v>
      </c>
    </row>
    <row r="14285" spans="1:4">
      <c r="A14285" s="219" t="s">
        <v>6850</v>
      </c>
      <c r="B14285" s="220" t="s">
        <v>6851</v>
      </c>
      <c r="C14285" s="219" t="s">
        <v>20847</v>
      </c>
      <c r="D14285" s="222">
        <v>817.03</v>
      </c>
    </row>
    <row r="14286" spans="1:4">
      <c r="A14286" s="219" t="s">
        <v>6852</v>
      </c>
      <c r="B14286" s="220" t="s">
        <v>6853</v>
      </c>
      <c r="C14286" s="219" t="s">
        <v>20847</v>
      </c>
      <c r="D14286" s="224">
        <v>1095.6500000000001</v>
      </c>
    </row>
    <row r="14287" spans="1:4">
      <c r="A14287" s="219" t="s">
        <v>6840</v>
      </c>
      <c r="B14287" s="220" t="s">
        <v>6841</v>
      </c>
      <c r="C14287" s="219" t="s">
        <v>20847</v>
      </c>
      <c r="D14287" s="222">
        <v>151.24</v>
      </c>
    </row>
    <row r="14288" spans="1:4">
      <c r="A14288" s="215">
        <v>8944</v>
      </c>
      <c r="B14288" s="216" t="s">
        <v>21520</v>
      </c>
      <c r="C14288" s="217"/>
      <c r="D14288" s="218"/>
    </row>
    <row r="14289" spans="1:4" ht="24">
      <c r="A14289" s="219" t="s">
        <v>31280</v>
      </c>
      <c r="B14289" s="220" t="s">
        <v>31281</v>
      </c>
      <c r="C14289" s="219" t="s">
        <v>20847</v>
      </c>
      <c r="D14289" s="223">
        <v>41.3</v>
      </c>
    </row>
    <row r="14290" spans="1:4" ht="24">
      <c r="A14290" s="219" t="s">
        <v>31282</v>
      </c>
      <c r="B14290" s="220" t="s">
        <v>31283</v>
      </c>
      <c r="C14290" s="219" t="s">
        <v>20847</v>
      </c>
      <c r="D14290" s="222">
        <v>195.8</v>
      </c>
    </row>
    <row r="14291" spans="1:4" ht="24">
      <c r="A14291" s="219" t="s">
        <v>31284</v>
      </c>
      <c r="B14291" s="220" t="s">
        <v>31285</v>
      </c>
      <c r="C14291" s="219" t="s">
        <v>20847</v>
      </c>
      <c r="D14291" s="222">
        <v>201.12</v>
      </c>
    </row>
    <row r="14292" spans="1:4" ht="24">
      <c r="A14292" s="219" t="s">
        <v>31286</v>
      </c>
      <c r="B14292" s="220" t="s">
        <v>31287</v>
      </c>
      <c r="C14292" s="219" t="s">
        <v>20847</v>
      </c>
      <c r="D14292" s="223">
        <v>41.3</v>
      </c>
    </row>
    <row r="14293" spans="1:4" ht="24">
      <c r="A14293" s="219" t="s">
        <v>31288</v>
      </c>
      <c r="B14293" s="220" t="s">
        <v>31289</v>
      </c>
      <c r="C14293" s="219" t="s">
        <v>20847</v>
      </c>
      <c r="D14293" s="223">
        <v>41.3</v>
      </c>
    </row>
    <row r="14294" spans="1:4" ht="24">
      <c r="A14294" s="219" t="s">
        <v>31290</v>
      </c>
      <c r="B14294" s="220" t="s">
        <v>31291</v>
      </c>
      <c r="C14294" s="219" t="s">
        <v>20847</v>
      </c>
      <c r="D14294" s="223">
        <v>42.46</v>
      </c>
    </row>
    <row r="14295" spans="1:4" ht="24">
      <c r="A14295" s="219" t="s">
        <v>31292</v>
      </c>
      <c r="B14295" s="220" t="s">
        <v>31293</v>
      </c>
      <c r="C14295" s="219" t="s">
        <v>20847</v>
      </c>
      <c r="D14295" s="223">
        <v>42.56</v>
      </c>
    </row>
    <row r="14296" spans="1:4" ht="24">
      <c r="A14296" s="219" t="s">
        <v>31294</v>
      </c>
      <c r="B14296" s="220" t="s">
        <v>31295</v>
      </c>
      <c r="C14296" s="219" t="s">
        <v>20847</v>
      </c>
      <c r="D14296" s="223">
        <v>46.12</v>
      </c>
    </row>
    <row r="14297" spans="1:4" ht="24">
      <c r="A14297" s="219" t="s">
        <v>31296</v>
      </c>
      <c r="B14297" s="220" t="s">
        <v>31297</v>
      </c>
      <c r="C14297" s="219" t="s">
        <v>20847</v>
      </c>
      <c r="D14297" s="223">
        <v>49.12</v>
      </c>
    </row>
    <row r="14298" spans="1:4" ht="24">
      <c r="A14298" s="219" t="s">
        <v>31298</v>
      </c>
      <c r="B14298" s="220" t="s">
        <v>31299</v>
      </c>
      <c r="C14298" s="219" t="s">
        <v>20847</v>
      </c>
      <c r="D14298" s="223">
        <v>57.84</v>
      </c>
    </row>
    <row r="14299" spans="1:4" ht="24">
      <c r="A14299" s="219" t="s">
        <v>31300</v>
      </c>
      <c r="B14299" s="220" t="s">
        <v>31301</v>
      </c>
      <c r="C14299" s="219" t="s">
        <v>20847</v>
      </c>
      <c r="D14299" s="223">
        <v>53.14</v>
      </c>
    </row>
    <row r="14300" spans="1:4" ht="24">
      <c r="A14300" s="219" t="s">
        <v>31302</v>
      </c>
      <c r="B14300" s="220" t="s">
        <v>31303</v>
      </c>
      <c r="C14300" s="219" t="s">
        <v>20847</v>
      </c>
      <c r="D14300" s="223">
        <v>98.34</v>
      </c>
    </row>
    <row r="14301" spans="1:4" ht="24">
      <c r="A14301" s="219" t="s">
        <v>31304</v>
      </c>
      <c r="B14301" s="220" t="s">
        <v>31305</v>
      </c>
      <c r="C14301" s="219" t="s">
        <v>20847</v>
      </c>
      <c r="D14301" s="222">
        <v>156.34</v>
      </c>
    </row>
    <row r="14302" spans="1:4" ht="24">
      <c r="A14302" s="219" t="s">
        <v>5061</v>
      </c>
      <c r="B14302" s="220" t="s">
        <v>5062</v>
      </c>
      <c r="C14302" s="219" t="s">
        <v>20847</v>
      </c>
      <c r="D14302" s="222">
        <v>127.35</v>
      </c>
    </row>
    <row r="14303" spans="1:4" ht="24">
      <c r="A14303" s="219" t="s">
        <v>5063</v>
      </c>
      <c r="B14303" s="220" t="s">
        <v>5064</v>
      </c>
      <c r="C14303" s="219" t="s">
        <v>20847</v>
      </c>
      <c r="D14303" s="222">
        <v>131.1</v>
      </c>
    </row>
    <row r="14304" spans="1:4" ht="24">
      <c r="A14304" s="219" t="s">
        <v>5065</v>
      </c>
      <c r="B14304" s="220" t="s">
        <v>5066</v>
      </c>
      <c r="C14304" s="219" t="s">
        <v>20847</v>
      </c>
      <c r="D14304" s="222">
        <v>152.74</v>
      </c>
    </row>
    <row r="14305" spans="1:4" ht="24">
      <c r="A14305" s="219" t="s">
        <v>5067</v>
      </c>
      <c r="B14305" s="220" t="s">
        <v>5068</v>
      </c>
      <c r="C14305" s="219" t="s">
        <v>20847</v>
      </c>
      <c r="D14305" s="222">
        <v>163.76</v>
      </c>
    </row>
    <row r="14306" spans="1:4" ht="24">
      <c r="A14306" s="219" t="s">
        <v>31306</v>
      </c>
      <c r="B14306" s="220" t="s">
        <v>31307</v>
      </c>
      <c r="C14306" s="219" t="s">
        <v>20847</v>
      </c>
      <c r="D14306" s="223">
        <v>13.24</v>
      </c>
    </row>
    <row r="14307" spans="1:4" ht="24">
      <c r="A14307" s="219" t="s">
        <v>31308</v>
      </c>
      <c r="B14307" s="220" t="s">
        <v>31309</v>
      </c>
      <c r="C14307" s="219" t="s">
        <v>20847</v>
      </c>
      <c r="D14307" s="223">
        <v>78</v>
      </c>
    </row>
    <row r="14308" spans="1:4" ht="24">
      <c r="A14308" s="219" t="s">
        <v>31310</v>
      </c>
      <c r="B14308" s="220" t="s">
        <v>31311</v>
      </c>
      <c r="C14308" s="219" t="s">
        <v>20847</v>
      </c>
      <c r="D14308" s="222">
        <v>125.81</v>
      </c>
    </row>
    <row r="14309" spans="1:4" ht="24">
      <c r="A14309" s="219" t="s">
        <v>31312</v>
      </c>
      <c r="B14309" s="220" t="s">
        <v>31313</v>
      </c>
      <c r="C14309" s="219" t="s">
        <v>20847</v>
      </c>
      <c r="D14309" s="223">
        <v>13.24</v>
      </c>
    </row>
    <row r="14310" spans="1:4" ht="24">
      <c r="A14310" s="219" t="s">
        <v>31314</v>
      </c>
      <c r="B14310" s="220" t="s">
        <v>31315</v>
      </c>
      <c r="C14310" s="219" t="s">
        <v>20847</v>
      </c>
      <c r="D14310" s="223">
        <v>13.24</v>
      </c>
    </row>
    <row r="14311" spans="1:4" ht="24">
      <c r="A14311" s="219" t="s">
        <v>31316</v>
      </c>
      <c r="B14311" s="220" t="s">
        <v>31317</v>
      </c>
      <c r="C14311" s="219" t="s">
        <v>20847</v>
      </c>
      <c r="D14311" s="223">
        <v>13.32</v>
      </c>
    </row>
    <row r="14312" spans="1:4" ht="24">
      <c r="A14312" s="219" t="s">
        <v>31318</v>
      </c>
      <c r="B14312" s="220" t="s">
        <v>31319</v>
      </c>
      <c r="C14312" s="219" t="s">
        <v>20847</v>
      </c>
      <c r="D14312" s="223">
        <v>13.37</v>
      </c>
    </row>
    <row r="14313" spans="1:4" ht="24">
      <c r="A14313" s="219" t="s">
        <v>31320</v>
      </c>
      <c r="B14313" s="220" t="s">
        <v>31321</v>
      </c>
      <c r="C14313" s="219" t="s">
        <v>20847</v>
      </c>
      <c r="D14313" s="223">
        <v>17.260000000000002</v>
      </c>
    </row>
    <row r="14314" spans="1:4" ht="24">
      <c r="A14314" s="219" t="s">
        <v>31322</v>
      </c>
      <c r="B14314" s="220" t="s">
        <v>31323</v>
      </c>
      <c r="C14314" s="219" t="s">
        <v>20847</v>
      </c>
      <c r="D14314" s="223">
        <v>19.670000000000002</v>
      </c>
    </row>
    <row r="14315" spans="1:4" ht="24">
      <c r="A14315" s="219" t="s">
        <v>31324</v>
      </c>
      <c r="B14315" s="220" t="s">
        <v>31325</v>
      </c>
      <c r="C14315" s="219" t="s">
        <v>20847</v>
      </c>
      <c r="D14315" s="223">
        <v>20.18</v>
      </c>
    </row>
    <row r="14316" spans="1:4" ht="24">
      <c r="A14316" s="219" t="s">
        <v>31326</v>
      </c>
      <c r="B14316" s="220" t="s">
        <v>31327</v>
      </c>
      <c r="C14316" s="219" t="s">
        <v>20847</v>
      </c>
      <c r="D14316" s="223">
        <v>20.72</v>
      </c>
    </row>
    <row r="14317" spans="1:4" ht="24">
      <c r="A14317" s="219" t="s">
        <v>31328</v>
      </c>
      <c r="B14317" s="220" t="s">
        <v>31329</v>
      </c>
      <c r="C14317" s="219" t="s">
        <v>20847</v>
      </c>
      <c r="D14317" s="223">
        <v>30.02</v>
      </c>
    </row>
    <row r="14318" spans="1:4" ht="24">
      <c r="A14318" s="219" t="s">
        <v>31330</v>
      </c>
      <c r="B14318" s="220" t="s">
        <v>31331</v>
      </c>
      <c r="C14318" s="219" t="s">
        <v>20847</v>
      </c>
      <c r="D14318" s="223">
        <v>78.52</v>
      </c>
    </row>
    <row r="14319" spans="1:4" ht="24">
      <c r="A14319" s="219" t="s">
        <v>31332</v>
      </c>
      <c r="B14319" s="220" t="s">
        <v>31333</v>
      </c>
      <c r="C14319" s="219" t="s">
        <v>20847</v>
      </c>
      <c r="D14319" s="222">
        <v>379.82</v>
      </c>
    </row>
    <row r="14320" spans="1:4" ht="24">
      <c r="A14320" s="219" t="s">
        <v>31334</v>
      </c>
      <c r="B14320" s="220" t="s">
        <v>31335</v>
      </c>
      <c r="C14320" s="219" t="s">
        <v>20847</v>
      </c>
      <c r="D14320" s="222">
        <v>396.8</v>
      </c>
    </row>
    <row r="14321" spans="1:4" ht="24">
      <c r="A14321" s="219" t="s">
        <v>31336</v>
      </c>
      <c r="B14321" s="220" t="s">
        <v>31337</v>
      </c>
      <c r="C14321" s="219" t="s">
        <v>20847</v>
      </c>
      <c r="D14321" s="222">
        <v>455.84</v>
      </c>
    </row>
    <row r="14322" spans="1:4" ht="24">
      <c r="A14322" s="219" t="s">
        <v>31338</v>
      </c>
      <c r="B14322" s="220" t="s">
        <v>31339</v>
      </c>
      <c r="C14322" s="219" t="s">
        <v>20847</v>
      </c>
      <c r="D14322" s="222">
        <v>456.74</v>
      </c>
    </row>
    <row r="14323" spans="1:4" ht="24">
      <c r="A14323" s="219" t="s">
        <v>31340</v>
      </c>
      <c r="B14323" s="220" t="s">
        <v>31341</v>
      </c>
      <c r="C14323" s="219" t="s">
        <v>20847</v>
      </c>
      <c r="D14323" s="222">
        <v>463.46</v>
      </c>
    </row>
    <row r="14324" spans="1:4" ht="24">
      <c r="A14324" s="219" t="s">
        <v>31342</v>
      </c>
      <c r="B14324" s="220" t="s">
        <v>31343</v>
      </c>
      <c r="C14324" s="219" t="s">
        <v>20847</v>
      </c>
      <c r="D14324" s="222">
        <v>482.09</v>
      </c>
    </row>
    <row r="14325" spans="1:4" ht="24">
      <c r="A14325" s="219" t="s">
        <v>31344</v>
      </c>
      <c r="B14325" s="220" t="s">
        <v>31345</v>
      </c>
      <c r="C14325" s="219" t="s">
        <v>20847</v>
      </c>
      <c r="D14325" s="222">
        <v>500.1</v>
      </c>
    </row>
    <row r="14326" spans="1:4" ht="24">
      <c r="A14326" s="219" t="s">
        <v>31346</v>
      </c>
      <c r="B14326" s="220" t="s">
        <v>31347</v>
      </c>
      <c r="C14326" s="219" t="s">
        <v>20847</v>
      </c>
      <c r="D14326" s="222">
        <v>618.03</v>
      </c>
    </row>
    <row r="14327" spans="1:4" ht="24">
      <c r="A14327" s="219" t="s">
        <v>31348</v>
      </c>
      <c r="B14327" s="220" t="s">
        <v>31349</v>
      </c>
      <c r="C14327" s="219" t="s">
        <v>20847</v>
      </c>
      <c r="D14327" s="224">
        <v>1206.08</v>
      </c>
    </row>
    <row r="14328" spans="1:4" ht="24">
      <c r="A14328" s="219" t="s">
        <v>31350</v>
      </c>
      <c r="B14328" s="220" t="s">
        <v>31351</v>
      </c>
      <c r="C14328" s="219" t="s">
        <v>20847</v>
      </c>
      <c r="D14328" s="224">
        <v>1479.58</v>
      </c>
    </row>
    <row r="14329" spans="1:4" ht="24">
      <c r="A14329" s="219" t="s">
        <v>31352</v>
      </c>
      <c r="B14329" s="220" t="s">
        <v>31353</v>
      </c>
      <c r="C14329" s="219" t="s">
        <v>20847</v>
      </c>
      <c r="D14329" s="223">
        <v>64.31</v>
      </c>
    </row>
    <row r="14330" spans="1:4" ht="24">
      <c r="A14330" s="219" t="s">
        <v>31354</v>
      </c>
      <c r="B14330" s="220" t="s">
        <v>31355</v>
      </c>
      <c r="C14330" s="219" t="s">
        <v>20847</v>
      </c>
      <c r="D14330" s="222">
        <v>202.04</v>
      </c>
    </row>
    <row r="14331" spans="1:4" ht="24">
      <c r="A14331" s="219" t="s">
        <v>31356</v>
      </c>
      <c r="B14331" s="220" t="s">
        <v>31357</v>
      </c>
      <c r="C14331" s="219" t="s">
        <v>20847</v>
      </c>
      <c r="D14331" s="222">
        <v>324.72000000000003</v>
      </c>
    </row>
    <row r="14332" spans="1:4" ht="24">
      <c r="A14332" s="219" t="s">
        <v>31358</v>
      </c>
      <c r="B14332" s="220" t="s">
        <v>31359</v>
      </c>
      <c r="C14332" s="219" t="s">
        <v>20847</v>
      </c>
      <c r="D14332" s="223">
        <v>64.31</v>
      </c>
    </row>
    <row r="14333" spans="1:4" ht="24">
      <c r="A14333" s="219" t="s">
        <v>31360</v>
      </c>
      <c r="B14333" s="220" t="s">
        <v>31361</v>
      </c>
      <c r="C14333" s="219" t="s">
        <v>20847</v>
      </c>
      <c r="D14333" s="223">
        <v>64.930000000000007</v>
      </c>
    </row>
    <row r="14334" spans="1:4" ht="24">
      <c r="A14334" s="219" t="s">
        <v>31362</v>
      </c>
      <c r="B14334" s="220" t="s">
        <v>31363</v>
      </c>
      <c r="C14334" s="219" t="s">
        <v>20847</v>
      </c>
      <c r="D14334" s="223">
        <v>65.17</v>
      </c>
    </row>
    <row r="14335" spans="1:4" ht="24">
      <c r="A14335" s="219" t="s">
        <v>31364</v>
      </c>
      <c r="B14335" s="220" t="s">
        <v>31365</v>
      </c>
      <c r="C14335" s="219" t="s">
        <v>20847</v>
      </c>
      <c r="D14335" s="223">
        <v>65.319999999999993</v>
      </c>
    </row>
    <row r="14336" spans="1:4" ht="24">
      <c r="A14336" s="219" t="s">
        <v>31366</v>
      </c>
      <c r="B14336" s="220" t="s">
        <v>31367</v>
      </c>
      <c r="C14336" s="219" t="s">
        <v>20847</v>
      </c>
      <c r="D14336" s="223">
        <v>70.63</v>
      </c>
    </row>
    <row r="14337" spans="1:4" ht="24">
      <c r="A14337" s="219" t="s">
        <v>31368</v>
      </c>
      <c r="B14337" s="220" t="s">
        <v>31369</v>
      </c>
      <c r="C14337" s="219" t="s">
        <v>20847</v>
      </c>
      <c r="D14337" s="223">
        <v>72.16</v>
      </c>
    </row>
    <row r="14338" spans="1:4" ht="24">
      <c r="A14338" s="219" t="s">
        <v>31370</v>
      </c>
      <c r="B14338" s="220" t="s">
        <v>31371</v>
      </c>
      <c r="C14338" s="219" t="s">
        <v>20847</v>
      </c>
      <c r="D14338" s="223">
        <v>89.57</v>
      </c>
    </row>
    <row r="14339" spans="1:4" ht="24">
      <c r="A14339" s="219" t="s">
        <v>31372</v>
      </c>
      <c r="B14339" s="220" t="s">
        <v>31373</v>
      </c>
      <c r="C14339" s="219" t="s">
        <v>20847</v>
      </c>
      <c r="D14339" s="223">
        <v>76.48</v>
      </c>
    </row>
    <row r="14340" spans="1:4" ht="24">
      <c r="A14340" s="219" t="s">
        <v>31374</v>
      </c>
      <c r="B14340" s="220" t="s">
        <v>31375</v>
      </c>
      <c r="C14340" s="219" t="s">
        <v>20847</v>
      </c>
      <c r="D14340" s="223">
        <v>97.18</v>
      </c>
    </row>
    <row r="14341" spans="1:4" ht="24">
      <c r="A14341" s="219" t="s">
        <v>31376</v>
      </c>
      <c r="B14341" s="220" t="s">
        <v>31377</v>
      </c>
      <c r="C14341" s="219" t="s">
        <v>20847</v>
      </c>
      <c r="D14341" s="222">
        <v>201.35</v>
      </c>
    </row>
    <row r="14342" spans="1:4">
      <c r="A14342" s="215">
        <v>8945</v>
      </c>
      <c r="B14342" s="216" t="s">
        <v>21521</v>
      </c>
      <c r="C14342" s="217"/>
      <c r="D14342" s="218"/>
    </row>
    <row r="14343" spans="1:4">
      <c r="A14343" s="219" t="s">
        <v>6896</v>
      </c>
      <c r="B14343" s="220" t="s">
        <v>6897</v>
      </c>
      <c r="C14343" s="219" t="s">
        <v>20847</v>
      </c>
      <c r="D14343" s="222">
        <v>289.77999999999997</v>
      </c>
    </row>
    <row r="14344" spans="1:4">
      <c r="A14344" s="219" t="s">
        <v>6894</v>
      </c>
      <c r="B14344" s="220" t="s">
        <v>6895</v>
      </c>
      <c r="C14344" s="219" t="s">
        <v>20847</v>
      </c>
      <c r="D14344" s="222">
        <v>300.18</v>
      </c>
    </row>
    <row r="14345" spans="1:4">
      <c r="A14345" s="215">
        <v>8947</v>
      </c>
      <c r="B14345" s="216" t="s">
        <v>21522</v>
      </c>
      <c r="C14345" s="217"/>
      <c r="D14345" s="218"/>
    </row>
    <row r="14346" spans="1:4">
      <c r="A14346" s="219" t="s">
        <v>6858</v>
      </c>
      <c r="B14346" s="220" t="s">
        <v>6859</v>
      </c>
      <c r="C14346" s="219" t="s">
        <v>20847</v>
      </c>
      <c r="D14346" s="222">
        <v>247.22</v>
      </c>
    </row>
    <row r="14347" spans="1:4">
      <c r="A14347" s="219" t="s">
        <v>6860</v>
      </c>
      <c r="B14347" s="220" t="s">
        <v>6861</v>
      </c>
      <c r="C14347" s="219" t="s">
        <v>20847</v>
      </c>
      <c r="D14347" s="222">
        <v>255.71</v>
      </c>
    </row>
    <row r="14348" spans="1:4">
      <c r="A14348" s="219" t="s">
        <v>6862</v>
      </c>
      <c r="B14348" s="220" t="s">
        <v>6863</v>
      </c>
      <c r="C14348" s="219" t="s">
        <v>20847</v>
      </c>
      <c r="D14348" s="222">
        <v>260.85000000000002</v>
      </c>
    </row>
    <row r="14349" spans="1:4">
      <c r="A14349" s="219" t="s">
        <v>6864</v>
      </c>
      <c r="B14349" s="220" t="s">
        <v>6865</v>
      </c>
      <c r="C14349" s="219" t="s">
        <v>20847</v>
      </c>
      <c r="D14349" s="222">
        <v>312.85000000000002</v>
      </c>
    </row>
    <row r="14350" spans="1:4">
      <c r="A14350" s="219" t="s">
        <v>6866</v>
      </c>
      <c r="B14350" s="220" t="s">
        <v>6867</v>
      </c>
      <c r="C14350" s="219" t="s">
        <v>20847</v>
      </c>
      <c r="D14350" s="222">
        <v>316.45999999999998</v>
      </c>
    </row>
    <row r="14351" spans="1:4">
      <c r="A14351" s="219" t="s">
        <v>6868</v>
      </c>
      <c r="B14351" s="220" t="s">
        <v>6869</v>
      </c>
      <c r="C14351" s="219" t="s">
        <v>20847</v>
      </c>
      <c r="D14351" s="222">
        <v>319.94</v>
      </c>
    </row>
    <row r="14352" spans="1:4" ht="36">
      <c r="A14352" s="219" t="s">
        <v>7669</v>
      </c>
      <c r="B14352" s="220" t="s">
        <v>7670</v>
      </c>
      <c r="C14352" s="219" t="s">
        <v>5667</v>
      </c>
      <c r="D14352" s="222">
        <v>503.34</v>
      </c>
    </row>
    <row r="14353" spans="1:4">
      <c r="A14353" s="215">
        <v>8949</v>
      </c>
      <c r="B14353" s="216" t="s">
        <v>21523</v>
      </c>
      <c r="C14353" s="217"/>
      <c r="D14353" s="218"/>
    </row>
    <row r="14354" spans="1:4" ht="24">
      <c r="A14354" s="219" t="s">
        <v>6389</v>
      </c>
      <c r="B14354" s="220" t="s">
        <v>6390</v>
      </c>
      <c r="C14354" s="219" t="s">
        <v>20847</v>
      </c>
      <c r="D14354" s="223">
        <v>13.98</v>
      </c>
    </row>
    <row r="14355" spans="1:4">
      <c r="A14355" s="215">
        <v>8950</v>
      </c>
      <c r="B14355" s="216" t="s">
        <v>21524</v>
      </c>
      <c r="C14355" s="217"/>
      <c r="D14355" s="218"/>
    </row>
    <row r="14356" spans="1:4" ht="24">
      <c r="A14356" s="219" t="s">
        <v>6582</v>
      </c>
      <c r="B14356" s="220" t="s">
        <v>6583</v>
      </c>
      <c r="C14356" s="219" t="s">
        <v>20847</v>
      </c>
      <c r="D14356" s="222">
        <v>694.56</v>
      </c>
    </row>
    <row r="14357" spans="1:4" ht="24">
      <c r="A14357" s="219" t="s">
        <v>6584</v>
      </c>
      <c r="B14357" s="220" t="s">
        <v>6585</v>
      </c>
      <c r="C14357" s="219" t="s">
        <v>20847</v>
      </c>
      <c r="D14357" s="224">
        <v>1080.28</v>
      </c>
    </row>
    <row r="14358" spans="1:4">
      <c r="A14358" s="219" t="s">
        <v>6838</v>
      </c>
      <c r="B14358" s="220" t="s">
        <v>6839</v>
      </c>
      <c r="C14358" s="219" t="s">
        <v>20847</v>
      </c>
      <c r="D14358" s="224">
        <v>1863.17</v>
      </c>
    </row>
    <row r="14359" spans="1:4" ht="24">
      <c r="A14359" s="219" t="s">
        <v>6886</v>
      </c>
      <c r="B14359" s="220" t="s">
        <v>6887</v>
      </c>
      <c r="C14359" s="219" t="s">
        <v>20847</v>
      </c>
      <c r="D14359" s="223">
        <v>41.7</v>
      </c>
    </row>
    <row r="14360" spans="1:4" ht="24">
      <c r="A14360" s="219" t="s">
        <v>6888</v>
      </c>
      <c r="B14360" s="220" t="s">
        <v>6889</v>
      </c>
      <c r="C14360" s="219" t="s">
        <v>20847</v>
      </c>
      <c r="D14360" s="223">
        <v>47.42</v>
      </c>
    </row>
    <row r="14361" spans="1:4">
      <c r="A14361" s="215">
        <v>8951</v>
      </c>
      <c r="B14361" s="216" t="s">
        <v>21525</v>
      </c>
      <c r="C14361" s="217"/>
      <c r="D14361" s="218"/>
    </row>
    <row r="14362" spans="1:4">
      <c r="A14362" s="219" t="s">
        <v>6892</v>
      </c>
      <c r="B14362" s="220" t="s">
        <v>6893</v>
      </c>
      <c r="C14362" s="219" t="s">
        <v>20847</v>
      </c>
      <c r="D14362" s="222">
        <v>443.98</v>
      </c>
    </row>
    <row r="14363" spans="1:4">
      <c r="A14363" s="219" t="s">
        <v>6890</v>
      </c>
      <c r="B14363" s="220" t="s">
        <v>6891</v>
      </c>
      <c r="C14363" s="219" t="s">
        <v>20847</v>
      </c>
      <c r="D14363" s="222">
        <v>527.26</v>
      </c>
    </row>
    <row r="14364" spans="1:4">
      <c r="A14364" s="215">
        <v>8952</v>
      </c>
      <c r="B14364" s="216" t="s">
        <v>21526</v>
      </c>
      <c r="C14364" s="217"/>
      <c r="D14364" s="218"/>
    </row>
    <row r="14365" spans="1:4">
      <c r="A14365" s="219" t="s">
        <v>5979</v>
      </c>
      <c r="B14365" s="220" t="s">
        <v>5980</v>
      </c>
      <c r="C14365" s="219" t="s">
        <v>5667</v>
      </c>
      <c r="D14365" s="224">
        <v>1004.13</v>
      </c>
    </row>
    <row r="14366" spans="1:4">
      <c r="A14366" s="226">
        <v>10715</v>
      </c>
      <c r="B14366" s="216" t="s">
        <v>21527</v>
      </c>
      <c r="C14366" s="217"/>
      <c r="D14366" s="218"/>
    </row>
    <row r="14367" spans="1:4">
      <c r="A14367" s="219" t="s">
        <v>8895</v>
      </c>
      <c r="B14367" s="220" t="s">
        <v>8896</v>
      </c>
      <c r="C14367" s="219" t="s">
        <v>5667</v>
      </c>
      <c r="D14367" s="221">
        <v>6.1</v>
      </c>
    </row>
    <row r="14368" spans="1:4">
      <c r="A14368" s="219" t="s">
        <v>8893</v>
      </c>
      <c r="B14368" s="220" t="s">
        <v>8894</v>
      </c>
      <c r="C14368" s="219" t="s">
        <v>5667</v>
      </c>
      <c r="D14368" s="223">
        <v>25.81</v>
      </c>
    </row>
    <row r="14369" spans="1:4">
      <c r="A14369" s="226">
        <v>10716</v>
      </c>
      <c r="B14369" s="216" t="s">
        <v>21528</v>
      </c>
      <c r="C14369" s="217"/>
      <c r="D14369" s="218"/>
    </row>
    <row r="14370" spans="1:4">
      <c r="A14370" s="219" t="s">
        <v>5534</v>
      </c>
      <c r="B14370" s="220" t="s">
        <v>5535</v>
      </c>
      <c r="C14370" s="219" t="s">
        <v>20851</v>
      </c>
      <c r="D14370" s="221">
        <v>4.59</v>
      </c>
    </row>
    <row r="14371" spans="1:4">
      <c r="A14371" s="215">
        <v>8682</v>
      </c>
      <c r="B14371" s="216" t="s">
        <v>21529</v>
      </c>
      <c r="C14371" s="217"/>
      <c r="D14371" s="218"/>
    </row>
    <row r="14372" spans="1:4">
      <c r="A14372" s="215">
        <v>8954</v>
      </c>
      <c r="B14372" s="216" t="s">
        <v>21530</v>
      </c>
      <c r="C14372" s="217"/>
      <c r="D14372" s="218"/>
    </row>
    <row r="14373" spans="1:4">
      <c r="A14373" s="219" t="s">
        <v>5973</v>
      </c>
      <c r="B14373" s="220" t="s">
        <v>5974</v>
      </c>
      <c r="C14373" s="219" t="s">
        <v>20851</v>
      </c>
      <c r="D14373" s="221">
        <v>8.74</v>
      </c>
    </row>
    <row r="14374" spans="1:4">
      <c r="A14374" s="215">
        <v>8955</v>
      </c>
      <c r="B14374" s="216" t="s">
        <v>21531</v>
      </c>
      <c r="C14374" s="217"/>
      <c r="D14374" s="218"/>
    </row>
    <row r="14375" spans="1:4">
      <c r="A14375" s="219" t="s">
        <v>6402</v>
      </c>
      <c r="B14375" s="220" t="s">
        <v>6403</v>
      </c>
      <c r="C14375" s="219" t="s">
        <v>20851</v>
      </c>
      <c r="D14375" s="223">
        <v>21.66</v>
      </c>
    </row>
    <row r="14376" spans="1:4">
      <c r="A14376" s="219" t="s">
        <v>6404</v>
      </c>
      <c r="B14376" s="220" t="s">
        <v>6405</v>
      </c>
      <c r="C14376" s="219" t="s">
        <v>20851</v>
      </c>
      <c r="D14376" s="223">
        <v>22.54</v>
      </c>
    </row>
    <row r="14377" spans="1:4">
      <c r="A14377" s="219" t="s">
        <v>6406</v>
      </c>
      <c r="B14377" s="220" t="s">
        <v>6407</v>
      </c>
      <c r="C14377" s="219" t="s">
        <v>20851</v>
      </c>
      <c r="D14377" s="223">
        <v>23.01</v>
      </c>
    </row>
    <row r="14378" spans="1:4">
      <c r="A14378" s="219" t="s">
        <v>6408</v>
      </c>
      <c r="B14378" s="220" t="s">
        <v>6409</v>
      </c>
      <c r="C14378" s="219" t="s">
        <v>20851</v>
      </c>
      <c r="D14378" s="223">
        <v>23.22</v>
      </c>
    </row>
    <row r="14379" spans="1:4">
      <c r="A14379" s="219" t="s">
        <v>6410</v>
      </c>
      <c r="B14379" s="220" t="s">
        <v>6411</v>
      </c>
      <c r="C14379" s="219" t="s">
        <v>20851</v>
      </c>
      <c r="D14379" s="223">
        <v>25.13</v>
      </c>
    </row>
    <row r="14380" spans="1:4">
      <c r="A14380" s="219" t="s">
        <v>6392</v>
      </c>
      <c r="B14380" s="220" t="s">
        <v>6393</v>
      </c>
      <c r="C14380" s="219" t="s">
        <v>20851</v>
      </c>
      <c r="D14380" s="223">
        <v>12.67</v>
      </c>
    </row>
    <row r="14381" spans="1:4">
      <c r="A14381" s="219" t="s">
        <v>6400</v>
      </c>
      <c r="B14381" s="220" t="s">
        <v>6401</v>
      </c>
      <c r="C14381" s="219" t="s">
        <v>20851</v>
      </c>
      <c r="D14381" s="223">
        <v>83.7</v>
      </c>
    </row>
    <row r="14382" spans="1:4">
      <c r="A14382" s="219" t="s">
        <v>6394</v>
      </c>
      <c r="B14382" s="220" t="s">
        <v>6395</v>
      </c>
      <c r="C14382" s="219" t="s">
        <v>20851</v>
      </c>
      <c r="D14382" s="223">
        <v>20.64</v>
      </c>
    </row>
    <row r="14383" spans="1:4">
      <c r="A14383" s="219" t="s">
        <v>6396</v>
      </c>
      <c r="B14383" s="220" t="s">
        <v>6397</v>
      </c>
      <c r="C14383" s="219" t="s">
        <v>20851</v>
      </c>
      <c r="D14383" s="223">
        <v>30.81</v>
      </c>
    </row>
    <row r="14384" spans="1:4">
      <c r="A14384" s="219" t="s">
        <v>6398</v>
      </c>
      <c r="B14384" s="220" t="s">
        <v>6399</v>
      </c>
      <c r="C14384" s="219" t="s">
        <v>20851</v>
      </c>
      <c r="D14384" s="223">
        <v>58.06</v>
      </c>
    </row>
    <row r="14385" spans="1:4">
      <c r="A14385" s="219" t="s">
        <v>6412</v>
      </c>
      <c r="B14385" s="220" t="s">
        <v>6413</v>
      </c>
      <c r="C14385" s="219" t="s">
        <v>20851</v>
      </c>
      <c r="D14385" s="223">
        <v>46.08</v>
      </c>
    </row>
    <row r="14386" spans="1:4">
      <c r="A14386" s="219" t="s">
        <v>6420</v>
      </c>
      <c r="B14386" s="220" t="s">
        <v>6421</v>
      </c>
      <c r="C14386" s="219" t="s">
        <v>20851</v>
      </c>
      <c r="D14386" s="222">
        <v>110.18</v>
      </c>
    </row>
    <row r="14387" spans="1:4">
      <c r="A14387" s="219" t="s">
        <v>6414</v>
      </c>
      <c r="B14387" s="220" t="s">
        <v>6415</v>
      </c>
      <c r="C14387" s="219" t="s">
        <v>20851</v>
      </c>
      <c r="D14387" s="223">
        <v>53.26</v>
      </c>
    </row>
    <row r="14388" spans="1:4">
      <c r="A14388" s="219" t="s">
        <v>6416</v>
      </c>
      <c r="B14388" s="220" t="s">
        <v>6417</v>
      </c>
      <c r="C14388" s="219" t="s">
        <v>20851</v>
      </c>
      <c r="D14388" s="223">
        <v>62.51</v>
      </c>
    </row>
    <row r="14389" spans="1:4">
      <c r="A14389" s="219" t="s">
        <v>6418</v>
      </c>
      <c r="B14389" s="220" t="s">
        <v>6419</v>
      </c>
      <c r="C14389" s="219" t="s">
        <v>20851</v>
      </c>
      <c r="D14389" s="223">
        <v>72.77</v>
      </c>
    </row>
    <row r="14390" spans="1:4">
      <c r="A14390" s="219" t="s">
        <v>6731</v>
      </c>
      <c r="B14390" s="220" t="s">
        <v>6732</v>
      </c>
      <c r="C14390" s="219" t="s">
        <v>20851</v>
      </c>
      <c r="D14390" s="221">
        <v>6.51</v>
      </c>
    </row>
    <row r="14391" spans="1:4" ht="24">
      <c r="A14391" s="219" t="s">
        <v>6729</v>
      </c>
      <c r="B14391" s="220" t="s">
        <v>6730</v>
      </c>
      <c r="C14391" s="219" t="s">
        <v>20851</v>
      </c>
      <c r="D14391" s="221">
        <v>3.66</v>
      </c>
    </row>
    <row r="14392" spans="1:4">
      <c r="A14392" s="215">
        <v>8956</v>
      </c>
      <c r="B14392" s="216" t="s">
        <v>21532</v>
      </c>
      <c r="C14392" s="217"/>
      <c r="D14392" s="218"/>
    </row>
    <row r="14393" spans="1:4" ht="24">
      <c r="A14393" s="219" t="s">
        <v>5161</v>
      </c>
      <c r="B14393" s="220" t="s">
        <v>5162</v>
      </c>
      <c r="C14393" s="219" t="s">
        <v>20847</v>
      </c>
      <c r="D14393" s="223">
        <v>66.239999999999995</v>
      </c>
    </row>
    <row r="14394" spans="1:4" ht="24">
      <c r="A14394" s="219" t="s">
        <v>5225</v>
      </c>
      <c r="B14394" s="220" t="s">
        <v>5226</v>
      </c>
      <c r="C14394" s="219" t="s">
        <v>20847</v>
      </c>
      <c r="D14394" s="223">
        <v>71.959999999999994</v>
      </c>
    </row>
    <row r="14395" spans="1:4" ht="24">
      <c r="A14395" s="219" t="s">
        <v>5227</v>
      </c>
      <c r="B14395" s="220" t="s">
        <v>5228</v>
      </c>
      <c r="C14395" s="219" t="s">
        <v>20847</v>
      </c>
      <c r="D14395" s="223">
        <v>50.42</v>
      </c>
    </row>
    <row r="14396" spans="1:4" ht="24">
      <c r="A14396" s="219" t="s">
        <v>5141</v>
      </c>
      <c r="B14396" s="220" t="s">
        <v>5142</v>
      </c>
      <c r="C14396" s="219" t="s">
        <v>20847</v>
      </c>
      <c r="D14396" s="223">
        <v>38.94</v>
      </c>
    </row>
    <row r="14397" spans="1:4" ht="24">
      <c r="A14397" s="219" t="s">
        <v>5139</v>
      </c>
      <c r="B14397" s="220" t="s">
        <v>5140</v>
      </c>
      <c r="C14397" s="219" t="s">
        <v>20847</v>
      </c>
      <c r="D14397" s="223">
        <v>28.17</v>
      </c>
    </row>
    <row r="14398" spans="1:4" ht="36">
      <c r="A14398" s="219" t="s">
        <v>5157</v>
      </c>
      <c r="B14398" s="220" t="s">
        <v>5158</v>
      </c>
      <c r="C14398" s="219" t="s">
        <v>20847</v>
      </c>
      <c r="D14398" s="223">
        <v>60.54</v>
      </c>
    </row>
    <row r="14399" spans="1:4" ht="36">
      <c r="A14399" s="219" t="s">
        <v>6533</v>
      </c>
      <c r="B14399" s="220" t="s">
        <v>6534</v>
      </c>
      <c r="C14399" s="219" t="s">
        <v>20847</v>
      </c>
      <c r="D14399" s="223">
        <v>32.89</v>
      </c>
    </row>
    <row r="14400" spans="1:4" ht="24">
      <c r="A14400" s="219" t="s">
        <v>9015</v>
      </c>
      <c r="B14400" s="220" t="s">
        <v>9016</v>
      </c>
      <c r="C14400" s="219" t="s">
        <v>20847</v>
      </c>
      <c r="D14400" s="223">
        <v>27.6</v>
      </c>
    </row>
    <row r="14401" spans="1:4" ht="24">
      <c r="A14401" s="219" t="s">
        <v>9017</v>
      </c>
      <c r="B14401" s="220" t="s">
        <v>9018</v>
      </c>
      <c r="C14401" s="219" t="s">
        <v>20847</v>
      </c>
      <c r="D14401" s="223">
        <v>28.02</v>
      </c>
    </row>
    <row r="14402" spans="1:4" ht="24">
      <c r="A14402" s="219" t="s">
        <v>9013</v>
      </c>
      <c r="B14402" s="220" t="s">
        <v>9014</v>
      </c>
      <c r="C14402" s="219" t="s">
        <v>20847</v>
      </c>
      <c r="D14402" s="223">
        <v>17.25</v>
      </c>
    </row>
    <row r="14403" spans="1:4">
      <c r="A14403" s="219" t="s">
        <v>5994</v>
      </c>
      <c r="B14403" s="220" t="s">
        <v>5995</v>
      </c>
      <c r="C14403" s="219" t="s">
        <v>20857</v>
      </c>
      <c r="D14403" s="222">
        <v>152.66</v>
      </c>
    </row>
    <row r="14404" spans="1:4">
      <c r="A14404" s="215">
        <v>8957</v>
      </c>
      <c r="B14404" s="216" t="s">
        <v>21533</v>
      </c>
      <c r="C14404" s="217"/>
      <c r="D14404" s="218"/>
    </row>
    <row r="14405" spans="1:4">
      <c r="A14405" s="219" t="s">
        <v>5975</v>
      </c>
      <c r="B14405" s="220" t="s">
        <v>5976</v>
      </c>
      <c r="C14405" s="219" t="s">
        <v>5667</v>
      </c>
      <c r="D14405" s="223">
        <v>15.57</v>
      </c>
    </row>
    <row r="14406" spans="1:4">
      <c r="A14406" s="219" t="s">
        <v>5977</v>
      </c>
      <c r="B14406" s="220" t="s">
        <v>5978</v>
      </c>
      <c r="C14406" s="219" t="s">
        <v>5667</v>
      </c>
      <c r="D14406" s="223">
        <v>15.72</v>
      </c>
    </row>
    <row r="14407" spans="1:4">
      <c r="A14407" s="215">
        <v>8958</v>
      </c>
      <c r="B14407" s="216" t="s">
        <v>21534</v>
      </c>
      <c r="C14407" s="217"/>
      <c r="D14407" s="218"/>
    </row>
    <row r="14408" spans="1:4">
      <c r="A14408" s="219" t="s">
        <v>5967</v>
      </c>
      <c r="B14408" s="220" t="s">
        <v>5968</v>
      </c>
      <c r="C14408" s="219" t="s">
        <v>5667</v>
      </c>
      <c r="D14408" s="223">
        <v>74.489999999999995</v>
      </c>
    </row>
    <row r="14409" spans="1:4">
      <c r="A14409" s="219" t="s">
        <v>5965</v>
      </c>
      <c r="B14409" s="220" t="s">
        <v>5966</v>
      </c>
      <c r="C14409" s="219" t="s">
        <v>5667</v>
      </c>
      <c r="D14409" s="223">
        <v>58.05</v>
      </c>
    </row>
    <row r="14410" spans="1:4">
      <c r="A14410" s="219" t="s">
        <v>5988</v>
      </c>
      <c r="B14410" s="220" t="s">
        <v>5989</v>
      </c>
      <c r="C14410" s="219" t="s">
        <v>20857</v>
      </c>
      <c r="D14410" s="222">
        <v>423.45</v>
      </c>
    </row>
    <row r="14411" spans="1:4">
      <c r="A14411" s="219" t="s">
        <v>5990</v>
      </c>
      <c r="B14411" s="220" t="s">
        <v>5991</v>
      </c>
      <c r="C14411" s="219" t="s">
        <v>20857</v>
      </c>
      <c r="D14411" s="222">
        <v>139.99</v>
      </c>
    </row>
    <row r="14412" spans="1:4" ht="24">
      <c r="A14412" s="219" t="s">
        <v>21535</v>
      </c>
      <c r="B14412" s="220" t="s">
        <v>31378</v>
      </c>
      <c r="C14412" s="219" t="s">
        <v>20847</v>
      </c>
      <c r="D14412" s="223">
        <v>28.56</v>
      </c>
    </row>
    <row r="14413" spans="1:4" ht="24">
      <c r="A14413" s="219" t="s">
        <v>5981</v>
      </c>
      <c r="B14413" s="220" t="s">
        <v>31379</v>
      </c>
      <c r="C14413" s="219" t="s">
        <v>20847</v>
      </c>
      <c r="D14413" s="223">
        <v>41.71</v>
      </c>
    </row>
    <row r="14414" spans="1:4">
      <c r="A14414" s="219" t="s">
        <v>5982</v>
      </c>
      <c r="B14414" s="220" t="s">
        <v>5983</v>
      </c>
      <c r="C14414" s="219" t="s">
        <v>20857</v>
      </c>
      <c r="D14414" s="224">
        <v>1390.65</v>
      </c>
    </row>
    <row r="14415" spans="1:4">
      <c r="A14415" s="219" t="s">
        <v>5984</v>
      </c>
      <c r="B14415" s="220" t="s">
        <v>5985</v>
      </c>
      <c r="C14415" s="219" t="s">
        <v>20857</v>
      </c>
      <c r="D14415" s="224">
        <v>1825.73</v>
      </c>
    </row>
    <row r="14416" spans="1:4">
      <c r="A14416" s="219" t="s">
        <v>5986</v>
      </c>
      <c r="B14416" s="220" t="s">
        <v>5987</v>
      </c>
      <c r="C14416" s="219" t="s">
        <v>20847</v>
      </c>
      <c r="D14416" s="223">
        <v>76.45</v>
      </c>
    </row>
    <row r="14417" spans="1:4">
      <c r="A14417" s="219" t="s">
        <v>5992</v>
      </c>
      <c r="B14417" s="220" t="s">
        <v>5993</v>
      </c>
      <c r="C14417" s="219" t="s">
        <v>20857</v>
      </c>
      <c r="D14417" s="223">
        <v>11.11</v>
      </c>
    </row>
    <row r="14418" spans="1:4">
      <c r="A14418" s="215">
        <v>8683</v>
      </c>
      <c r="B14418" s="216" t="s">
        <v>21536</v>
      </c>
      <c r="C14418" s="217"/>
      <c r="D14418" s="218"/>
    </row>
    <row r="14419" spans="1:4">
      <c r="A14419" s="215">
        <v>8960</v>
      </c>
      <c r="B14419" s="216" t="s">
        <v>21537</v>
      </c>
      <c r="C14419" s="217"/>
      <c r="D14419" s="218"/>
    </row>
    <row r="14420" spans="1:4" ht="24">
      <c r="A14420" s="219" t="s">
        <v>5971</v>
      </c>
      <c r="B14420" s="220" t="s">
        <v>5972</v>
      </c>
      <c r="C14420" s="219" t="s">
        <v>20851</v>
      </c>
      <c r="D14420" s="221">
        <v>6.23</v>
      </c>
    </row>
    <row r="14421" spans="1:4">
      <c r="A14421" s="219" t="s">
        <v>5969</v>
      </c>
      <c r="B14421" s="220" t="s">
        <v>5970</v>
      </c>
      <c r="C14421" s="219" t="s">
        <v>20851</v>
      </c>
      <c r="D14421" s="221">
        <v>5.66</v>
      </c>
    </row>
    <row r="14422" spans="1:4">
      <c r="A14422" s="215">
        <v>8684</v>
      </c>
      <c r="B14422" s="216" t="s">
        <v>21538</v>
      </c>
      <c r="C14422" s="217"/>
      <c r="D14422" s="218"/>
    </row>
    <row r="14423" spans="1:4">
      <c r="A14423" s="215">
        <v>8961</v>
      </c>
      <c r="B14423" s="216" t="s">
        <v>21539</v>
      </c>
      <c r="C14423" s="217"/>
      <c r="D14423" s="218"/>
    </row>
    <row r="14424" spans="1:4" ht="36">
      <c r="A14424" s="219" t="s">
        <v>31380</v>
      </c>
      <c r="B14424" s="220" t="s">
        <v>31381</v>
      </c>
      <c r="C14424" s="219" t="s">
        <v>20847</v>
      </c>
      <c r="D14424" s="222">
        <v>144.49</v>
      </c>
    </row>
    <row r="14425" spans="1:4" ht="24">
      <c r="A14425" s="219" t="s">
        <v>6733</v>
      </c>
      <c r="B14425" s="220" t="s">
        <v>6734</v>
      </c>
      <c r="C14425" s="219" t="s">
        <v>5667</v>
      </c>
      <c r="D14425" s="222">
        <v>188.4</v>
      </c>
    </row>
    <row r="14426" spans="1:4">
      <c r="A14426" s="219" t="s">
        <v>8897</v>
      </c>
      <c r="B14426" s="220" t="s">
        <v>8898</v>
      </c>
      <c r="C14426" s="219" t="s">
        <v>5667</v>
      </c>
      <c r="D14426" s="222">
        <v>267.02</v>
      </c>
    </row>
    <row r="14427" spans="1:4">
      <c r="A14427" s="215">
        <v>8962</v>
      </c>
      <c r="B14427" s="216" t="s">
        <v>21540</v>
      </c>
      <c r="C14427" s="217"/>
      <c r="D14427" s="218"/>
    </row>
    <row r="14428" spans="1:4">
      <c r="A14428" s="219" t="s">
        <v>8891</v>
      </c>
      <c r="B14428" s="220" t="s">
        <v>8892</v>
      </c>
      <c r="C14428" s="219" t="s">
        <v>20847</v>
      </c>
      <c r="D14428" s="222">
        <v>159.94999999999999</v>
      </c>
    </row>
    <row r="14429" spans="1:4" ht="24">
      <c r="A14429" s="219" t="s">
        <v>8889</v>
      </c>
      <c r="B14429" s="220" t="s">
        <v>8890</v>
      </c>
      <c r="C14429" s="219" t="s">
        <v>20847</v>
      </c>
      <c r="D14429" s="222">
        <v>100.9</v>
      </c>
    </row>
    <row r="14430" spans="1:4">
      <c r="A14430" s="215">
        <v>8963</v>
      </c>
      <c r="B14430" s="216" t="s">
        <v>21541</v>
      </c>
      <c r="C14430" s="217"/>
      <c r="D14430" s="218"/>
    </row>
    <row r="14431" spans="1:4" ht="24">
      <c r="A14431" s="219" t="s">
        <v>6388</v>
      </c>
      <c r="B14431" s="220" t="s">
        <v>31382</v>
      </c>
      <c r="C14431" s="219" t="s">
        <v>20847</v>
      </c>
      <c r="D14431" s="222">
        <v>293.08</v>
      </c>
    </row>
    <row r="14432" spans="1:4" ht="24">
      <c r="A14432" s="219" t="s">
        <v>6391</v>
      </c>
      <c r="B14432" s="220" t="s">
        <v>21542</v>
      </c>
      <c r="C14432" s="219" t="s">
        <v>20847</v>
      </c>
      <c r="D14432" s="222">
        <v>108.29</v>
      </c>
    </row>
    <row r="14433" spans="1:4">
      <c r="A14433" s="215">
        <v>8964</v>
      </c>
      <c r="B14433" s="216" t="s">
        <v>21543</v>
      </c>
      <c r="C14433" s="217"/>
      <c r="D14433" s="218"/>
    </row>
    <row r="14434" spans="1:4" ht="24">
      <c r="A14434" s="219" t="s">
        <v>8883</v>
      </c>
      <c r="B14434" s="220" t="s">
        <v>8884</v>
      </c>
      <c r="C14434" s="219" t="s">
        <v>5667</v>
      </c>
      <c r="D14434" s="222">
        <v>207.1</v>
      </c>
    </row>
    <row r="14435" spans="1:4">
      <c r="A14435" s="219" t="s">
        <v>8885</v>
      </c>
      <c r="B14435" s="220" t="s">
        <v>8886</v>
      </c>
      <c r="C14435" s="219" t="s">
        <v>5667</v>
      </c>
      <c r="D14435" s="222">
        <v>195.26</v>
      </c>
    </row>
    <row r="14436" spans="1:4" ht="24">
      <c r="A14436" s="219" t="s">
        <v>8887</v>
      </c>
      <c r="B14436" s="220" t="s">
        <v>8888</v>
      </c>
      <c r="C14436" s="219" t="s">
        <v>5667</v>
      </c>
      <c r="D14436" s="222">
        <v>282.05</v>
      </c>
    </row>
    <row r="14437" spans="1:4">
      <c r="A14437" s="215">
        <v>8965</v>
      </c>
      <c r="B14437" s="216" t="s">
        <v>21544</v>
      </c>
      <c r="C14437" s="217"/>
      <c r="D14437" s="218"/>
    </row>
    <row r="14438" spans="1:4">
      <c r="A14438" s="219" t="s">
        <v>8911</v>
      </c>
      <c r="B14438" s="220" t="s">
        <v>21545</v>
      </c>
      <c r="C14438" s="219" t="s">
        <v>5667</v>
      </c>
      <c r="D14438" s="222">
        <v>104</v>
      </c>
    </row>
    <row r="14439" spans="1:4">
      <c r="A14439" s="215">
        <v>8966</v>
      </c>
      <c r="B14439" s="216" t="s">
        <v>21546</v>
      </c>
      <c r="C14439" s="217"/>
      <c r="D14439" s="218"/>
    </row>
    <row r="14440" spans="1:4">
      <c r="A14440" s="219" t="s">
        <v>8857</v>
      </c>
      <c r="B14440" s="220" t="s">
        <v>8858</v>
      </c>
      <c r="C14440" s="219" t="s">
        <v>5667</v>
      </c>
      <c r="D14440" s="223">
        <v>19.670000000000002</v>
      </c>
    </row>
    <row r="14441" spans="1:4">
      <c r="A14441" s="219" t="s">
        <v>8859</v>
      </c>
      <c r="B14441" s="220" t="s">
        <v>8860</v>
      </c>
      <c r="C14441" s="219" t="s">
        <v>5667</v>
      </c>
      <c r="D14441" s="223">
        <v>27.39</v>
      </c>
    </row>
    <row r="14442" spans="1:4">
      <c r="A14442" s="219" t="s">
        <v>8877</v>
      </c>
      <c r="B14442" s="220" t="s">
        <v>8878</v>
      </c>
      <c r="C14442" s="219" t="s">
        <v>5667</v>
      </c>
      <c r="D14442" s="221">
        <v>6.89</v>
      </c>
    </row>
    <row r="14443" spans="1:4">
      <c r="A14443" s="219" t="s">
        <v>8879</v>
      </c>
      <c r="B14443" s="220" t="s">
        <v>8880</v>
      </c>
      <c r="C14443" s="219" t="s">
        <v>5667</v>
      </c>
      <c r="D14443" s="221">
        <v>4.79</v>
      </c>
    </row>
    <row r="14444" spans="1:4">
      <c r="A14444" s="219" t="s">
        <v>8881</v>
      </c>
      <c r="B14444" s="220" t="s">
        <v>8882</v>
      </c>
      <c r="C14444" s="219" t="s">
        <v>5667</v>
      </c>
      <c r="D14444" s="223">
        <v>22.29</v>
      </c>
    </row>
    <row r="14445" spans="1:4">
      <c r="A14445" s="215">
        <v>8967</v>
      </c>
      <c r="B14445" s="216" t="s">
        <v>21547</v>
      </c>
      <c r="C14445" s="217"/>
      <c r="D14445" s="218"/>
    </row>
    <row r="14446" spans="1:4">
      <c r="A14446" s="219" t="s">
        <v>8863</v>
      </c>
      <c r="B14446" s="220" t="s">
        <v>8864</v>
      </c>
      <c r="C14446" s="219" t="s">
        <v>5667</v>
      </c>
      <c r="D14446" s="223">
        <v>69.62</v>
      </c>
    </row>
    <row r="14447" spans="1:4">
      <c r="A14447" s="219" t="s">
        <v>8865</v>
      </c>
      <c r="B14447" s="220" t="s">
        <v>8866</v>
      </c>
      <c r="C14447" s="219" t="s">
        <v>5667</v>
      </c>
      <c r="D14447" s="223">
        <v>67.27</v>
      </c>
    </row>
    <row r="14448" spans="1:4">
      <c r="A14448" s="219" t="s">
        <v>8861</v>
      </c>
      <c r="B14448" s="220" t="s">
        <v>8862</v>
      </c>
      <c r="C14448" s="219" t="s">
        <v>5667</v>
      </c>
      <c r="D14448" s="223">
        <v>59.88</v>
      </c>
    </row>
    <row r="14449" spans="1:4">
      <c r="A14449" s="215">
        <v>8968</v>
      </c>
      <c r="B14449" s="216" t="s">
        <v>21548</v>
      </c>
      <c r="C14449" s="217"/>
      <c r="D14449" s="218"/>
    </row>
    <row r="14450" spans="1:4" ht="24">
      <c r="A14450" s="219" t="s">
        <v>5007</v>
      </c>
      <c r="B14450" s="220" t="s">
        <v>5008</v>
      </c>
      <c r="C14450" s="219" t="s">
        <v>20851</v>
      </c>
      <c r="D14450" s="223">
        <v>22.26</v>
      </c>
    </row>
    <row r="14451" spans="1:4" ht="24">
      <c r="A14451" s="219" t="s">
        <v>4997</v>
      </c>
      <c r="B14451" s="220" t="s">
        <v>4998</v>
      </c>
      <c r="C14451" s="219" t="s">
        <v>20851</v>
      </c>
      <c r="D14451" s="223">
        <v>15.28</v>
      </c>
    </row>
    <row r="14452" spans="1:4">
      <c r="A14452" s="215">
        <v>8969</v>
      </c>
      <c r="B14452" s="216" t="s">
        <v>21549</v>
      </c>
      <c r="C14452" s="217"/>
      <c r="D14452" s="218"/>
    </row>
    <row r="14453" spans="1:4" ht="24">
      <c r="A14453" s="219" t="s">
        <v>4999</v>
      </c>
      <c r="B14453" s="220" t="s">
        <v>5000</v>
      </c>
      <c r="C14453" s="219" t="s">
        <v>20851</v>
      </c>
      <c r="D14453" s="223">
        <v>27.86</v>
      </c>
    </row>
    <row r="14454" spans="1:4" ht="24">
      <c r="A14454" s="219" t="s">
        <v>4989</v>
      </c>
      <c r="B14454" s="220" t="s">
        <v>4990</v>
      </c>
      <c r="C14454" s="219" t="s">
        <v>20851</v>
      </c>
      <c r="D14454" s="223">
        <v>21.39</v>
      </c>
    </row>
    <row r="14455" spans="1:4" ht="24">
      <c r="A14455" s="219" t="s">
        <v>5001</v>
      </c>
      <c r="B14455" s="220" t="s">
        <v>5002</v>
      </c>
      <c r="C14455" s="219" t="s">
        <v>20851</v>
      </c>
      <c r="D14455" s="223">
        <v>35.25</v>
      </c>
    </row>
    <row r="14456" spans="1:4" ht="24">
      <c r="A14456" s="219" t="s">
        <v>4991</v>
      </c>
      <c r="B14456" s="220" t="s">
        <v>4992</v>
      </c>
      <c r="C14456" s="219" t="s">
        <v>20851</v>
      </c>
      <c r="D14456" s="223">
        <v>28.78</v>
      </c>
    </row>
    <row r="14457" spans="1:4" ht="24">
      <c r="A14457" s="219" t="s">
        <v>5003</v>
      </c>
      <c r="B14457" s="220" t="s">
        <v>5004</v>
      </c>
      <c r="C14457" s="219" t="s">
        <v>20851</v>
      </c>
      <c r="D14457" s="223">
        <v>46.2</v>
      </c>
    </row>
    <row r="14458" spans="1:4" ht="24">
      <c r="A14458" s="219" t="s">
        <v>4993</v>
      </c>
      <c r="B14458" s="220" t="s">
        <v>4994</v>
      </c>
      <c r="C14458" s="219" t="s">
        <v>20851</v>
      </c>
      <c r="D14458" s="223">
        <v>40.4</v>
      </c>
    </row>
    <row r="14459" spans="1:4" ht="24">
      <c r="A14459" s="219" t="s">
        <v>4995</v>
      </c>
      <c r="B14459" s="220" t="s">
        <v>4996</v>
      </c>
      <c r="C14459" s="219" t="s">
        <v>20851</v>
      </c>
      <c r="D14459" s="223">
        <v>53.33</v>
      </c>
    </row>
    <row r="14460" spans="1:4" ht="24">
      <c r="A14460" s="219" t="s">
        <v>5005</v>
      </c>
      <c r="B14460" s="220" t="s">
        <v>5006</v>
      </c>
      <c r="C14460" s="219" t="s">
        <v>20851</v>
      </c>
      <c r="D14460" s="223">
        <v>59.13</v>
      </c>
    </row>
    <row r="14461" spans="1:4">
      <c r="A14461" s="215">
        <v>8970</v>
      </c>
      <c r="B14461" s="216" t="s">
        <v>21550</v>
      </c>
      <c r="C14461" s="217"/>
      <c r="D14461" s="218"/>
    </row>
    <row r="14462" spans="1:4">
      <c r="A14462" s="219" t="s">
        <v>8867</v>
      </c>
      <c r="B14462" s="220" t="s">
        <v>8868</v>
      </c>
      <c r="C14462" s="219" t="s">
        <v>20851</v>
      </c>
      <c r="D14462" s="223">
        <v>36.369999999999997</v>
      </c>
    </row>
    <row r="14463" spans="1:4">
      <c r="A14463" s="219" t="s">
        <v>8869</v>
      </c>
      <c r="B14463" s="220" t="s">
        <v>8870</v>
      </c>
      <c r="C14463" s="219" t="s">
        <v>5667</v>
      </c>
      <c r="D14463" s="223">
        <v>45.67</v>
      </c>
    </row>
    <row r="14464" spans="1:4">
      <c r="A14464" s="219" t="s">
        <v>8871</v>
      </c>
      <c r="B14464" s="220" t="s">
        <v>8872</v>
      </c>
      <c r="C14464" s="219" t="s">
        <v>5667</v>
      </c>
      <c r="D14464" s="223">
        <v>46.45</v>
      </c>
    </row>
    <row r="14465" spans="1:4">
      <c r="A14465" s="219" t="s">
        <v>8873</v>
      </c>
      <c r="B14465" s="220" t="s">
        <v>8874</v>
      </c>
      <c r="C14465" s="219" t="s">
        <v>5667</v>
      </c>
      <c r="D14465" s="223">
        <v>29.65</v>
      </c>
    </row>
    <row r="14466" spans="1:4">
      <c r="A14466" s="219" t="s">
        <v>8875</v>
      </c>
      <c r="B14466" s="220" t="s">
        <v>8876</v>
      </c>
      <c r="C14466" s="219" t="s">
        <v>5667</v>
      </c>
      <c r="D14466" s="223">
        <v>57.02</v>
      </c>
    </row>
    <row r="14467" spans="1:4">
      <c r="A14467" s="215">
        <v>8971</v>
      </c>
      <c r="B14467" s="216" t="s">
        <v>21551</v>
      </c>
      <c r="C14467" s="217"/>
      <c r="D14467" s="218"/>
    </row>
    <row r="14468" spans="1:4" ht="36">
      <c r="A14468" s="219" t="s">
        <v>8852</v>
      </c>
      <c r="B14468" s="220" t="s">
        <v>8853</v>
      </c>
      <c r="C14468" s="219" t="s">
        <v>5667</v>
      </c>
      <c r="D14468" s="222">
        <v>138.47</v>
      </c>
    </row>
    <row r="14469" spans="1:4" ht="36">
      <c r="A14469" s="219" t="s">
        <v>8856</v>
      </c>
      <c r="B14469" s="220" t="s">
        <v>31383</v>
      </c>
      <c r="C14469" s="219" t="s">
        <v>20847</v>
      </c>
      <c r="D14469" s="224">
        <v>1109.67</v>
      </c>
    </row>
    <row r="14470" spans="1:4" ht="24">
      <c r="A14470" s="219" t="s">
        <v>8899</v>
      </c>
      <c r="B14470" s="220" t="s">
        <v>8900</v>
      </c>
      <c r="C14470" s="219" t="s">
        <v>5667</v>
      </c>
      <c r="D14470" s="224">
        <v>1129.74</v>
      </c>
    </row>
    <row r="14471" spans="1:4">
      <c r="A14471" s="219" t="s">
        <v>8901</v>
      </c>
      <c r="B14471" s="220" t="s">
        <v>8902</v>
      </c>
      <c r="C14471" s="219" t="s">
        <v>5667</v>
      </c>
      <c r="D14471" s="222">
        <v>195.36</v>
      </c>
    </row>
    <row r="14472" spans="1:4">
      <c r="A14472" s="215">
        <v>8972</v>
      </c>
      <c r="B14472" s="216" t="s">
        <v>21552</v>
      </c>
      <c r="C14472" s="217"/>
      <c r="D14472" s="218"/>
    </row>
    <row r="14473" spans="1:4">
      <c r="A14473" s="219" t="s">
        <v>8903</v>
      </c>
      <c r="B14473" s="220" t="s">
        <v>8904</v>
      </c>
      <c r="C14473" s="219" t="s">
        <v>5667</v>
      </c>
      <c r="D14473" s="223">
        <v>19.8</v>
      </c>
    </row>
    <row r="14474" spans="1:4">
      <c r="A14474" s="219" t="s">
        <v>8905</v>
      </c>
      <c r="B14474" s="220" t="s">
        <v>8906</v>
      </c>
      <c r="C14474" s="219" t="s">
        <v>5667</v>
      </c>
      <c r="D14474" s="223">
        <v>21.2</v>
      </c>
    </row>
    <row r="14475" spans="1:4">
      <c r="A14475" s="219" t="s">
        <v>8907</v>
      </c>
      <c r="B14475" s="220" t="s">
        <v>8908</v>
      </c>
      <c r="C14475" s="219" t="s">
        <v>5667</v>
      </c>
      <c r="D14475" s="223">
        <v>25.43</v>
      </c>
    </row>
    <row r="14476" spans="1:4">
      <c r="A14476" s="219" t="s">
        <v>8909</v>
      </c>
      <c r="B14476" s="220" t="s">
        <v>8910</v>
      </c>
      <c r="C14476" s="219" t="s">
        <v>5667</v>
      </c>
      <c r="D14476" s="223">
        <v>33.74</v>
      </c>
    </row>
    <row r="14477" spans="1:4">
      <c r="A14477" s="219" t="s">
        <v>31384</v>
      </c>
      <c r="B14477" s="220" t="s">
        <v>31385</v>
      </c>
      <c r="C14477" s="219" t="s">
        <v>20847</v>
      </c>
      <c r="D14477" s="223">
        <v>19.7</v>
      </c>
    </row>
    <row r="14478" spans="1:4">
      <c r="A14478" s="219" t="s">
        <v>31386</v>
      </c>
      <c r="B14478" s="220" t="s">
        <v>31387</v>
      </c>
      <c r="C14478" s="219" t="s">
        <v>20847</v>
      </c>
      <c r="D14478" s="223">
        <v>22.91</v>
      </c>
    </row>
    <row r="14479" spans="1:4">
      <c r="A14479" s="219" t="s">
        <v>31388</v>
      </c>
      <c r="B14479" s="220" t="s">
        <v>31389</v>
      </c>
      <c r="C14479" s="219" t="s">
        <v>20847</v>
      </c>
      <c r="D14479" s="221">
        <v>4.3</v>
      </c>
    </row>
    <row r="14480" spans="1:4">
      <c r="A14480" s="219" t="s">
        <v>31390</v>
      </c>
      <c r="B14480" s="220" t="s">
        <v>31391</v>
      </c>
      <c r="C14480" s="219" t="s">
        <v>20847</v>
      </c>
      <c r="D14480" s="223">
        <v>30.43</v>
      </c>
    </row>
    <row r="14481" spans="1:4">
      <c r="A14481" s="219" t="s">
        <v>31392</v>
      </c>
      <c r="B14481" s="220" t="s">
        <v>31393</v>
      </c>
      <c r="C14481" s="219" t="s">
        <v>20847</v>
      </c>
      <c r="D14481" s="221">
        <v>5.76</v>
      </c>
    </row>
    <row r="14482" spans="1:4">
      <c r="A14482" s="219" t="s">
        <v>31394</v>
      </c>
      <c r="B14482" s="220" t="s">
        <v>31395</v>
      </c>
      <c r="C14482" s="219" t="s">
        <v>20847</v>
      </c>
      <c r="D14482" s="223">
        <v>68.78</v>
      </c>
    </row>
    <row r="14483" spans="1:4">
      <c r="A14483" s="219" t="s">
        <v>31396</v>
      </c>
      <c r="B14483" s="220" t="s">
        <v>31397</v>
      </c>
      <c r="C14483" s="219" t="s">
        <v>20847</v>
      </c>
      <c r="D14483" s="221">
        <v>6.17</v>
      </c>
    </row>
    <row r="14484" spans="1:4">
      <c r="A14484" s="219" t="s">
        <v>31398</v>
      </c>
      <c r="B14484" s="220" t="s">
        <v>31399</v>
      </c>
      <c r="C14484" s="219" t="s">
        <v>20847</v>
      </c>
      <c r="D14484" s="221">
        <v>9.85</v>
      </c>
    </row>
    <row r="14485" spans="1:4">
      <c r="A14485" s="219" t="s">
        <v>31400</v>
      </c>
      <c r="B14485" s="220" t="s">
        <v>31401</v>
      </c>
      <c r="C14485" s="219" t="s">
        <v>20847</v>
      </c>
      <c r="D14485" s="223">
        <v>12.86</v>
      </c>
    </row>
    <row r="14486" spans="1:4">
      <c r="A14486" s="219" t="s">
        <v>31402</v>
      </c>
      <c r="B14486" s="220" t="s">
        <v>31403</v>
      </c>
      <c r="C14486" s="219" t="s">
        <v>20847</v>
      </c>
      <c r="D14486" s="223">
        <v>15.1</v>
      </c>
    </row>
    <row r="14487" spans="1:4">
      <c r="A14487" s="219" t="s">
        <v>31404</v>
      </c>
      <c r="B14487" s="220" t="s">
        <v>31405</v>
      </c>
      <c r="C14487" s="219" t="s">
        <v>20847</v>
      </c>
      <c r="D14487" s="221">
        <v>2.46</v>
      </c>
    </row>
    <row r="14488" spans="1:4">
      <c r="A14488" s="219" t="s">
        <v>31406</v>
      </c>
      <c r="B14488" s="220" t="s">
        <v>31407</v>
      </c>
      <c r="C14488" s="219" t="s">
        <v>20847</v>
      </c>
      <c r="D14488" s="221">
        <v>3</v>
      </c>
    </row>
    <row r="14489" spans="1:4">
      <c r="A14489" s="219" t="s">
        <v>31408</v>
      </c>
      <c r="B14489" s="220" t="s">
        <v>31409</v>
      </c>
      <c r="C14489" s="219" t="s">
        <v>20847</v>
      </c>
      <c r="D14489" s="221">
        <v>1.62</v>
      </c>
    </row>
    <row r="14490" spans="1:4">
      <c r="A14490" s="219" t="s">
        <v>31410</v>
      </c>
      <c r="B14490" s="220" t="s">
        <v>31411</v>
      </c>
      <c r="C14490" s="219" t="s">
        <v>20847</v>
      </c>
      <c r="D14490" s="221">
        <v>3.02</v>
      </c>
    </row>
    <row r="14491" spans="1:4">
      <c r="A14491" s="219" t="s">
        <v>31412</v>
      </c>
      <c r="B14491" s="220" t="s">
        <v>31413</v>
      </c>
      <c r="C14491" s="219" t="s">
        <v>20847</v>
      </c>
      <c r="D14491" s="221">
        <v>1.67</v>
      </c>
    </row>
    <row r="14492" spans="1:4">
      <c r="A14492" s="219" t="s">
        <v>31414</v>
      </c>
      <c r="B14492" s="220" t="s">
        <v>31415</v>
      </c>
      <c r="C14492" s="219" t="s">
        <v>20847</v>
      </c>
      <c r="D14492" s="221">
        <v>3.96</v>
      </c>
    </row>
    <row r="14493" spans="1:4">
      <c r="A14493" s="219" t="s">
        <v>31416</v>
      </c>
      <c r="B14493" s="220" t="s">
        <v>31417</v>
      </c>
      <c r="C14493" s="219" t="s">
        <v>20847</v>
      </c>
      <c r="D14493" s="221">
        <v>4.1900000000000004</v>
      </c>
    </row>
    <row r="14494" spans="1:4">
      <c r="A14494" s="219" t="s">
        <v>31418</v>
      </c>
      <c r="B14494" s="220" t="s">
        <v>31419</v>
      </c>
      <c r="C14494" s="219" t="s">
        <v>20847</v>
      </c>
      <c r="D14494" s="221">
        <v>1.75</v>
      </c>
    </row>
    <row r="14495" spans="1:4">
      <c r="A14495" s="219" t="s">
        <v>31420</v>
      </c>
      <c r="B14495" s="220" t="s">
        <v>31421</v>
      </c>
      <c r="C14495" s="219" t="s">
        <v>20847</v>
      </c>
      <c r="D14495" s="221">
        <v>1.8</v>
      </c>
    </row>
    <row r="14496" spans="1:4">
      <c r="A14496" s="215">
        <v>8973</v>
      </c>
      <c r="B14496" s="216" t="s">
        <v>21553</v>
      </c>
      <c r="C14496" s="217"/>
      <c r="D14496" s="218"/>
    </row>
    <row r="14497" spans="1:4">
      <c r="A14497" s="219" t="s">
        <v>8848</v>
      </c>
      <c r="B14497" s="220" t="s">
        <v>8849</v>
      </c>
      <c r="C14497" s="219" t="s">
        <v>5667</v>
      </c>
      <c r="D14497" s="223">
        <v>22.69</v>
      </c>
    </row>
    <row r="14498" spans="1:4">
      <c r="A14498" s="219" t="s">
        <v>8850</v>
      </c>
      <c r="B14498" s="220" t="s">
        <v>8851</v>
      </c>
      <c r="C14498" s="219" t="s">
        <v>5667</v>
      </c>
      <c r="D14498" s="223">
        <v>22.59</v>
      </c>
    </row>
    <row r="14499" spans="1:4">
      <c r="A14499" s="219" t="s">
        <v>8844</v>
      </c>
      <c r="B14499" s="220" t="s">
        <v>8845</v>
      </c>
      <c r="C14499" s="219" t="s">
        <v>5667</v>
      </c>
      <c r="D14499" s="223">
        <v>14.26</v>
      </c>
    </row>
    <row r="14500" spans="1:4">
      <c r="A14500" s="219" t="s">
        <v>8846</v>
      </c>
      <c r="B14500" s="220" t="s">
        <v>8847</v>
      </c>
      <c r="C14500" s="219" t="s">
        <v>5667</v>
      </c>
      <c r="D14500" s="223">
        <v>14.96</v>
      </c>
    </row>
    <row r="14501" spans="1:4">
      <c r="A14501" s="215">
        <v>8975</v>
      </c>
      <c r="B14501" s="216" t="s">
        <v>21554</v>
      </c>
      <c r="C14501" s="217"/>
      <c r="D14501" s="218"/>
    </row>
    <row r="14502" spans="1:4" ht="36">
      <c r="A14502" s="219" t="s">
        <v>8854</v>
      </c>
      <c r="B14502" s="220" t="s">
        <v>8855</v>
      </c>
      <c r="C14502" s="219" t="s">
        <v>5667</v>
      </c>
      <c r="D14502" s="222">
        <v>321.77</v>
      </c>
    </row>
    <row r="14503" spans="1:4">
      <c r="A14503" s="215">
        <v>8685</v>
      </c>
      <c r="B14503" s="216" t="s">
        <v>21555</v>
      </c>
      <c r="C14503" s="217"/>
      <c r="D14503" s="218"/>
    </row>
    <row r="14504" spans="1:4">
      <c r="A14504" s="215">
        <v>8977</v>
      </c>
      <c r="B14504" s="216" t="s">
        <v>21556</v>
      </c>
      <c r="C14504" s="217"/>
      <c r="D14504" s="218"/>
    </row>
    <row r="14505" spans="1:4" ht="24">
      <c r="A14505" s="219" t="s">
        <v>5069</v>
      </c>
      <c r="B14505" s="220" t="s">
        <v>5070</v>
      </c>
      <c r="C14505" s="219" t="s">
        <v>20847</v>
      </c>
      <c r="D14505" s="222">
        <v>338.21</v>
      </c>
    </row>
    <row r="14506" spans="1:4" ht="24">
      <c r="A14506" s="219" t="s">
        <v>5071</v>
      </c>
      <c r="B14506" s="220" t="s">
        <v>5072</v>
      </c>
      <c r="C14506" s="219" t="s">
        <v>20847</v>
      </c>
      <c r="D14506" s="222">
        <v>378.85</v>
      </c>
    </row>
    <row r="14507" spans="1:4" ht="36">
      <c r="A14507" s="219" t="s">
        <v>5073</v>
      </c>
      <c r="B14507" s="220" t="s">
        <v>5074</v>
      </c>
      <c r="C14507" s="219" t="s">
        <v>20847</v>
      </c>
      <c r="D14507" s="222">
        <v>280.35000000000002</v>
      </c>
    </row>
    <row r="14508" spans="1:4" ht="36">
      <c r="A14508" s="219" t="s">
        <v>5075</v>
      </c>
      <c r="B14508" s="220" t="s">
        <v>5076</v>
      </c>
      <c r="C14508" s="219" t="s">
        <v>20847</v>
      </c>
      <c r="D14508" s="222">
        <v>321.2</v>
      </c>
    </row>
    <row r="14509" spans="1:4">
      <c r="A14509" s="215">
        <v>8978</v>
      </c>
      <c r="B14509" s="216" t="s">
        <v>21557</v>
      </c>
      <c r="C14509" s="217"/>
      <c r="D14509" s="218"/>
    </row>
    <row r="14510" spans="1:4" ht="24">
      <c r="A14510" s="219" t="s">
        <v>7562</v>
      </c>
      <c r="B14510" s="220" t="s">
        <v>7563</v>
      </c>
      <c r="C14510" s="219" t="s">
        <v>20851</v>
      </c>
      <c r="D14510" s="223">
        <v>47.85</v>
      </c>
    </row>
    <row r="14511" spans="1:4" ht="24">
      <c r="A14511" s="219" t="s">
        <v>7564</v>
      </c>
      <c r="B14511" s="220" t="s">
        <v>7565</v>
      </c>
      <c r="C14511" s="219" t="s">
        <v>20851</v>
      </c>
      <c r="D14511" s="223">
        <v>91.65</v>
      </c>
    </row>
    <row r="14512" spans="1:4" ht="24">
      <c r="A14512" s="219" t="s">
        <v>7566</v>
      </c>
      <c r="B14512" s="220" t="s">
        <v>7567</v>
      </c>
      <c r="C14512" s="219" t="s">
        <v>20851</v>
      </c>
      <c r="D14512" s="222">
        <v>138.9</v>
      </c>
    </row>
    <row r="14513" spans="1:4" ht="24">
      <c r="A14513" s="219" t="s">
        <v>7568</v>
      </c>
      <c r="B14513" s="220" t="s">
        <v>7569</v>
      </c>
      <c r="C14513" s="219" t="s">
        <v>20851</v>
      </c>
      <c r="D14513" s="222">
        <v>244.04</v>
      </c>
    </row>
    <row r="14514" spans="1:4" ht="24">
      <c r="A14514" s="219" t="s">
        <v>7570</v>
      </c>
      <c r="B14514" s="220" t="s">
        <v>7571</v>
      </c>
      <c r="C14514" s="219" t="s">
        <v>20851</v>
      </c>
      <c r="D14514" s="222">
        <v>383.76</v>
      </c>
    </row>
    <row r="14515" spans="1:4" ht="24">
      <c r="A14515" s="219" t="s">
        <v>7572</v>
      </c>
      <c r="B14515" s="220" t="s">
        <v>7573</v>
      </c>
      <c r="C14515" s="219" t="s">
        <v>20851</v>
      </c>
      <c r="D14515" s="222">
        <v>464.58</v>
      </c>
    </row>
    <row r="14516" spans="1:4" ht="24">
      <c r="A14516" s="219" t="s">
        <v>7574</v>
      </c>
      <c r="B14516" s="220" t="s">
        <v>7575</v>
      </c>
      <c r="C14516" s="219" t="s">
        <v>20851</v>
      </c>
      <c r="D14516" s="222">
        <v>633.44000000000005</v>
      </c>
    </row>
    <row r="14517" spans="1:4" ht="24">
      <c r="A14517" s="219" t="s">
        <v>7436</v>
      </c>
      <c r="B14517" s="220" t="s">
        <v>7437</v>
      </c>
      <c r="C14517" s="219" t="s">
        <v>20851</v>
      </c>
      <c r="D14517" s="223">
        <v>20.38</v>
      </c>
    </row>
    <row r="14518" spans="1:4" ht="24">
      <c r="A14518" s="219" t="s">
        <v>7438</v>
      </c>
      <c r="B14518" s="220" t="s">
        <v>7439</v>
      </c>
      <c r="C14518" s="219" t="s">
        <v>20851</v>
      </c>
      <c r="D14518" s="223">
        <v>24.56</v>
      </c>
    </row>
    <row r="14519" spans="1:4" ht="24">
      <c r="A14519" s="219" t="s">
        <v>7430</v>
      </c>
      <c r="B14519" s="220" t="s">
        <v>7431</v>
      </c>
      <c r="C14519" s="219" t="s">
        <v>20851</v>
      </c>
      <c r="D14519" s="223">
        <v>39.74</v>
      </c>
    </row>
    <row r="14520" spans="1:4" ht="24">
      <c r="A14520" s="219" t="s">
        <v>7432</v>
      </c>
      <c r="B14520" s="220" t="s">
        <v>7433</v>
      </c>
      <c r="C14520" s="219" t="s">
        <v>20851</v>
      </c>
      <c r="D14520" s="223">
        <v>66.569999999999993</v>
      </c>
    </row>
    <row r="14521" spans="1:4" ht="24">
      <c r="A14521" s="219" t="s">
        <v>7434</v>
      </c>
      <c r="B14521" s="220" t="s">
        <v>7435</v>
      </c>
      <c r="C14521" s="219" t="s">
        <v>20851</v>
      </c>
      <c r="D14521" s="222">
        <v>125.92</v>
      </c>
    </row>
    <row r="14522" spans="1:4" ht="24">
      <c r="A14522" s="219" t="s">
        <v>7426</v>
      </c>
      <c r="B14522" s="220" t="s">
        <v>7427</v>
      </c>
      <c r="C14522" s="219" t="s">
        <v>20851</v>
      </c>
      <c r="D14522" s="223">
        <v>27.73</v>
      </c>
    </row>
    <row r="14523" spans="1:4" ht="24">
      <c r="A14523" s="219" t="s">
        <v>7428</v>
      </c>
      <c r="B14523" s="220" t="s">
        <v>7429</v>
      </c>
      <c r="C14523" s="219" t="s">
        <v>20851</v>
      </c>
      <c r="D14523" s="223">
        <v>36.369999999999997</v>
      </c>
    </row>
    <row r="14524" spans="1:4" ht="24">
      <c r="A14524" s="219" t="s">
        <v>7444</v>
      </c>
      <c r="B14524" s="220" t="s">
        <v>7445</v>
      </c>
      <c r="C14524" s="219" t="s">
        <v>20851</v>
      </c>
      <c r="D14524" s="223">
        <v>65.099999999999994</v>
      </c>
    </row>
    <row r="14525" spans="1:4" ht="24">
      <c r="A14525" s="219" t="s">
        <v>7446</v>
      </c>
      <c r="B14525" s="220" t="s">
        <v>7447</v>
      </c>
      <c r="C14525" s="219" t="s">
        <v>20851</v>
      </c>
      <c r="D14525" s="223">
        <v>81.97</v>
      </c>
    </row>
    <row r="14526" spans="1:4" ht="24">
      <c r="A14526" s="219" t="s">
        <v>7440</v>
      </c>
      <c r="B14526" s="220" t="s">
        <v>7441</v>
      </c>
      <c r="C14526" s="219" t="s">
        <v>20851</v>
      </c>
      <c r="D14526" s="223">
        <v>32.700000000000003</v>
      </c>
    </row>
    <row r="14527" spans="1:4" ht="24">
      <c r="A14527" s="219" t="s">
        <v>7442</v>
      </c>
      <c r="B14527" s="220" t="s">
        <v>7443</v>
      </c>
      <c r="C14527" s="219" t="s">
        <v>20851</v>
      </c>
      <c r="D14527" s="223">
        <v>49.32</v>
      </c>
    </row>
    <row r="14528" spans="1:4" ht="24">
      <c r="A14528" s="219" t="s">
        <v>9087</v>
      </c>
      <c r="B14528" s="220" t="s">
        <v>9088</v>
      </c>
      <c r="C14528" s="219" t="s">
        <v>20851</v>
      </c>
      <c r="D14528" s="223">
        <v>30.79</v>
      </c>
    </row>
    <row r="14529" spans="1:4" ht="24">
      <c r="A14529" s="219" t="s">
        <v>9083</v>
      </c>
      <c r="B14529" s="220" t="s">
        <v>9084</v>
      </c>
      <c r="C14529" s="219" t="s">
        <v>20851</v>
      </c>
      <c r="D14529" s="223">
        <v>22.82</v>
      </c>
    </row>
    <row r="14530" spans="1:4" ht="24">
      <c r="A14530" s="219" t="s">
        <v>9085</v>
      </c>
      <c r="B14530" s="220" t="s">
        <v>9086</v>
      </c>
      <c r="C14530" s="219" t="s">
        <v>20851</v>
      </c>
      <c r="D14530" s="223">
        <v>30.81</v>
      </c>
    </row>
    <row r="14531" spans="1:4">
      <c r="A14531" s="215">
        <v>8979</v>
      </c>
      <c r="B14531" s="216" t="s">
        <v>21558</v>
      </c>
      <c r="C14531" s="217"/>
      <c r="D14531" s="218"/>
    </row>
    <row r="14532" spans="1:4">
      <c r="A14532" s="219" t="s">
        <v>7137</v>
      </c>
      <c r="B14532" s="220" t="s">
        <v>7138</v>
      </c>
      <c r="C14532" s="219" t="s">
        <v>20847</v>
      </c>
      <c r="D14532" s="223">
        <v>15.83</v>
      </c>
    </row>
    <row r="14533" spans="1:4">
      <c r="A14533" s="219" t="s">
        <v>7139</v>
      </c>
      <c r="B14533" s="220" t="s">
        <v>7140</v>
      </c>
      <c r="C14533" s="219" t="s">
        <v>20847</v>
      </c>
      <c r="D14533" s="223">
        <v>17.87</v>
      </c>
    </row>
    <row r="14534" spans="1:4">
      <c r="A14534" s="219" t="s">
        <v>7141</v>
      </c>
      <c r="B14534" s="220" t="s">
        <v>7142</v>
      </c>
      <c r="C14534" s="219" t="s">
        <v>20847</v>
      </c>
      <c r="D14534" s="223">
        <v>22.78</v>
      </c>
    </row>
    <row r="14535" spans="1:4">
      <c r="A14535" s="219" t="s">
        <v>7143</v>
      </c>
      <c r="B14535" s="220" t="s">
        <v>7144</v>
      </c>
      <c r="C14535" s="219" t="s">
        <v>20847</v>
      </c>
      <c r="D14535" s="223">
        <v>33.93</v>
      </c>
    </row>
    <row r="14536" spans="1:4">
      <c r="A14536" s="219" t="s">
        <v>7145</v>
      </c>
      <c r="B14536" s="220" t="s">
        <v>7146</v>
      </c>
      <c r="C14536" s="219" t="s">
        <v>20847</v>
      </c>
      <c r="D14536" s="223">
        <v>39.04</v>
      </c>
    </row>
    <row r="14537" spans="1:4">
      <c r="A14537" s="219" t="s">
        <v>7147</v>
      </c>
      <c r="B14537" s="220" t="s">
        <v>7148</v>
      </c>
      <c r="C14537" s="219" t="s">
        <v>20847</v>
      </c>
      <c r="D14537" s="223">
        <v>55.59</v>
      </c>
    </row>
    <row r="14538" spans="1:4" ht="24">
      <c r="A14538" s="219" t="s">
        <v>7424</v>
      </c>
      <c r="B14538" s="220" t="s">
        <v>7425</v>
      </c>
      <c r="C14538" s="219" t="s">
        <v>20851</v>
      </c>
      <c r="D14538" s="222">
        <v>151.66</v>
      </c>
    </row>
    <row r="14539" spans="1:4" ht="24">
      <c r="A14539" s="219" t="s">
        <v>7408</v>
      </c>
      <c r="B14539" s="220" t="s">
        <v>7409</v>
      </c>
      <c r="C14539" s="219" t="s">
        <v>20851</v>
      </c>
      <c r="D14539" s="223">
        <v>19.54</v>
      </c>
    </row>
    <row r="14540" spans="1:4" ht="24">
      <c r="A14540" s="219" t="s">
        <v>7410</v>
      </c>
      <c r="B14540" s="220" t="s">
        <v>7411</v>
      </c>
      <c r="C14540" s="219" t="s">
        <v>20851</v>
      </c>
      <c r="D14540" s="223">
        <v>22.64</v>
      </c>
    </row>
    <row r="14541" spans="1:4" ht="24">
      <c r="A14541" s="219" t="s">
        <v>7412</v>
      </c>
      <c r="B14541" s="220" t="s">
        <v>7413</v>
      </c>
      <c r="C14541" s="219" t="s">
        <v>20851</v>
      </c>
      <c r="D14541" s="223">
        <v>32.5</v>
      </c>
    </row>
    <row r="14542" spans="1:4" ht="24">
      <c r="A14542" s="219" t="s">
        <v>7414</v>
      </c>
      <c r="B14542" s="220" t="s">
        <v>7415</v>
      </c>
      <c r="C14542" s="219" t="s">
        <v>20851</v>
      </c>
      <c r="D14542" s="223">
        <v>40.35</v>
      </c>
    </row>
    <row r="14543" spans="1:4" ht="24">
      <c r="A14543" s="219" t="s">
        <v>7416</v>
      </c>
      <c r="B14543" s="220" t="s">
        <v>7417</v>
      </c>
      <c r="C14543" s="219" t="s">
        <v>20851</v>
      </c>
      <c r="D14543" s="223">
        <v>43.22</v>
      </c>
    </row>
    <row r="14544" spans="1:4" ht="24">
      <c r="A14544" s="219" t="s">
        <v>7418</v>
      </c>
      <c r="B14544" s="220" t="s">
        <v>7419</v>
      </c>
      <c r="C14544" s="219" t="s">
        <v>20851</v>
      </c>
      <c r="D14544" s="223">
        <v>57.86</v>
      </c>
    </row>
    <row r="14545" spans="1:4" ht="24">
      <c r="A14545" s="219" t="s">
        <v>7420</v>
      </c>
      <c r="B14545" s="220" t="s">
        <v>7421</v>
      </c>
      <c r="C14545" s="219" t="s">
        <v>20851</v>
      </c>
      <c r="D14545" s="223">
        <v>88.98</v>
      </c>
    </row>
    <row r="14546" spans="1:4" ht="24">
      <c r="A14546" s="219" t="s">
        <v>7422</v>
      </c>
      <c r="B14546" s="220" t="s">
        <v>7423</v>
      </c>
      <c r="C14546" s="219" t="s">
        <v>20851</v>
      </c>
      <c r="D14546" s="222">
        <v>114.46</v>
      </c>
    </row>
    <row r="14547" spans="1:4">
      <c r="A14547" s="215">
        <v>8980</v>
      </c>
      <c r="B14547" s="216" t="s">
        <v>21559</v>
      </c>
      <c r="C14547" s="217"/>
      <c r="D14547" s="218"/>
    </row>
    <row r="14548" spans="1:4" ht="24">
      <c r="A14548" s="219" t="s">
        <v>7512</v>
      </c>
      <c r="B14548" s="220" t="s">
        <v>7513</v>
      </c>
      <c r="C14548" s="219" t="s">
        <v>20851</v>
      </c>
      <c r="D14548" s="223">
        <v>46.14</v>
      </c>
    </row>
    <row r="14549" spans="1:4" ht="24">
      <c r="A14549" s="219" t="s">
        <v>7516</v>
      </c>
      <c r="B14549" s="220" t="s">
        <v>7517</v>
      </c>
      <c r="C14549" s="219" t="s">
        <v>20851</v>
      </c>
      <c r="D14549" s="223">
        <v>64.19</v>
      </c>
    </row>
    <row r="14550" spans="1:4" ht="24">
      <c r="A14550" s="219" t="s">
        <v>7514</v>
      </c>
      <c r="B14550" s="220" t="s">
        <v>7515</v>
      </c>
      <c r="C14550" s="219" t="s">
        <v>20851</v>
      </c>
      <c r="D14550" s="223">
        <v>53.7</v>
      </c>
    </row>
    <row r="14551" spans="1:4" ht="24">
      <c r="A14551" s="219" t="s">
        <v>7508</v>
      </c>
      <c r="B14551" s="220" t="s">
        <v>7509</v>
      </c>
      <c r="C14551" s="219" t="s">
        <v>20851</v>
      </c>
      <c r="D14551" s="223">
        <v>27.23</v>
      </c>
    </row>
    <row r="14552" spans="1:4" ht="24">
      <c r="A14552" s="219" t="s">
        <v>7518</v>
      </c>
      <c r="B14552" s="220" t="s">
        <v>7519</v>
      </c>
      <c r="C14552" s="219" t="s">
        <v>20851</v>
      </c>
      <c r="D14552" s="223">
        <v>83.73</v>
      </c>
    </row>
    <row r="14553" spans="1:4" ht="24">
      <c r="A14553" s="219" t="s">
        <v>7520</v>
      </c>
      <c r="B14553" s="220" t="s">
        <v>7521</v>
      </c>
      <c r="C14553" s="219" t="s">
        <v>20851</v>
      </c>
      <c r="D14553" s="222">
        <v>119.32</v>
      </c>
    </row>
    <row r="14554" spans="1:4" ht="24">
      <c r="A14554" s="219" t="s">
        <v>7522</v>
      </c>
      <c r="B14554" s="220" t="s">
        <v>7523</v>
      </c>
      <c r="C14554" s="219" t="s">
        <v>20851</v>
      </c>
      <c r="D14554" s="222">
        <v>153.71</v>
      </c>
    </row>
    <row r="14555" spans="1:4" ht="24">
      <c r="A14555" s="219" t="s">
        <v>7510</v>
      </c>
      <c r="B14555" s="220" t="s">
        <v>7511</v>
      </c>
      <c r="C14555" s="219" t="s">
        <v>20851</v>
      </c>
      <c r="D14555" s="223">
        <v>31.99</v>
      </c>
    </row>
    <row r="14556" spans="1:4" ht="24">
      <c r="A14556" s="219" t="s">
        <v>7524</v>
      </c>
      <c r="B14556" s="220" t="s">
        <v>7525</v>
      </c>
      <c r="C14556" s="219" t="s">
        <v>20851</v>
      </c>
      <c r="D14556" s="222">
        <v>179.3</v>
      </c>
    </row>
    <row r="14557" spans="1:4">
      <c r="A14557" s="215">
        <v>8981</v>
      </c>
      <c r="B14557" s="216" t="s">
        <v>21560</v>
      </c>
      <c r="C14557" s="217"/>
      <c r="D14557" s="218"/>
    </row>
    <row r="14558" spans="1:4" ht="24">
      <c r="A14558" s="219" t="s">
        <v>7474</v>
      </c>
      <c r="B14558" s="220" t="s">
        <v>7475</v>
      </c>
      <c r="C14558" s="219" t="s">
        <v>20851</v>
      </c>
      <c r="D14558" s="222">
        <v>242.33</v>
      </c>
    </row>
    <row r="14559" spans="1:4" ht="24">
      <c r="A14559" s="219" t="s">
        <v>7462</v>
      </c>
      <c r="B14559" s="220" t="s">
        <v>7463</v>
      </c>
      <c r="C14559" s="219" t="s">
        <v>20851</v>
      </c>
      <c r="D14559" s="223">
        <v>27.22</v>
      </c>
    </row>
    <row r="14560" spans="1:4" ht="24">
      <c r="A14560" s="219" t="s">
        <v>7464</v>
      </c>
      <c r="B14560" s="220" t="s">
        <v>7465</v>
      </c>
      <c r="C14560" s="219" t="s">
        <v>20851</v>
      </c>
      <c r="D14560" s="223">
        <v>36.659999999999997</v>
      </c>
    </row>
    <row r="14561" spans="1:4" ht="24">
      <c r="A14561" s="219" t="s">
        <v>7466</v>
      </c>
      <c r="B14561" s="220" t="s">
        <v>7467</v>
      </c>
      <c r="C14561" s="219" t="s">
        <v>20851</v>
      </c>
      <c r="D14561" s="223">
        <v>53.51</v>
      </c>
    </row>
    <row r="14562" spans="1:4" ht="24">
      <c r="A14562" s="219" t="s">
        <v>7468</v>
      </c>
      <c r="B14562" s="220" t="s">
        <v>7469</v>
      </c>
      <c r="C14562" s="219" t="s">
        <v>20851</v>
      </c>
      <c r="D14562" s="223">
        <v>79.38</v>
      </c>
    </row>
    <row r="14563" spans="1:4" ht="24">
      <c r="A14563" s="219" t="s">
        <v>7470</v>
      </c>
      <c r="B14563" s="220" t="s">
        <v>7471</v>
      </c>
      <c r="C14563" s="219" t="s">
        <v>20851</v>
      </c>
      <c r="D14563" s="222">
        <v>129.06</v>
      </c>
    </row>
    <row r="14564" spans="1:4" ht="24">
      <c r="A14564" s="219" t="s">
        <v>7472</v>
      </c>
      <c r="B14564" s="220" t="s">
        <v>7473</v>
      </c>
      <c r="C14564" s="219" t="s">
        <v>20851</v>
      </c>
      <c r="D14564" s="222">
        <v>162.43</v>
      </c>
    </row>
    <row r="14565" spans="1:4" ht="24">
      <c r="A14565" s="219" t="s">
        <v>7490</v>
      </c>
      <c r="B14565" s="220" t="s">
        <v>7491</v>
      </c>
      <c r="C14565" s="219" t="s">
        <v>20851</v>
      </c>
      <c r="D14565" s="222">
        <v>284.77999999999997</v>
      </c>
    </row>
    <row r="14566" spans="1:4" ht="24">
      <c r="A14566" s="219" t="s">
        <v>7476</v>
      </c>
      <c r="B14566" s="220" t="s">
        <v>7477</v>
      </c>
      <c r="C14566" s="219" t="s">
        <v>20851</v>
      </c>
      <c r="D14566" s="223">
        <v>25.25</v>
      </c>
    </row>
    <row r="14567" spans="1:4" ht="24">
      <c r="A14567" s="219" t="s">
        <v>7478</v>
      </c>
      <c r="B14567" s="220" t="s">
        <v>7479</v>
      </c>
      <c r="C14567" s="219" t="s">
        <v>20851</v>
      </c>
      <c r="D14567" s="223">
        <v>40.72</v>
      </c>
    </row>
    <row r="14568" spans="1:4" ht="24">
      <c r="A14568" s="219" t="s">
        <v>7480</v>
      </c>
      <c r="B14568" s="220" t="s">
        <v>7481</v>
      </c>
      <c r="C14568" s="219" t="s">
        <v>20851</v>
      </c>
      <c r="D14568" s="223">
        <v>45.37</v>
      </c>
    </row>
    <row r="14569" spans="1:4" ht="24">
      <c r="A14569" s="219" t="s">
        <v>7482</v>
      </c>
      <c r="B14569" s="220" t="s">
        <v>7483</v>
      </c>
      <c r="C14569" s="219" t="s">
        <v>20851</v>
      </c>
      <c r="D14569" s="223">
        <v>58.75</v>
      </c>
    </row>
    <row r="14570" spans="1:4" ht="24">
      <c r="A14570" s="219" t="s">
        <v>7484</v>
      </c>
      <c r="B14570" s="220" t="s">
        <v>7485</v>
      </c>
      <c r="C14570" s="219" t="s">
        <v>20851</v>
      </c>
      <c r="D14570" s="223">
        <v>91.62</v>
      </c>
    </row>
    <row r="14571" spans="1:4" ht="24">
      <c r="A14571" s="219" t="s">
        <v>7486</v>
      </c>
      <c r="B14571" s="220" t="s">
        <v>7487</v>
      </c>
      <c r="C14571" s="219" t="s">
        <v>20851</v>
      </c>
      <c r="D14571" s="222">
        <v>148.52000000000001</v>
      </c>
    </row>
    <row r="14572" spans="1:4" ht="24">
      <c r="A14572" s="219" t="s">
        <v>7488</v>
      </c>
      <c r="B14572" s="220" t="s">
        <v>7489</v>
      </c>
      <c r="C14572" s="219" t="s">
        <v>20851</v>
      </c>
      <c r="D14572" s="222">
        <v>202.41</v>
      </c>
    </row>
    <row r="14573" spans="1:4" ht="24">
      <c r="A14573" s="219" t="s">
        <v>7506</v>
      </c>
      <c r="B14573" s="220" t="s">
        <v>7507</v>
      </c>
      <c r="C14573" s="219" t="s">
        <v>20851</v>
      </c>
      <c r="D14573" s="222">
        <v>380.89</v>
      </c>
    </row>
    <row r="14574" spans="1:4" ht="24">
      <c r="A14574" s="219" t="s">
        <v>7492</v>
      </c>
      <c r="B14574" s="220" t="s">
        <v>7493</v>
      </c>
      <c r="C14574" s="219" t="s">
        <v>20851</v>
      </c>
      <c r="D14574" s="223">
        <v>32.04</v>
      </c>
    </row>
    <row r="14575" spans="1:4" ht="24">
      <c r="A14575" s="219" t="s">
        <v>7494</v>
      </c>
      <c r="B14575" s="220" t="s">
        <v>7495</v>
      </c>
      <c r="C14575" s="219" t="s">
        <v>20851</v>
      </c>
      <c r="D14575" s="223">
        <v>40.1</v>
      </c>
    </row>
    <row r="14576" spans="1:4" ht="24">
      <c r="A14576" s="219" t="s">
        <v>7496</v>
      </c>
      <c r="B14576" s="220" t="s">
        <v>7497</v>
      </c>
      <c r="C14576" s="219" t="s">
        <v>20851</v>
      </c>
      <c r="D14576" s="223">
        <v>66.37</v>
      </c>
    </row>
    <row r="14577" spans="1:4" ht="24">
      <c r="A14577" s="219" t="s">
        <v>7498</v>
      </c>
      <c r="B14577" s="220" t="s">
        <v>7499</v>
      </c>
      <c r="C14577" s="219" t="s">
        <v>20851</v>
      </c>
      <c r="D14577" s="223">
        <v>98.26</v>
      </c>
    </row>
    <row r="14578" spans="1:4" ht="24">
      <c r="A14578" s="219" t="s">
        <v>7500</v>
      </c>
      <c r="B14578" s="220" t="s">
        <v>7501</v>
      </c>
      <c r="C14578" s="219" t="s">
        <v>20851</v>
      </c>
      <c r="D14578" s="222">
        <v>126.58</v>
      </c>
    </row>
    <row r="14579" spans="1:4" ht="24">
      <c r="A14579" s="219" t="s">
        <v>7502</v>
      </c>
      <c r="B14579" s="220" t="s">
        <v>7503</v>
      </c>
      <c r="C14579" s="219" t="s">
        <v>20851</v>
      </c>
      <c r="D14579" s="222">
        <v>193.65</v>
      </c>
    </row>
    <row r="14580" spans="1:4" ht="24">
      <c r="A14580" s="219" t="s">
        <v>7504</v>
      </c>
      <c r="B14580" s="220" t="s">
        <v>7505</v>
      </c>
      <c r="C14580" s="219" t="s">
        <v>20851</v>
      </c>
      <c r="D14580" s="222">
        <v>281.23</v>
      </c>
    </row>
    <row r="14581" spans="1:4">
      <c r="A14581" s="215">
        <v>8982</v>
      </c>
      <c r="B14581" s="216" t="s">
        <v>21561</v>
      </c>
      <c r="C14581" s="217"/>
      <c r="D14581" s="218"/>
    </row>
    <row r="14582" spans="1:4" ht="24">
      <c r="A14582" s="219" t="s">
        <v>7594</v>
      </c>
      <c r="B14582" s="220" t="s">
        <v>7595</v>
      </c>
      <c r="C14582" s="219" t="s">
        <v>20851</v>
      </c>
      <c r="D14582" s="223">
        <v>18.059999999999999</v>
      </c>
    </row>
    <row r="14583" spans="1:4" ht="24">
      <c r="A14583" s="219" t="s">
        <v>7596</v>
      </c>
      <c r="B14583" s="220" t="s">
        <v>7597</v>
      </c>
      <c r="C14583" s="219" t="s">
        <v>20851</v>
      </c>
      <c r="D14583" s="223">
        <v>22.97</v>
      </c>
    </row>
    <row r="14584" spans="1:4" ht="24">
      <c r="A14584" s="219" t="s">
        <v>7598</v>
      </c>
      <c r="B14584" s="220" t="s">
        <v>7599</v>
      </c>
      <c r="C14584" s="219" t="s">
        <v>20851</v>
      </c>
      <c r="D14584" s="223">
        <v>18.579999999999998</v>
      </c>
    </row>
    <row r="14585" spans="1:4" ht="24">
      <c r="A14585" s="219" t="s">
        <v>7600</v>
      </c>
      <c r="B14585" s="220" t="s">
        <v>7601</v>
      </c>
      <c r="C14585" s="219" t="s">
        <v>20851</v>
      </c>
      <c r="D14585" s="223">
        <v>25.35</v>
      </c>
    </row>
    <row r="14586" spans="1:4">
      <c r="A14586" s="215">
        <v>8983</v>
      </c>
      <c r="B14586" s="216" t="s">
        <v>21562</v>
      </c>
      <c r="C14586" s="217"/>
      <c r="D14586" s="218"/>
    </row>
    <row r="14587" spans="1:4" ht="24">
      <c r="A14587" s="219" t="s">
        <v>7592</v>
      </c>
      <c r="B14587" s="220" t="s">
        <v>7593</v>
      </c>
      <c r="C14587" s="219" t="s">
        <v>20851</v>
      </c>
      <c r="D14587" s="222">
        <v>512.95000000000005</v>
      </c>
    </row>
    <row r="14588" spans="1:4" ht="24">
      <c r="A14588" s="219" t="s">
        <v>7576</v>
      </c>
      <c r="B14588" s="220" t="s">
        <v>7577</v>
      </c>
      <c r="C14588" s="219" t="s">
        <v>20851</v>
      </c>
      <c r="D14588" s="223">
        <v>23.87</v>
      </c>
    </row>
    <row r="14589" spans="1:4" ht="24">
      <c r="A14589" s="219" t="s">
        <v>7578</v>
      </c>
      <c r="B14589" s="220" t="s">
        <v>7579</v>
      </c>
      <c r="C14589" s="219" t="s">
        <v>20851</v>
      </c>
      <c r="D14589" s="223">
        <v>38.26</v>
      </c>
    </row>
    <row r="14590" spans="1:4" ht="24">
      <c r="A14590" s="219" t="s">
        <v>7580</v>
      </c>
      <c r="B14590" s="220" t="s">
        <v>7581</v>
      </c>
      <c r="C14590" s="219" t="s">
        <v>20851</v>
      </c>
      <c r="D14590" s="223">
        <v>57.38</v>
      </c>
    </row>
    <row r="14591" spans="1:4" ht="24">
      <c r="A14591" s="219" t="s">
        <v>7582</v>
      </c>
      <c r="B14591" s="220" t="s">
        <v>7583</v>
      </c>
      <c r="C14591" s="219" t="s">
        <v>20851</v>
      </c>
      <c r="D14591" s="223">
        <v>73.22</v>
      </c>
    </row>
    <row r="14592" spans="1:4" ht="24">
      <c r="A14592" s="219" t="s">
        <v>7584</v>
      </c>
      <c r="B14592" s="220" t="s">
        <v>7585</v>
      </c>
      <c r="C14592" s="219" t="s">
        <v>20851</v>
      </c>
      <c r="D14592" s="223">
        <v>89.96</v>
      </c>
    </row>
    <row r="14593" spans="1:4" ht="24">
      <c r="A14593" s="219" t="s">
        <v>7586</v>
      </c>
      <c r="B14593" s="220" t="s">
        <v>7587</v>
      </c>
      <c r="C14593" s="219" t="s">
        <v>20851</v>
      </c>
      <c r="D14593" s="222">
        <v>131.38</v>
      </c>
    </row>
    <row r="14594" spans="1:4" ht="24">
      <c r="A14594" s="219" t="s">
        <v>7588</v>
      </c>
      <c r="B14594" s="220" t="s">
        <v>7589</v>
      </c>
      <c r="C14594" s="219" t="s">
        <v>20851</v>
      </c>
      <c r="D14594" s="222">
        <v>218.08</v>
      </c>
    </row>
    <row r="14595" spans="1:4" ht="24">
      <c r="A14595" s="219" t="s">
        <v>7590</v>
      </c>
      <c r="B14595" s="220" t="s">
        <v>7591</v>
      </c>
      <c r="C14595" s="219" t="s">
        <v>20851</v>
      </c>
      <c r="D14595" s="222">
        <v>300.95999999999998</v>
      </c>
    </row>
    <row r="14596" spans="1:4">
      <c r="A14596" s="215">
        <v>8984</v>
      </c>
      <c r="B14596" s="216" t="s">
        <v>21563</v>
      </c>
      <c r="C14596" s="217"/>
      <c r="D14596" s="218"/>
    </row>
    <row r="14597" spans="1:4" ht="24">
      <c r="A14597" s="219" t="s">
        <v>7542</v>
      </c>
      <c r="B14597" s="220" t="s">
        <v>7543</v>
      </c>
      <c r="C14597" s="219" t="s">
        <v>20851</v>
      </c>
      <c r="D14597" s="222">
        <v>762.37</v>
      </c>
    </row>
    <row r="14598" spans="1:4" ht="24">
      <c r="A14598" s="219" t="s">
        <v>7526</v>
      </c>
      <c r="B14598" s="220" t="s">
        <v>7527</v>
      </c>
      <c r="C14598" s="219" t="s">
        <v>20851</v>
      </c>
      <c r="D14598" s="222">
        <v>107.31</v>
      </c>
    </row>
    <row r="14599" spans="1:4" ht="24">
      <c r="A14599" s="219" t="s">
        <v>7528</v>
      </c>
      <c r="B14599" s="220" t="s">
        <v>7529</v>
      </c>
      <c r="C14599" s="219" t="s">
        <v>20851</v>
      </c>
      <c r="D14599" s="222">
        <v>155.26</v>
      </c>
    </row>
    <row r="14600" spans="1:4" ht="24">
      <c r="A14600" s="219" t="s">
        <v>7530</v>
      </c>
      <c r="B14600" s="220" t="s">
        <v>7531</v>
      </c>
      <c r="C14600" s="219" t="s">
        <v>20851</v>
      </c>
      <c r="D14600" s="222">
        <v>186.86</v>
      </c>
    </row>
    <row r="14601" spans="1:4" ht="24">
      <c r="A14601" s="219" t="s">
        <v>7532</v>
      </c>
      <c r="B14601" s="220" t="s">
        <v>7533</v>
      </c>
      <c r="C14601" s="219" t="s">
        <v>20851</v>
      </c>
      <c r="D14601" s="222">
        <v>294.42</v>
      </c>
    </row>
    <row r="14602" spans="1:4" ht="24">
      <c r="A14602" s="219" t="s">
        <v>7534</v>
      </c>
      <c r="B14602" s="220" t="s">
        <v>7535</v>
      </c>
      <c r="C14602" s="219" t="s">
        <v>20851</v>
      </c>
      <c r="D14602" s="222">
        <v>335.26</v>
      </c>
    </row>
    <row r="14603" spans="1:4" ht="24">
      <c r="A14603" s="219" t="s">
        <v>7536</v>
      </c>
      <c r="B14603" s="220" t="s">
        <v>7537</v>
      </c>
      <c r="C14603" s="219" t="s">
        <v>20851</v>
      </c>
      <c r="D14603" s="222">
        <v>451.35</v>
      </c>
    </row>
    <row r="14604" spans="1:4" ht="24">
      <c r="A14604" s="219" t="s">
        <v>7538</v>
      </c>
      <c r="B14604" s="220" t="s">
        <v>7539</v>
      </c>
      <c r="C14604" s="219" t="s">
        <v>20851</v>
      </c>
      <c r="D14604" s="222">
        <v>555.05999999999995</v>
      </c>
    </row>
    <row r="14605" spans="1:4" ht="24">
      <c r="A14605" s="219" t="s">
        <v>7540</v>
      </c>
      <c r="B14605" s="220" t="s">
        <v>7541</v>
      </c>
      <c r="C14605" s="219" t="s">
        <v>20851</v>
      </c>
      <c r="D14605" s="222">
        <v>594.22</v>
      </c>
    </row>
    <row r="14606" spans="1:4" ht="24">
      <c r="A14606" s="219" t="s">
        <v>7560</v>
      </c>
      <c r="B14606" s="220" t="s">
        <v>7561</v>
      </c>
      <c r="C14606" s="219" t="s">
        <v>20851</v>
      </c>
      <c r="D14606" s="222">
        <v>762.37</v>
      </c>
    </row>
    <row r="14607" spans="1:4" ht="24">
      <c r="A14607" s="219" t="s">
        <v>7544</v>
      </c>
      <c r="B14607" s="220" t="s">
        <v>7545</v>
      </c>
      <c r="C14607" s="219" t="s">
        <v>20851</v>
      </c>
      <c r="D14607" s="223">
        <v>78.83</v>
      </c>
    </row>
    <row r="14608" spans="1:4" ht="24">
      <c r="A14608" s="219" t="s">
        <v>7546</v>
      </c>
      <c r="B14608" s="220" t="s">
        <v>7547</v>
      </c>
      <c r="C14608" s="219" t="s">
        <v>20851</v>
      </c>
      <c r="D14608" s="222">
        <v>115.16</v>
      </c>
    </row>
    <row r="14609" spans="1:4" ht="24">
      <c r="A14609" s="219" t="s">
        <v>7548</v>
      </c>
      <c r="B14609" s="220" t="s">
        <v>7549</v>
      </c>
      <c r="C14609" s="219" t="s">
        <v>20851</v>
      </c>
      <c r="D14609" s="222">
        <v>138.91</v>
      </c>
    </row>
    <row r="14610" spans="1:4" ht="24">
      <c r="A14610" s="219" t="s">
        <v>7550</v>
      </c>
      <c r="B14610" s="220" t="s">
        <v>7551</v>
      </c>
      <c r="C14610" s="219" t="s">
        <v>20851</v>
      </c>
      <c r="D14610" s="222">
        <v>206.63</v>
      </c>
    </row>
    <row r="14611" spans="1:4" ht="24">
      <c r="A14611" s="219" t="s">
        <v>7552</v>
      </c>
      <c r="B14611" s="220" t="s">
        <v>7553</v>
      </c>
      <c r="C14611" s="219" t="s">
        <v>20851</v>
      </c>
      <c r="D14611" s="222">
        <v>250.25</v>
      </c>
    </row>
    <row r="14612" spans="1:4" ht="24">
      <c r="A14612" s="219" t="s">
        <v>7554</v>
      </c>
      <c r="B14612" s="220" t="s">
        <v>7555</v>
      </c>
      <c r="C14612" s="219" t="s">
        <v>20851</v>
      </c>
      <c r="D14612" s="222">
        <v>349.51</v>
      </c>
    </row>
    <row r="14613" spans="1:4" ht="24">
      <c r="A14613" s="219" t="s">
        <v>7556</v>
      </c>
      <c r="B14613" s="220" t="s">
        <v>7557</v>
      </c>
      <c r="C14613" s="219" t="s">
        <v>20851</v>
      </c>
      <c r="D14613" s="222">
        <v>478.31</v>
      </c>
    </row>
    <row r="14614" spans="1:4" ht="24">
      <c r="A14614" s="219" t="s">
        <v>7558</v>
      </c>
      <c r="B14614" s="220" t="s">
        <v>7559</v>
      </c>
      <c r="C14614" s="219" t="s">
        <v>20851</v>
      </c>
      <c r="D14614" s="222">
        <v>594.22</v>
      </c>
    </row>
    <row r="14615" spans="1:4">
      <c r="A14615" s="215">
        <v>8985</v>
      </c>
      <c r="B14615" s="216" t="s">
        <v>21564</v>
      </c>
      <c r="C14615" s="217"/>
      <c r="D14615" s="218"/>
    </row>
    <row r="14616" spans="1:4" ht="24">
      <c r="A14616" s="219" t="s">
        <v>7452</v>
      </c>
      <c r="B14616" s="220" t="s">
        <v>7453</v>
      </c>
      <c r="C14616" s="219" t="s">
        <v>20851</v>
      </c>
      <c r="D14616" s="223">
        <v>91.28</v>
      </c>
    </row>
    <row r="14617" spans="1:4" ht="24">
      <c r="A14617" s="219" t="s">
        <v>7456</v>
      </c>
      <c r="B14617" s="220" t="s">
        <v>7457</v>
      </c>
      <c r="C14617" s="219" t="s">
        <v>20851</v>
      </c>
      <c r="D14617" s="222">
        <v>132.47</v>
      </c>
    </row>
    <row r="14618" spans="1:4" ht="24">
      <c r="A14618" s="219" t="s">
        <v>7454</v>
      </c>
      <c r="B14618" s="220" t="s">
        <v>7455</v>
      </c>
      <c r="C14618" s="219" t="s">
        <v>20851</v>
      </c>
      <c r="D14618" s="222">
        <v>112.24</v>
      </c>
    </row>
    <row r="14619" spans="1:4" ht="24">
      <c r="A14619" s="219" t="s">
        <v>7448</v>
      </c>
      <c r="B14619" s="220" t="s">
        <v>7449</v>
      </c>
      <c r="C14619" s="219" t="s">
        <v>20851</v>
      </c>
      <c r="D14619" s="223">
        <v>53.21</v>
      </c>
    </row>
    <row r="14620" spans="1:4" ht="24">
      <c r="A14620" s="219" t="s">
        <v>7458</v>
      </c>
      <c r="B14620" s="220" t="s">
        <v>7459</v>
      </c>
      <c r="C14620" s="219" t="s">
        <v>20851</v>
      </c>
      <c r="D14620" s="222">
        <v>160.28</v>
      </c>
    </row>
    <row r="14621" spans="1:4" ht="24">
      <c r="A14621" s="219" t="s">
        <v>7460</v>
      </c>
      <c r="B14621" s="220" t="s">
        <v>7461</v>
      </c>
      <c r="C14621" s="219" t="s">
        <v>20851</v>
      </c>
      <c r="D14621" s="222">
        <v>206.55</v>
      </c>
    </row>
    <row r="14622" spans="1:4" ht="24">
      <c r="A14622" s="219" t="s">
        <v>7450</v>
      </c>
      <c r="B14622" s="220" t="s">
        <v>7451</v>
      </c>
      <c r="C14622" s="219" t="s">
        <v>20851</v>
      </c>
      <c r="D14622" s="223">
        <v>64.3</v>
      </c>
    </row>
    <row r="14623" spans="1:4">
      <c r="A14623" s="215">
        <v>8986</v>
      </c>
      <c r="B14623" s="216" t="s">
        <v>21565</v>
      </c>
      <c r="C14623" s="217"/>
      <c r="D14623" s="218"/>
    </row>
    <row r="14624" spans="1:4">
      <c r="A14624" s="219" t="s">
        <v>7376</v>
      </c>
      <c r="B14624" s="220" t="s">
        <v>7377</v>
      </c>
      <c r="C14624" s="219" t="s">
        <v>20847</v>
      </c>
      <c r="D14624" s="223">
        <v>28.34</v>
      </c>
    </row>
    <row r="14625" spans="1:4">
      <c r="A14625" s="219" t="s">
        <v>7378</v>
      </c>
      <c r="B14625" s="220" t="s">
        <v>7379</v>
      </c>
      <c r="C14625" s="219" t="s">
        <v>20847</v>
      </c>
      <c r="D14625" s="223">
        <v>25.45</v>
      </c>
    </row>
    <row r="14626" spans="1:4">
      <c r="A14626" s="219" t="s">
        <v>7380</v>
      </c>
      <c r="B14626" s="220" t="s">
        <v>7381</v>
      </c>
      <c r="C14626" s="219" t="s">
        <v>20847</v>
      </c>
      <c r="D14626" s="223">
        <v>45.41</v>
      </c>
    </row>
    <row r="14627" spans="1:4">
      <c r="A14627" s="219" t="s">
        <v>7382</v>
      </c>
      <c r="B14627" s="220" t="s">
        <v>7383</v>
      </c>
      <c r="C14627" s="219" t="s">
        <v>20847</v>
      </c>
      <c r="D14627" s="223">
        <v>53.03</v>
      </c>
    </row>
    <row r="14628" spans="1:4">
      <c r="A14628" s="219" t="s">
        <v>7384</v>
      </c>
      <c r="B14628" s="220" t="s">
        <v>7385</v>
      </c>
      <c r="C14628" s="219" t="s">
        <v>20847</v>
      </c>
      <c r="D14628" s="223">
        <v>50.58</v>
      </c>
    </row>
    <row r="14629" spans="1:4">
      <c r="A14629" s="219" t="s">
        <v>7386</v>
      </c>
      <c r="B14629" s="220" t="s">
        <v>7387</v>
      </c>
      <c r="C14629" s="219" t="s">
        <v>20847</v>
      </c>
      <c r="D14629" s="222">
        <v>112.63</v>
      </c>
    </row>
    <row r="14630" spans="1:4" ht="24">
      <c r="A14630" s="219" t="s">
        <v>7364</v>
      </c>
      <c r="B14630" s="220" t="s">
        <v>7365</v>
      </c>
      <c r="C14630" s="219" t="s">
        <v>20847</v>
      </c>
      <c r="D14630" s="222">
        <v>123.93</v>
      </c>
    </row>
    <row r="14631" spans="1:4" ht="24">
      <c r="A14631" s="219" t="s">
        <v>7366</v>
      </c>
      <c r="B14631" s="220" t="s">
        <v>7367</v>
      </c>
      <c r="C14631" s="219" t="s">
        <v>20847</v>
      </c>
      <c r="D14631" s="222">
        <v>121.43</v>
      </c>
    </row>
    <row r="14632" spans="1:4" ht="24">
      <c r="A14632" s="219" t="s">
        <v>7372</v>
      </c>
      <c r="B14632" s="220" t="s">
        <v>7373</v>
      </c>
      <c r="C14632" s="219" t="s">
        <v>20847</v>
      </c>
      <c r="D14632" s="222">
        <v>194.79</v>
      </c>
    </row>
    <row r="14633" spans="1:4" ht="24">
      <c r="A14633" s="219" t="s">
        <v>7374</v>
      </c>
      <c r="B14633" s="220" t="s">
        <v>7375</v>
      </c>
      <c r="C14633" s="219" t="s">
        <v>20847</v>
      </c>
      <c r="D14633" s="222">
        <v>184.68</v>
      </c>
    </row>
    <row r="14634" spans="1:4" ht="24">
      <c r="A14634" s="219" t="s">
        <v>7368</v>
      </c>
      <c r="B14634" s="220" t="s">
        <v>7369</v>
      </c>
      <c r="C14634" s="219" t="s">
        <v>20847</v>
      </c>
      <c r="D14634" s="222">
        <v>164.79</v>
      </c>
    </row>
    <row r="14635" spans="1:4" ht="24">
      <c r="A14635" s="219" t="s">
        <v>7370</v>
      </c>
      <c r="B14635" s="220" t="s">
        <v>7371</v>
      </c>
      <c r="C14635" s="219" t="s">
        <v>20847</v>
      </c>
      <c r="D14635" s="222">
        <v>154.68</v>
      </c>
    </row>
    <row r="14636" spans="1:4" ht="24">
      <c r="A14636" s="219" t="s">
        <v>7356</v>
      </c>
      <c r="B14636" s="220" t="s">
        <v>7357</v>
      </c>
      <c r="C14636" s="219" t="s">
        <v>20847</v>
      </c>
      <c r="D14636" s="223">
        <v>90.72</v>
      </c>
    </row>
    <row r="14637" spans="1:4" ht="24">
      <c r="A14637" s="219" t="s">
        <v>7358</v>
      </c>
      <c r="B14637" s="220" t="s">
        <v>7359</v>
      </c>
      <c r="C14637" s="219" t="s">
        <v>20847</v>
      </c>
      <c r="D14637" s="223">
        <v>88.22</v>
      </c>
    </row>
    <row r="14638" spans="1:4" ht="24">
      <c r="A14638" s="219" t="s">
        <v>7360</v>
      </c>
      <c r="B14638" s="220" t="s">
        <v>7361</v>
      </c>
      <c r="C14638" s="219" t="s">
        <v>20847</v>
      </c>
      <c r="D14638" s="223">
        <v>84.67</v>
      </c>
    </row>
    <row r="14639" spans="1:4" ht="24">
      <c r="A14639" s="219" t="s">
        <v>7362</v>
      </c>
      <c r="B14639" s="220" t="s">
        <v>7363</v>
      </c>
      <c r="C14639" s="219" t="s">
        <v>20847</v>
      </c>
      <c r="D14639" s="223">
        <v>82.13</v>
      </c>
    </row>
    <row r="14640" spans="1:4" ht="24">
      <c r="A14640" s="219" t="s">
        <v>7342</v>
      </c>
      <c r="B14640" s="220" t="s">
        <v>7343</v>
      </c>
      <c r="C14640" s="219" t="s">
        <v>20847</v>
      </c>
      <c r="D14640" s="223">
        <v>72.709999999999994</v>
      </c>
    </row>
    <row r="14641" spans="1:4" ht="24">
      <c r="A14641" s="219" t="s">
        <v>7346</v>
      </c>
      <c r="B14641" s="220" t="s">
        <v>7347</v>
      </c>
      <c r="C14641" s="219" t="s">
        <v>20847</v>
      </c>
      <c r="D14641" s="222">
        <v>108.88</v>
      </c>
    </row>
    <row r="14642" spans="1:4" ht="24">
      <c r="A14642" s="219" t="s">
        <v>7344</v>
      </c>
      <c r="B14642" s="220" t="s">
        <v>7345</v>
      </c>
      <c r="C14642" s="219" t="s">
        <v>20847</v>
      </c>
      <c r="D14642" s="223">
        <v>93.16</v>
      </c>
    </row>
    <row r="14643" spans="1:4" ht="24">
      <c r="A14643" s="219" t="s">
        <v>7338</v>
      </c>
      <c r="B14643" s="220" t="s">
        <v>7339</v>
      </c>
      <c r="C14643" s="219" t="s">
        <v>20847</v>
      </c>
      <c r="D14643" s="223">
        <v>51.07</v>
      </c>
    </row>
    <row r="14644" spans="1:4" ht="24">
      <c r="A14644" s="219" t="s">
        <v>7348</v>
      </c>
      <c r="B14644" s="220" t="s">
        <v>7349</v>
      </c>
      <c r="C14644" s="219" t="s">
        <v>20847</v>
      </c>
      <c r="D14644" s="222">
        <v>189.97</v>
      </c>
    </row>
    <row r="14645" spans="1:4" ht="24">
      <c r="A14645" s="219" t="s">
        <v>7350</v>
      </c>
      <c r="B14645" s="220" t="s">
        <v>7351</v>
      </c>
      <c r="C14645" s="219" t="s">
        <v>20847</v>
      </c>
      <c r="D14645" s="222">
        <v>362.96</v>
      </c>
    </row>
    <row r="14646" spans="1:4" ht="24">
      <c r="A14646" s="219" t="s">
        <v>7352</v>
      </c>
      <c r="B14646" s="220" t="s">
        <v>7353</v>
      </c>
      <c r="C14646" s="219" t="s">
        <v>20847</v>
      </c>
      <c r="D14646" s="222">
        <v>543.12</v>
      </c>
    </row>
    <row r="14647" spans="1:4" ht="24">
      <c r="A14647" s="219" t="s">
        <v>7340</v>
      </c>
      <c r="B14647" s="220" t="s">
        <v>7341</v>
      </c>
      <c r="C14647" s="219" t="s">
        <v>20847</v>
      </c>
      <c r="D14647" s="223">
        <v>52.87</v>
      </c>
    </row>
    <row r="14648" spans="1:4" ht="24">
      <c r="A14648" s="219" t="s">
        <v>7354</v>
      </c>
      <c r="B14648" s="220" t="s">
        <v>7355</v>
      </c>
      <c r="C14648" s="219" t="s">
        <v>20847</v>
      </c>
      <c r="D14648" s="222">
        <v>899.5</v>
      </c>
    </row>
    <row r="14649" spans="1:4" ht="24">
      <c r="A14649" s="219" t="s">
        <v>7330</v>
      </c>
      <c r="B14649" s="220" t="s">
        <v>7331</v>
      </c>
      <c r="C14649" s="219" t="s">
        <v>20847</v>
      </c>
      <c r="D14649" s="223">
        <v>96.68</v>
      </c>
    </row>
    <row r="14650" spans="1:4" ht="24">
      <c r="A14650" s="219" t="s">
        <v>7332</v>
      </c>
      <c r="B14650" s="220" t="s">
        <v>7333</v>
      </c>
      <c r="C14650" s="219" t="s">
        <v>20847</v>
      </c>
      <c r="D14650" s="223">
        <v>94.18</v>
      </c>
    </row>
    <row r="14651" spans="1:4" ht="24">
      <c r="A14651" s="219" t="s">
        <v>7334</v>
      </c>
      <c r="B14651" s="220" t="s">
        <v>7335</v>
      </c>
      <c r="C14651" s="219" t="s">
        <v>20847</v>
      </c>
      <c r="D14651" s="223">
        <v>86.73</v>
      </c>
    </row>
    <row r="14652" spans="1:4" ht="24">
      <c r="A14652" s="219" t="s">
        <v>7336</v>
      </c>
      <c r="B14652" s="220" t="s">
        <v>7337</v>
      </c>
      <c r="C14652" s="219" t="s">
        <v>20847</v>
      </c>
      <c r="D14652" s="223">
        <v>84.23</v>
      </c>
    </row>
    <row r="14653" spans="1:4">
      <c r="A14653" s="219" t="s">
        <v>7916</v>
      </c>
      <c r="B14653" s="220" t="s">
        <v>7917</v>
      </c>
      <c r="C14653" s="219" t="s">
        <v>5667</v>
      </c>
      <c r="D14653" s="222">
        <v>767.26</v>
      </c>
    </row>
    <row r="14654" spans="1:4">
      <c r="A14654" s="219" t="s">
        <v>7900</v>
      </c>
      <c r="B14654" s="220" t="s">
        <v>7901</v>
      </c>
      <c r="C14654" s="219" t="s">
        <v>5667</v>
      </c>
      <c r="D14654" s="223">
        <v>62.8</v>
      </c>
    </row>
    <row r="14655" spans="1:4">
      <c r="A14655" s="219" t="s">
        <v>7902</v>
      </c>
      <c r="B14655" s="220" t="s">
        <v>7903</v>
      </c>
      <c r="C14655" s="219" t="s">
        <v>5667</v>
      </c>
      <c r="D14655" s="223">
        <v>79.989999999999995</v>
      </c>
    </row>
    <row r="14656" spans="1:4">
      <c r="A14656" s="219" t="s">
        <v>7904</v>
      </c>
      <c r="B14656" s="220" t="s">
        <v>7905</v>
      </c>
      <c r="C14656" s="219" t="s">
        <v>5667</v>
      </c>
      <c r="D14656" s="223">
        <v>89.04</v>
      </c>
    </row>
    <row r="14657" spans="1:4">
      <c r="A14657" s="219" t="s">
        <v>7906</v>
      </c>
      <c r="B14657" s="220" t="s">
        <v>7907</v>
      </c>
      <c r="C14657" s="219" t="s">
        <v>5667</v>
      </c>
      <c r="D14657" s="222">
        <v>135.38999999999999</v>
      </c>
    </row>
    <row r="14658" spans="1:4">
      <c r="A14658" s="219" t="s">
        <v>7908</v>
      </c>
      <c r="B14658" s="220" t="s">
        <v>7909</v>
      </c>
      <c r="C14658" s="219" t="s">
        <v>5667</v>
      </c>
      <c r="D14658" s="222">
        <v>143.47999999999999</v>
      </c>
    </row>
    <row r="14659" spans="1:4">
      <c r="A14659" s="219" t="s">
        <v>7910</v>
      </c>
      <c r="B14659" s="220" t="s">
        <v>7911</v>
      </c>
      <c r="C14659" s="219" t="s">
        <v>5667</v>
      </c>
      <c r="D14659" s="222">
        <v>198.8</v>
      </c>
    </row>
    <row r="14660" spans="1:4">
      <c r="A14660" s="219" t="s">
        <v>7912</v>
      </c>
      <c r="B14660" s="220" t="s">
        <v>7913</v>
      </c>
      <c r="C14660" s="219" t="s">
        <v>5667</v>
      </c>
      <c r="D14660" s="222">
        <v>339.88</v>
      </c>
    </row>
    <row r="14661" spans="1:4">
      <c r="A14661" s="219" t="s">
        <v>7914</v>
      </c>
      <c r="B14661" s="220" t="s">
        <v>7915</v>
      </c>
      <c r="C14661" s="219" t="s">
        <v>5667</v>
      </c>
      <c r="D14661" s="222">
        <v>441.65</v>
      </c>
    </row>
    <row r="14662" spans="1:4">
      <c r="A14662" s="219" t="s">
        <v>7940</v>
      </c>
      <c r="B14662" s="220" t="s">
        <v>7941</v>
      </c>
      <c r="C14662" s="219" t="s">
        <v>5667</v>
      </c>
      <c r="D14662" s="222">
        <v>956.19</v>
      </c>
    </row>
    <row r="14663" spans="1:4">
      <c r="A14663" s="219" t="s">
        <v>7924</v>
      </c>
      <c r="B14663" s="220" t="s">
        <v>7925</v>
      </c>
      <c r="C14663" s="219" t="s">
        <v>5667</v>
      </c>
      <c r="D14663" s="223">
        <v>98.32</v>
      </c>
    </row>
    <row r="14664" spans="1:4">
      <c r="A14664" s="219" t="s">
        <v>7926</v>
      </c>
      <c r="B14664" s="220" t="s">
        <v>7927</v>
      </c>
      <c r="C14664" s="219" t="s">
        <v>5667</v>
      </c>
      <c r="D14664" s="222">
        <v>114.32</v>
      </c>
    </row>
    <row r="14665" spans="1:4">
      <c r="A14665" s="219" t="s">
        <v>7932</v>
      </c>
      <c r="B14665" s="220" t="s">
        <v>7933</v>
      </c>
      <c r="C14665" s="219" t="s">
        <v>5667</v>
      </c>
      <c r="D14665" s="222">
        <v>148.87</v>
      </c>
    </row>
    <row r="14666" spans="1:4">
      <c r="A14666" s="219" t="s">
        <v>7928</v>
      </c>
      <c r="B14666" s="220" t="s">
        <v>7929</v>
      </c>
      <c r="C14666" s="219" t="s">
        <v>5667</v>
      </c>
      <c r="D14666" s="222">
        <v>227.34</v>
      </c>
    </row>
    <row r="14667" spans="1:4">
      <c r="A14667" s="219" t="s">
        <v>7930</v>
      </c>
      <c r="B14667" s="220" t="s">
        <v>7931</v>
      </c>
      <c r="C14667" s="219" t="s">
        <v>5667</v>
      </c>
      <c r="D14667" s="222">
        <v>241.63</v>
      </c>
    </row>
    <row r="14668" spans="1:4">
      <c r="A14668" s="219" t="s">
        <v>7934</v>
      </c>
      <c r="B14668" s="220" t="s">
        <v>7935</v>
      </c>
      <c r="C14668" s="219" t="s">
        <v>5667</v>
      </c>
      <c r="D14668" s="222">
        <v>328.09</v>
      </c>
    </row>
    <row r="14669" spans="1:4">
      <c r="A14669" s="219" t="s">
        <v>7936</v>
      </c>
      <c r="B14669" s="220" t="s">
        <v>7937</v>
      </c>
      <c r="C14669" s="219" t="s">
        <v>5667</v>
      </c>
      <c r="D14669" s="222">
        <v>464.24</v>
      </c>
    </row>
    <row r="14670" spans="1:4">
      <c r="A14670" s="219" t="s">
        <v>7938</v>
      </c>
      <c r="B14670" s="220" t="s">
        <v>7939</v>
      </c>
      <c r="C14670" s="219" t="s">
        <v>5667</v>
      </c>
      <c r="D14670" s="222">
        <v>622.19000000000005</v>
      </c>
    </row>
    <row r="14671" spans="1:4">
      <c r="A14671" s="215">
        <v>8987</v>
      </c>
      <c r="B14671" s="216" t="s">
        <v>21566</v>
      </c>
      <c r="C14671" s="217"/>
      <c r="D14671" s="218"/>
    </row>
    <row r="14672" spans="1:4">
      <c r="A14672" s="219" t="s">
        <v>7308</v>
      </c>
      <c r="B14672" s="220" t="s">
        <v>7309</v>
      </c>
      <c r="C14672" s="219" t="s">
        <v>20847</v>
      </c>
      <c r="D14672" s="222">
        <v>291.18</v>
      </c>
    </row>
    <row r="14673" spans="1:4">
      <c r="A14673" s="219" t="s">
        <v>7388</v>
      </c>
      <c r="B14673" s="220" t="s">
        <v>7389</v>
      </c>
      <c r="C14673" s="219" t="s">
        <v>20847</v>
      </c>
      <c r="D14673" s="223">
        <v>52.01</v>
      </c>
    </row>
    <row r="14674" spans="1:4">
      <c r="A14674" s="219" t="s">
        <v>7394</v>
      </c>
      <c r="B14674" s="220" t="s">
        <v>7395</v>
      </c>
      <c r="C14674" s="219" t="s">
        <v>20847</v>
      </c>
      <c r="D14674" s="223">
        <v>93.64</v>
      </c>
    </row>
    <row r="14675" spans="1:4">
      <c r="A14675" s="219" t="s">
        <v>7390</v>
      </c>
      <c r="B14675" s="220" t="s">
        <v>7391</v>
      </c>
      <c r="C14675" s="219" t="s">
        <v>20847</v>
      </c>
      <c r="D14675" s="223">
        <v>73.66</v>
      </c>
    </row>
    <row r="14676" spans="1:4">
      <c r="A14676" s="219" t="s">
        <v>7396</v>
      </c>
      <c r="B14676" s="220" t="s">
        <v>7397</v>
      </c>
      <c r="C14676" s="219" t="s">
        <v>20847</v>
      </c>
      <c r="D14676" s="223">
        <v>57.36</v>
      </c>
    </row>
    <row r="14677" spans="1:4">
      <c r="A14677" s="219" t="s">
        <v>7398</v>
      </c>
      <c r="B14677" s="220" t="s">
        <v>7399</v>
      </c>
      <c r="C14677" s="219" t="s">
        <v>20847</v>
      </c>
      <c r="D14677" s="223">
        <v>60.08</v>
      </c>
    </row>
    <row r="14678" spans="1:4">
      <c r="A14678" s="219" t="s">
        <v>7392</v>
      </c>
      <c r="B14678" s="220" t="s">
        <v>7393</v>
      </c>
      <c r="C14678" s="219" t="s">
        <v>20847</v>
      </c>
      <c r="D14678" s="223">
        <v>75.900000000000006</v>
      </c>
    </row>
    <row r="14679" spans="1:4">
      <c r="A14679" s="219" t="s">
        <v>7404</v>
      </c>
      <c r="B14679" s="220" t="s">
        <v>7405</v>
      </c>
      <c r="C14679" s="219" t="s">
        <v>20847</v>
      </c>
      <c r="D14679" s="223">
        <v>75.900000000000006</v>
      </c>
    </row>
    <row r="14680" spans="1:4">
      <c r="A14680" s="219" t="s">
        <v>7406</v>
      </c>
      <c r="B14680" s="220" t="s">
        <v>7407</v>
      </c>
      <c r="C14680" s="219" t="s">
        <v>20847</v>
      </c>
      <c r="D14680" s="223">
        <v>84.85</v>
      </c>
    </row>
    <row r="14681" spans="1:4">
      <c r="A14681" s="219" t="s">
        <v>7400</v>
      </c>
      <c r="B14681" s="220" t="s">
        <v>7401</v>
      </c>
      <c r="C14681" s="219" t="s">
        <v>20847</v>
      </c>
      <c r="D14681" s="222">
        <v>102.08</v>
      </c>
    </row>
    <row r="14682" spans="1:4">
      <c r="A14682" s="219" t="s">
        <v>7402</v>
      </c>
      <c r="B14682" s="220" t="s">
        <v>7403</v>
      </c>
      <c r="C14682" s="219" t="s">
        <v>20847</v>
      </c>
      <c r="D14682" s="222">
        <v>112.62</v>
      </c>
    </row>
    <row r="14683" spans="1:4">
      <c r="A14683" s="219" t="s">
        <v>7318</v>
      </c>
      <c r="B14683" s="220" t="s">
        <v>7319</v>
      </c>
      <c r="C14683" s="219" t="s">
        <v>20847</v>
      </c>
      <c r="D14683" s="223">
        <v>38.9</v>
      </c>
    </row>
    <row r="14684" spans="1:4">
      <c r="A14684" s="219" t="s">
        <v>7323</v>
      </c>
      <c r="B14684" s="220" t="s">
        <v>7324</v>
      </c>
      <c r="C14684" s="219" t="s">
        <v>20847</v>
      </c>
      <c r="D14684" s="223">
        <v>28.67</v>
      </c>
    </row>
    <row r="14685" spans="1:4">
      <c r="A14685" s="219" t="s">
        <v>7325</v>
      </c>
      <c r="B14685" s="220" t="s">
        <v>7326</v>
      </c>
      <c r="C14685" s="219" t="s">
        <v>20847</v>
      </c>
      <c r="D14685" s="223">
        <v>30.7</v>
      </c>
    </row>
    <row r="14686" spans="1:4">
      <c r="A14686" s="219" t="s">
        <v>7322</v>
      </c>
      <c r="B14686" s="220" t="s">
        <v>21567</v>
      </c>
      <c r="C14686" s="219" t="s">
        <v>20847</v>
      </c>
      <c r="D14686" s="223">
        <v>27.98</v>
      </c>
    </row>
    <row r="14687" spans="1:4">
      <c r="A14687" s="219" t="s">
        <v>7320</v>
      </c>
      <c r="B14687" s="220" t="s">
        <v>7321</v>
      </c>
      <c r="C14687" s="219" t="s">
        <v>20847</v>
      </c>
      <c r="D14687" s="223">
        <v>28.34</v>
      </c>
    </row>
    <row r="14688" spans="1:4">
      <c r="A14688" s="219" t="s">
        <v>7312</v>
      </c>
      <c r="B14688" s="220" t="s">
        <v>7313</v>
      </c>
      <c r="C14688" s="219" t="s">
        <v>20847</v>
      </c>
      <c r="D14688" s="223">
        <v>54.52</v>
      </c>
    </row>
    <row r="14689" spans="1:4">
      <c r="A14689" s="219" t="s">
        <v>7316</v>
      </c>
      <c r="B14689" s="220" t="s">
        <v>7317</v>
      </c>
      <c r="C14689" s="219" t="s">
        <v>20847</v>
      </c>
      <c r="D14689" s="223">
        <v>26.56</v>
      </c>
    </row>
    <row r="14690" spans="1:4">
      <c r="A14690" s="219" t="s">
        <v>7314</v>
      </c>
      <c r="B14690" s="220" t="s">
        <v>7315</v>
      </c>
      <c r="C14690" s="219" t="s">
        <v>20847</v>
      </c>
      <c r="D14690" s="223">
        <v>29.01</v>
      </c>
    </row>
    <row r="14691" spans="1:4">
      <c r="A14691" s="215">
        <v>8988</v>
      </c>
      <c r="B14691" s="216" t="s">
        <v>21568</v>
      </c>
      <c r="C14691" s="217"/>
      <c r="D14691" s="218"/>
    </row>
    <row r="14692" spans="1:4">
      <c r="A14692" s="219" t="s">
        <v>7302</v>
      </c>
      <c r="B14692" s="220" t="s">
        <v>7303</v>
      </c>
      <c r="C14692" s="219" t="s">
        <v>20847</v>
      </c>
      <c r="D14692" s="222">
        <v>100.36</v>
      </c>
    </row>
    <row r="14693" spans="1:4">
      <c r="A14693" s="219" t="s">
        <v>7298</v>
      </c>
      <c r="B14693" s="220" t="s">
        <v>7299</v>
      </c>
      <c r="C14693" s="219" t="s">
        <v>20847</v>
      </c>
      <c r="D14693" s="223">
        <v>41.74</v>
      </c>
    </row>
    <row r="14694" spans="1:4">
      <c r="A14694" s="219" t="s">
        <v>7300</v>
      </c>
      <c r="B14694" s="220" t="s">
        <v>7301</v>
      </c>
      <c r="C14694" s="219" t="s">
        <v>20847</v>
      </c>
      <c r="D14694" s="223">
        <v>46.64</v>
      </c>
    </row>
    <row r="14695" spans="1:4">
      <c r="A14695" s="219" t="s">
        <v>7304</v>
      </c>
      <c r="B14695" s="220" t="s">
        <v>7305</v>
      </c>
      <c r="C14695" s="219" t="s">
        <v>20847</v>
      </c>
      <c r="D14695" s="223">
        <v>29.8</v>
      </c>
    </row>
    <row r="14696" spans="1:4">
      <c r="A14696" s="219" t="s">
        <v>7306</v>
      </c>
      <c r="B14696" s="220" t="s">
        <v>7307</v>
      </c>
      <c r="C14696" s="219" t="s">
        <v>20847</v>
      </c>
      <c r="D14696" s="223">
        <v>41.12</v>
      </c>
    </row>
    <row r="14697" spans="1:4">
      <c r="A14697" s="215">
        <v>8990</v>
      </c>
      <c r="B14697" s="216" t="s">
        <v>21569</v>
      </c>
      <c r="C14697" s="217"/>
      <c r="D14697" s="218"/>
    </row>
    <row r="14698" spans="1:4">
      <c r="A14698" s="219" t="s">
        <v>7310</v>
      </c>
      <c r="B14698" s="220" t="s">
        <v>7311</v>
      </c>
      <c r="C14698" s="219" t="s">
        <v>5667</v>
      </c>
      <c r="D14698" s="221">
        <v>7.81</v>
      </c>
    </row>
    <row r="14699" spans="1:4">
      <c r="A14699" s="215">
        <v>8991</v>
      </c>
      <c r="B14699" s="216" t="s">
        <v>21570</v>
      </c>
      <c r="C14699" s="217"/>
      <c r="D14699" s="218"/>
    </row>
    <row r="14700" spans="1:4" ht="24">
      <c r="A14700" s="219" t="s">
        <v>7296</v>
      </c>
      <c r="B14700" s="220" t="s">
        <v>7297</v>
      </c>
      <c r="C14700" s="219" t="s">
        <v>20847</v>
      </c>
      <c r="D14700" s="222">
        <v>190.22</v>
      </c>
    </row>
    <row r="14701" spans="1:4" ht="24">
      <c r="A14701" s="219" t="s">
        <v>7294</v>
      </c>
      <c r="B14701" s="220" t="s">
        <v>7295</v>
      </c>
      <c r="C14701" s="219" t="s">
        <v>20847</v>
      </c>
      <c r="D14701" s="222">
        <v>121.18</v>
      </c>
    </row>
    <row r="14702" spans="1:4">
      <c r="A14702" s="215">
        <v>8992</v>
      </c>
      <c r="B14702" s="216" t="s">
        <v>21571</v>
      </c>
      <c r="C14702" s="217"/>
      <c r="D14702" s="218"/>
    </row>
    <row r="14703" spans="1:4" ht="36">
      <c r="A14703" s="219" t="s">
        <v>7224</v>
      </c>
      <c r="B14703" s="220" t="s">
        <v>7225</v>
      </c>
      <c r="C14703" s="219" t="s">
        <v>20847</v>
      </c>
      <c r="D14703" s="222">
        <v>865.81</v>
      </c>
    </row>
    <row r="14704" spans="1:4" ht="36">
      <c r="A14704" s="219" t="s">
        <v>7226</v>
      </c>
      <c r="B14704" s="220" t="s">
        <v>7227</v>
      </c>
      <c r="C14704" s="219" t="s">
        <v>20847</v>
      </c>
      <c r="D14704" s="224">
        <v>1152.3699999999999</v>
      </c>
    </row>
    <row r="14705" spans="1:4" ht="36">
      <c r="A14705" s="219" t="s">
        <v>7158</v>
      </c>
      <c r="B14705" s="220" t="s">
        <v>7159</v>
      </c>
      <c r="C14705" s="219" t="s">
        <v>20847</v>
      </c>
      <c r="D14705" s="222">
        <v>147.6</v>
      </c>
    </row>
    <row r="14706" spans="1:4" ht="36">
      <c r="A14706" s="219" t="s">
        <v>7160</v>
      </c>
      <c r="B14706" s="220" t="s">
        <v>7161</v>
      </c>
      <c r="C14706" s="219" t="s">
        <v>20847</v>
      </c>
      <c r="D14706" s="222">
        <v>184.45</v>
      </c>
    </row>
    <row r="14707" spans="1:4" ht="36">
      <c r="A14707" s="219" t="s">
        <v>7162</v>
      </c>
      <c r="B14707" s="220" t="s">
        <v>7163</v>
      </c>
      <c r="C14707" s="219" t="s">
        <v>20847</v>
      </c>
      <c r="D14707" s="222">
        <v>234.46</v>
      </c>
    </row>
    <row r="14708" spans="1:4" ht="36">
      <c r="A14708" s="219" t="s">
        <v>7170</v>
      </c>
      <c r="B14708" s="220" t="s">
        <v>7171</v>
      </c>
      <c r="C14708" s="219" t="s">
        <v>20847</v>
      </c>
      <c r="D14708" s="222">
        <v>460.09</v>
      </c>
    </row>
    <row r="14709" spans="1:4" ht="36">
      <c r="A14709" s="219" t="s">
        <v>7164</v>
      </c>
      <c r="B14709" s="220" t="s">
        <v>7165</v>
      </c>
      <c r="C14709" s="219" t="s">
        <v>20847</v>
      </c>
      <c r="D14709" s="222">
        <v>235.64</v>
      </c>
    </row>
    <row r="14710" spans="1:4" ht="36">
      <c r="A14710" s="219" t="s">
        <v>7166</v>
      </c>
      <c r="B14710" s="220" t="s">
        <v>7167</v>
      </c>
      <c r="C14710" s="219" t="s">
        <v>20847</v>
      </c>
      <c r="D14710" s="222">
        <v>310.45</v>
      </c>
    </row>
    <row r="14711" spans="1:4" ht="36">
      <c r="A14711" s="219" t="s">
        <v>7168</v>
      </c>
      <c r="B14711" s="220" t="s">
        <v>7169</v>
      </c>
      <c r="C14711" s="219" t="s">
        <v>20847</v>
      </c>
      <c r="D14711" s="222">
        <v>385.27</v>
      </c>
    </row>
    <row r="14712" spans="1:4" ht="36">
      <c r="A14712" s="219" t="s">
        <v>7180</v>
      </c>
      <c r="B14712" s="220" t="s">
        <v>7181</v>
      </c>
      <c r="C14712" s="219" t="s">
        <v>20847</v>
      </c>
      <c r="D14712" s="222">
        <v>577.73</v>
      </c>
    </row>
    <row r="14713" spans="1:4" ht="36">
      <c r="A14713" s="219" t="s">
        <v>7172</v>
      </c>
      <c r="B14713" s="220" t="s">
        <v>7173</v>
      </c>
      <c r="C14713" s="219" t="s">
        <v>20847</v>
      </c>
      <c r="D14713" s="222">
        <v>300.43</v>
      </c>
    </row>
    <row r="14714" spans="1:4" ht="36">
      <c r="A14714" s="219" t="s">
        <v>7174</v>
      </c>
      <c r="B14714" s="220" t="s">
        <v>7175</v>
      </c>
      <c r="C14714" s="219" t="s">
        <v>20847</v>
      </c>
      <c r="D14714" s="222">
        <v>247.25</v>
      </c>
    </row>
    <row r="14715" spans="1:4" ht="36">
      <c r="A14715" s="219" t="s">
        <v>7176</v>
      </c>
      <c r="B14715" s="220" t="s">
        <v>7177</v>
      </c>
      <c r="C14715" s="219" t="s">
        <v>20847</v>
      </c>
      <c r="D14715" s="222">
        <v>392.87</v>
      </c>
    </row>
    <row r="14716" spans="1:4" ht="36">
      <c r="A14716" s="219" t="s">
        <v>7178</v>
      </c>
      <c r="B14716" s="220" t="s">
        <v>7179</v>
      </c>
      <c r="C14716" s="219" t="s">
        <v>20847</v>
      </c>
      <c r="D14716" s="222">
        <v>511.23</v>
      </c>
    </row>
    <row r="14717" spans="1:4" ht="36">
      <c r="A14717" s="219" t="s">
        <v>7196</v>
      </c>
      <c r="B14717" s="220" t="s">
        <v>7197</v>
      </c>
      <c r="C14717" s="219" t="s">
        <v>20847</v>
      </c>
      <c r="D14717" s="222">
        <v>703.21</v>
      </c>
    </row>
    <row r="14718" spans="1:4" ht="36">
      <c r="A14718" s="219" t="s">
        <v>7182</v>
      </c>
      <c r="B14718" s="220" t="s">
        <v>7183</v>
      </c>
      <c r="C14718" s="219" t="s">
        <v>20847</v>
      </c>
      <c r="D14718" s="222">
        <v>370.97</v>
      </c>
    </row>
    <row r="14719" spans="1:4" ht="36">
      <c r="A14719" s="219" t="s">
        <v>7184</v>
      </c>
      <c r="B14719" s="220" t="s">
        <v>7185</v>
      </c>
      <c r="C14719" s="219" t="s">
        <v>20847</v>
      </c>
      <c r="D14719" s="222">
        <v>481.72</v>
      </c>
    </row>
    <row r="14720" spans="1:4" ht="36">
      <c r="A14720" s="219" t="s">
        <v>7186</v>
      </c>
      <c r="B14720" s="220" t="s">
        <v>7187</v>
      </c>
      <c r="C14720" s="219" t="s">
        <v>20847</v>
      </c>
      <c r="D14720" s="222">
        <v>509.4</v>
      </c>
    </row>
    <row r="14721" spans="1:4" ht="36">
      <c r="A14721" s="219" t="s">
        <v>7188</v>
      </c>
      <c r="B14721" s="220" t="s">
        <v>7189</v>
      </c>
      <c r="C14721" s="219" t="s">
        <v>20847</v>
      </c>
      <c r="D14721" s="222">
        <v>534.59</v>
      </c>
    </row>
    <row r="14722" spans="1:4" ht="36">
      <c r="A14722" s="219" t="s">
        <v>7190</v>
      </c>
      <c r="B14722" s="220" t="s">
        <v>7191</v>
      </c>
      <c r="C14722" s="219" t="s">
        <v>20847</v>
      </c>
      <c r="D14722" s="222">
        <v>564.78</v>
      </c>
    </row>
    <row r="14723" spans="1:4" ht="36">
      <c r="A14723" s="219" t="s">
        <v>7192</v>
      </c>
      <c r="B14723" s="220" t="s">
        <v>7193</v>
      </c>
      <c r="C14723" s="219" t="s">
        <v>20847</v>
      </c>
      <c r="D14723" s="222">
        <v>592.46</v>
      </c>
    </row>
    <row r="14724" spans="1:4" ht="36">
      <c r="A14724" s="219" t="s">
        <v>7194</v>
      </c>
      <c r="B14724" s="220" t="s">
        <v>7195</v>
      </c>
      <c r="C14724" s="219" t="s">
        <v>20847</v>
      </c>
      <c r="D14724" s="222">
        <v>620.15</v>
      </c>
    </row>
    <row r="14725" spans="1:4" ht="36">
      <c r="A14725" s="219" t="s">
        <v>7204</v>
      </c>
      <c r="B14725" s="220" t="s">
        <v>7205</v>
      </c>
      <c r="C14725" s="219" t="s">
        <v>20847</v>
      </c>
      <c r="D14725" s="222">
        <v>919.2</v>
      </c>
    </row>
    <row r="14726" spans="1:4" ht="36">
      <c r="A14726" s="219" t="s">
        <v>7198</v>
      </c>
      <c r="B14726" s="220" t="s">
        <v>7199</v>
      </c>
      <c r="C14726" s="219" t="s">
        <v>20847</v>
      </c>
      <c r="D14726" s="222">
        <v>465.01</v>
      </c>
    </row>
    <row r="14727" spans="1:4" ht="36">
      <c r="A14727" s="219" t="s">
        <v>7200</v>
      </c>
      <c r="B14727" s="220" t="s">
        <v>7201</v>
      </c>
      <c r="C14727" s="219" t="s">
        <v>20847</v>
      </c>
      <c r="D14727" s="222">
        <v>594.78</v>
      </c>
    </row>
    <row r="14728" spans="1:4" ht="36">
      <c r="A14728" s="219" t="s">
        <v>7202</v>
      </c>
      <c r="B14728" s="220" t="s">
        <v>7203</v>
      </c>
      <c r="C14728" s="219" t="s">
        <v>20847</v>
      </c>
      <c r="D14728" s="222">
        <v>724.55</v>
      </c>
    </row>
    <row r="14729" spans="1:4" ht="36">
      <c r="A14729" s="219" t="s">
        <v>7212</v>
      </c>
      <c r="B14729" s="220" t="s">
        <v>7213</v>
      </c>
      <c r="C14729" s="219" t="s">
        <v>20847</v>
      </c>
      <c r="D14729" s="222">
        <v>999.18</v>
      </c>
    </row>
    <row r="14730" spans="1:4" ht="36">
      <c r="A14730" s="219" t="s">
        <v>7214</v>
      </c>
      <c r="B14730" s="220" t="s">
        <v>7215</v>
      </c>
      <c r="C14730" s="219" t="s">
        <v>20847</v>
      </c>
      <c r="D14730" s="224">
        <v>1298.1600000000001</v>
      </c>
    </row>
    <row r="14731" spans="1:4" ht="36">
      <c r="A14731" s="219" t="s">
        <v>7206</v>
      </c>
      <c r="B14731" s="220" t="s">
        <v>7207</v>
      </c>
      <c r="C14731" s="219" t="s">
        <v>20847</v>
      </c>
      <c r="D14731" s="222">
        <v>550.72</v>
      </c>
    </row>
    <row r="14732" spans="1:4" ht="36">
      <c r="A14732" s="219" t="s">
        <v>7208</v>
      </c>
      <c r="B14732" s="220" t="s">
        <v>7209</v>
      </c>
      <c r="C14732" s="219" t="s">
        <v>20847</v>
      </c>
      <c r="D14732" s="222">
        <v>700.21</v>
      </c>
    </row>
    <row r="14733" spans="1:4" ht="36">
      <c r="A14733" s="219" t="s">
        <v>7210</v>
      </c>
      <c r="B14733" s="220" t="s">
        <v>7211</v>
      </c>
      <c r="C14733" s="219" t="s">
        <v>20847</v>
      </c>
      <c r="D14733" s="222">
        <v>849.7</v>
      </c>
    </row>
    <row r="14734" spans="1:4" ht="36">
      <c r="A14734" s="219" t="s">
        <v>7220</v>
      </c>
      <c r="B14734" s="220" t="s">
        <v>7221</v>
      </c>
      <c r="C14734" s="219" t="s">
        <v>20847</v>
      </c>
      <c r="D14734" s="224">
        <v>1152.23</v>
      </c>
    </row>
    <row r="14735" spans="1:4" ht="36">
      <c r="A14735" s="219" t="s">
        <v>7222</v>
      </c>
      <c r="B14735" s="220" t="s">
        <v>7223</v>
      </c>
      <c r="C14735" s="219" t="s">
        <v>20847</v>
      </c>
      <c r="D14735" s="224">
        <v>1492.05</v>
      </c>
    </row>
    <row r="14736" spans="1:4" ht="36">
      <c r="A14736" s="219" t="s">
        <v>7216</v>
      </c>
      <c r="B14736" s="220" t="s">
        <v>7217</v>
      </c>
      <c r="C14736" s="219" t="s">
        <v>20847</v>
      </c>
      <c r="D14736" s="222">
        <v>812.41</v>
      </c>
    </row>
    <row r="14737" spans="1:4" ht="36">
      <c r="A14737" s="219" t="s">
        <v>7218</v>
      </c>
      <c r="B14737" s="220" t="s">
        <v>7219</v>
      </c>
      <c r="C14737" s="219" t="s">
        <v>20847</v>
      </c>
      <c r="D14737" s="222">
        <v>982.32</v>
      </c>
    </row>
    <row r="14738" spans="1:4">
      <c r="A14738" s="215">
        <v>8993</v>
      </c>
      <c r="B14738" s="216" t="s">
        <v>21572</v>
      </c>
      <c r="C14738" s="217"/>
      <c r="D14738" s="218"/>
    </row>
    <row r="14739" spans="1:4" ht="36">
      <c r="A14739" s="219" t="s">
        <v>7280</v>
      </c>
      <c r="B14739" s="220" t="s">
        <v>7281</v>
      </c>
      <c r="C14739" s="219" t="s">
        <v>20847</v>
      </c>
      <c r="D14739" s="224">
        <v>1446.56</v>
      </c>
    </row>
    <row r="14740" spans="1:4" ht="36">
      <c r="A14740" s="219" t="s">
        <v>7282</v>
      </c>
      <c r="B14740" s="220" t="s">
        <v>7283</v>
      </c>
      <c r="C14740" s="219" t="s">
        <v>20847</v>
      </c>
      <c r="D14740" s="222">
        <v>980.21</v>
      </c>
    </row>
    <row r="14741" spans="1:4" ht="36">
      <c r="A14741" s="219" t="s">
        <v>7228</v>
      </c>
      <c r="B14741" s="220" t="s">
        <v>7229</v>
      </c>
      <c r="C14741" s="219" t="s">
        <v>20847</v>
      </c>
      <c r="D14741" s="222">
        <v>228.76</v>
      </c>
    </row>
    <row r="14742" spans="1:4" ht="36">
      <c r="A14742" s="219" t="s">
        <v>7230</v>
      </c>
      <c r="B14742" s="220" t="s">
        <v>7231</v>
      </c>
      <c r="C14742" s="219" t="s">
        <v>20847</v>
      </c>
      <c r="D14742" s="222">
        <v>257.72000000000003</v>
      </c>
    </row>
    <row r="14743" spans="1:4" ht="36">
      <c r="A14743" s="219" t="s">
        <v>7232</v>
      </c>
      <c r="B14743" s="220" t="s">
        <v>7233</v>
      </c>
      <c r="C14743" s="219" t="s">
        <v>20847</v>
      </c>
      <c r="D14743" s="222">
        <v>315.62</v>
      </c>
    </row>
    <row r="14744" spans="1:4" ht="36">
      <c r="A14744" s="219" t="s">
        <v>7234</v>
      </c>
      <c r="B14744" s="220" t="s">
        <v>7235</v>
      </c>
      <c r="C14744" s="219" t="s">
        <v>20847</v>
      </c>
      <c r="D14744" s="222">
        <v>364.02</v>
      </c>
    </row>
    <row r="14745" spans="1:4" ht="36">
      <c r="A14745" s="219" t="s">
        <v>7236</v>
      </c>
      <c r="B14745" s="220" t="s">
        <v>7237</v>
      </c>
      <c r="C14745" s="219" t="s">
        <v>20847</v>
      </c>
      <c r="D14745" s="222">
        <v>438.84</v>
      </c>
    </row>
    <row r="14746" spans="1:4" ht="36">
      <c r="A14746" s="219" t="s">
        <v>7238</v>
      </c>
      <c r="B14746" s="220" t="s">
        <v>7239</v>
      </c>
      <c r="C14746" s="219" t="s">
        <v>20847</v>
      </c>
      <c r="D14746" s="222">
        <v>513.66</v>
      </c>
    </row>
    <row r="14747" spans="1:4" ht="36">
      <c r="A14747" s="219" t="s">
        <v>7244</v>
      </c>
      <c r="B14747" s="220" t="s">
        <v>7245</v>
      </c>
      <c r="C14747" s="219" t="s">
        <v>20847</v>
      </c>
      <c r="D14747" s="222">
        <v>764.25</v>
      </c>
    </row>
    <row r="14748" spans="1:4" ht="36">
      <c r="A14748" s="219" t="s">
        <v>7240</v>
      </c>
      <c r="B14748" s="220" t="s">
        <v>7241</v>
      </c>
      <c r="C14748" s="219" t="s">
        <v>20847</v>
      </c>
      <c r="D14748" s="222">
        <v>486.96</v>
      </c>
    </row>
    <row r="14749" spans="1:4" ht="36">
      <c r="A14749" s="219" t="s">
        <v>7242</v>
      </c>
      <c r="B14749" s="220" t="s">
        <v>7243</v>
      </c>
      <c r="C14749" s="219" t="s">
        <v>20847</v>
      </c>
      <c r="D14749" s="222">
        <v>579.39</v>
      </c>
    </row>
    <row r="14750" spans="1:4" ht="36">
      <c r="A14750" s="219" t="s">
        <v>7252</v>
      </c>
      <c r="B14750" s="220" t="s">
        <v>7253</v>
      </c>
      <c r="C14750" s="219" t="s">
        <v>20847</v>
      </c>
      <c r="D14750" s="222">
        <v>958.76</v>
      </c>
    </row>
    <row r="14751" spans="1:4" ht="36">
      <c r="A14751" s="219" t="s">
        <v>7246</v>
      </c>
      <c r="B14751" s="220" t="s">
        <v>7247</v>
      </c>
      <c r="C14751" s="219" t="s">
        <v>20847</v>
      </c>
      <c r="D14751" s="222">
        <v>626.52</v>
      </c>
    </row>
    <row r="14752" spans="1:4" ht="36">
      <c r="A14752" s="219" t="s">
        <v>7248</v>
      </c>
      <c r="B14752" s="220" t="s">
        <v>7249</v>
      </c>
      <c r="C14752" s="219" t="s">
        <v>20847</v>
      </c>
      <c r="D14752" s="222">
        <v>737.27</v>
      </c>
    </row>
    <row r="14753" spans="1:4" ht="36">
      <c r="A14753" s="219" t="s">
        <v>7250</v>
      </c>
      <c r="B14753" s="220" t="s">
        <v>7251</v>
      </c>
      <c r="C14753" s="219" t="s">
        <v>20847</v>
      </c>
      <c r="D14753" s="222">
        <v>848.02</v>
      </c>
    </row>
    <row r="14754" spans="1:4" ht="36">
      <c r="A14754" s="219" t="s">
        <v>7260</v>
      </c>
      <c r="B14754" s="220" t="s">
        <v>7261</v>
      </c>
      <c r="C14754" s="219" t="s">
        <v>20847</v>
      </c>
      <c r="D14754" s="224">
        <v>1236.8900000000001</v>
      </c>
    </row>
    <row r="14755" spans="1:4" ht="36">
      <c r="A14755" s="219" t="s">
        <v>7254</v>
      </c>
      <c r="B14755" s="220" t="s">
        <v>7255</v>
      </c>
      <c r="C14755" s="219" t="s">
        <v>20847</v>
      </c>
      <c r="D14755" s="222">
        <v>782.71</v>
      </c>
    </row>
    <row r="14756" spans="1:4" ht="36">
      <c r="A14756" s="219" t="s">
        <v>7256</v>
      </c>
      <c r="B14756" s="220" t="s">
        <v>7257</v>
      </c>
      <c r="C14756" s="219" t="s">
        <v>20847</v>
      </c>
      <c r="D14756" s="222">
        <v>912.47</v>
      </c>
    </row>
    <row r="14757" spans="1:4" ht="36">
      <c r="A14757" s="219" t="s">
        <v>7258</v>
      </c>
      <c r="B14757" s="220" t="s">
        <v>7259</v>
      </c>
      <c r="C14757" s="219" t="s">
        <v>20847</v>
      </c>
      <c r="D14757" s="224">
        <v>1042.24</v>
      </c>
    </row>
    <row r="14758" spans="1:4" ht="36">
      <c r="A14758" s="219" t="s">
        <v>7268</v>
      </c>
      <c r="B14758" s="220" t="s">
        <v>7269</v>
      </c>
      <c r="C14758" s="219" t="s">
        <v>20847</v>
      </c>
      <c r="D14758" s="224">
        <v>1403.99</v>
      </c>
    </row>
    <row r="14759" spans="1:4" ht="36">
      <c r="A14759" s="219" t="s">
        <v>7270</v>
      </c>
      <c r="B14759" s="220" t="s">
        <v>7271</v>
      </c>
      <c r="C14759" s="219" t="s">
        <v>20847</v>
      </c>
      <c r="D14759" s="224">
        <v>1702.96</v>
      </c>
    </row>
    <row r="14760" spans="1:4" ht="36">
      <c r="A14760" s="219" t="s">
        <v>7262</v>
      </c>
      <c r="B14760" s="220" t="s">
        <v>7263</v>
      </c>
      <c r="C14760" s="219" t="s">
        <v>20847</v>
      </c>
      <c r="D14760" s="222">
        <v>955.52</v>
      </c>
    </row>
    <row r="14761" spans="1:4" ht="36">
      <c r="A14761" s="219" t="s">
        <v>7264</v>
      </c>
      <c r="B14761" s="220" t="s">
        <v>7265</v>
      </c>
      <c r="C14761" s="219" t="s">
        <v>20847</v>
      </c>
      <c r="D14761" s="224">
        <v>1105.01</v>
      </c>
    </row>
    <row r="14762" spans="1:4" ht="36">
      <c r="A14762" s="219" t="s">
        <v>7266</v>
      </c>
      <c r="B14762" s="220" t="s">
        <v>7267</v>
      </c>
      <c r="C14762" s="219" t="s">
        <v>20847</v>
      </c>
      <c r="D14762" s="224">
        <v>1254.5</v>
      </c>
    </row>
    <row r="14763" spans="1:4" ht="36">
      <c r="A14763" s="219" t="s">
        <v>7276</v>
      </c>
      <c r="B14763" s="220" t="s">
        <v>7277</v>
      </c>
      <c r="C14763" s="219" t="s">
        <v>20847</v>
      </c>
      <c r="D14763" s="224">
        <v>1654.7</v>
      </c>
    </row>
    <row r="14764" spans="1:4" ht="36">
      <c r="A14764" s="219" t="s">
        <v>7278</v>
      </c>
      <c r="B14764" s="220" t="s">
        <v>7279</v>
      </c>
      <c r="C14764" s="219" t="s">
        <v>20847</v>
      </c>
      <c r="D14764" s="224">
        <v>1994.52</v>
      </c>
    </row>
    <row r="14765" spans="1:4" ht="36">
      <c r="A14765" s="219" t="s">
        <v>7272</v>
      </c>
      <c r="B14765" s="220" t="s">
        <v>7273</v>
      </c>
      <c r="C14765" s="219" t="s">
        <v>20847</v>
      </c>
      <c r="D14765" s="224">
        <v>1314.88</v>
      </c>
    </row>
    <row r="14766" spans="1:4" ht="36">
      <c r="A14766" s="219" t="s">
        <v>7274</v>
      </c>
      <c r="B14766" s="220" t="s">
        <v>7275</v>
      </c>
      <c r="C14766" s="219" t="s">
        <v>20847</v>
      </c>
      <c r="D14766" s="224">
        <v>1484.79</v>
      </c>
    </row>
    <row r="14767" spans="1:4">
      <c r="A14767" s="215">
        <v>8994</v>
      </c>
      <c r="B14767" s="216" t="s">
        <v>21573</v>
      </c>
      <c r="C14767" s="217"/>
      <c r="D14767" s="218"/>
    </row>
    <row r="14768" spans="1:4" ht="24">
      <c r="A14768" s="219" t="s">
        <v>7288</v>
      </c>
      <c r="B14768" s="220" t="s">
        <v>7289</v>
      </c>
      <c r="C14768" s="219" t="s">
        <v>20847</v>
      </c>
      <c r="D14768" s="222">
        <v>868.31</v>
      </c>
    </row>
    <row r="14769" spans="1:4" ht="24">
      <c r="A14769" s="219" t="s">
        <v>7290</v>
      </c>
      <c r="B14769" s="220" t="s">
        <v>7291</v>
      </c>
      <c r="C14769" s="219" t="s">
        <v>20847</v>
      </c>
      <c r="D14769" s="224">
        <v>1654.33</v>
      </c>
    </row>
    <row r="14770" spans="1:4" ht="24">
      <c r="A14770" s="219" t="s">
        <v>7284</v>
      </c>
      <c r="B14770" s="220" t="s">
        <v>7285</v>
      </c>
      <c r="C14770" s="219" t="s">
        <v>20847</v>
      </c>
      <c r="D14770" s="222">
        <v>605.66</v>
      </c>
    </row>
    <row r="14771" spans="1:4" ht="24">
      <c r="A14771" s="219" t="s">
        <v>21574</v>
      </c>
      <c r="B14771" s="220" t="s">
        <v>21575</v>
      </c>
      <c r="C14771" s="219" t="s">
        <v>20847</v>
      </c>
      <c r="D14771" s="224">
        <v>2743.11</v>
      </c>
    </row>
    <row r="14772" spans="1:4" ht="24">
      <c r="A14772" s="219" t="s">
        <v>21576</v>
      </c>
      <c r="B14772" s="220" t="s">
        <v>21577</v>
      </c>
      <c r="C14772" s="219" t="s">
        <v>20847</v>
      </c>
      <c r="D14772" s="222">
        <v>622.21</v>
      </c>
    </row>
    <row r="14773" spans="1:4" ht="24">
      <c r="A14773" s="219" t="s">
        <v>7286</v>
      </c>
      <c r="B14773" s="220" t="s">
        <v>7287</v>
      </c>
      <c r="C14773" s="219" t="s">
        <v>20847</v>
      </c>
      <c r="D14773" s="222">
        <v>630.57000000000005</v>
      </c>
    </row>
    <row r="14774" spans="1:4" ht="24">
      <c r="A14774" s="219" t="s">
        <v>21578</v>
      </c>
      <c r="B14774" s="220" t="s">
        <v>21579</v>
      </c>
      <c r="C14774" s="219" t="s">
        <v>20847</v>
      </c>
      <c r="D14774" s="224">
        <v>3676.87</v>
      </c>
    </row>
    <row r="14775" spans="1:4" ht="36">
      <c r="A14775" s="219" t="s">
        <v>9159</v>
      </c>
      <c r="B14775" s="220" t="s">
        <v>9160</v>
      </c>
      <c r="C14775" s="219" t="s">
        <v>20847</v>
      </c>
      <c r="D14775" s="225">
        <v>30497.26</v>
      </c>
    </row>
    <row r="14776" spans="1:4">
      <c r="A14776" s="215">
        <v>8995</v>
      </c>
      <c r="B14776" s="216" t="s">
        <v>21580</v>
      </c>
      <c r="C14776" s="217"/>
      <c r="D14776" s="218"/>
    </row>
    <row r="14777" spans="1:4">
      <c r="A14777" s="219" t="s">
        <v>7150</v>
      </c>
      <c r="B14777" s="220" t="s">
        <v>31422</v>
      </c>
      <c r="C14777" s="219" t="s">
        <v>20847</v>
      </c>
      <c r="D14777" s="224">
        <v>1181.51</v>
      </c>
    </row>
    <row r="14778" spans="1:4">
      <c r="A14778" s="219" t="s">
        <v>7151</v>
      </c>
      <c r="B14778" s="220" t="s">
        <v>31423</v>
      </c>
      <c r="C14778" s="219" t="s">
        <v>20847</v>
      </c>
      <c r="D14778" s="224">
        <v>1255.47</v>
      </c>
    </row>
    <row r="14779" spans="1:4">
      <c r="A14779" s="219" t="s">
        <v>7152</v>
      </c>
      <c r="B14779" s="220" t="s">
        <v>31424</v>
      </c>
      <c r="C14779" s="219" t="s">
        <v>20847</v>
      </c>
      <c r="D14779" s="224">
        <v>1276.9000000000001</v>
      </c>
    </row>
    <row r="14780" spans="1:4">
      <c r="A14780" s="219" t="s">
        <v>7149</v>
      </c>
      <c r="B14780" s="220" t="s">
        <v>31425</v>
      </c>
      <c r="C14780" s="219" t="s">
        <v>20847</v>
      </c>
      <c r="D14780" s="224">
        <v>1594.16</v>
      </c>
    </row>
    <row r="14781" spans="1:4">
      <c r="A14781" s="219" t="s">
        <v>7157</v>
      </c>
      <c r="B14781" s="220" t="s">
        <v>31426</v>
      </c>
      <c r="C14781" s="219" t="s">
        <v>20847</v>
      </c>
      <c r="D14781" s="224">
        <v>9063.5400000000009</v>
      </c>
    </row>
    <row r="14782" spans="1:4">
      <c r="A14782" s="219" t="s">
        <v>31427</v>
      </c>
      <c r="B14782" s="220" t="s">
        <v>31428</v>
      </c>
      <c r="C14782" s="219" t="s">
        <v>20847</v>
      </c>
      <c r="D14782" s="224">
        <v>1702.22</v>
      </c>
    </row>
    <row r="14783" spans="1:4">
      <c r="A14783" s="219" t="s">
        <v>7153</v>
      </c>
      <c r="B14783" s="220" t="s">
        <v>31429</v>
      </c>
      <c r="C14783" s="219" t="s">
        <v>20847</v>
      </c>
      <c r="D14783" s="224">
        <v>1750.81</v>
      </c>
    </row>
    <row r="14784" spans="1:4">
      <c r="A14784" s="219" t="s">
        <v>7154</v>
      </c>
      <c r="B14784" s="220" t="s">
        <v>31430</v>
      </c>
      <c r="C14784" s="219" t="s">
        <v>20847</v>
      </c>
      <c r="D14784" s="224">
        <v>2126.5700000000002</v>
      </c>
    </row>
    <row r="14785" spans="1:4">
      <c r="A14785" s="219" t="s">
        <v>7155</v>
      </c>
      <c r="B14785" s="220" t="s">
        <v>31431</v>
      </c>
      <c r="C14785" s="219" t="s">
        <v>20847</v>
      </c>
      <c r="D14785" s="224">
        <v>4434.09</v>
      </c>
    </row>
    <row r="14786" spans="1:4">
      <c r="A14786" s="219" t="s">
        <v>7156</v>
      </c>
      <c r="B14786" s="220" t="s">
        <v>31432</v>
      </c>
      <c r="C14786" s="219" t="s">
        <v>20847</v>
      </c>
      <c r="D14786" s="224">
        <v>6349.42</v>
      </c>
    </row>
    <row r="14787" spans="1:4">
      <c r="A14787" s="215">
        <v>8996</v>
      </c>
      <c r="B14787" s="216" t="s">
        <v>21581</v>
      </c>
      <c r="C14787" s="217"/>
      <c r="D14787" s="218"/>
    </row>
    <row r="14788" spans="1:4">
      <c r="A14788" s="219" t="s">
        <v>7839</v>
      </c>
      <c r="B14788" s="220" t="s">
        <v>7840</v>
      </c>
      <c r="C14788" s="219" t="s">
        <v>5667</v>
      </c>
      <c r="D14788" s="223">
        <v>94.91</v>
      </c>
    </row>
    <row r="14789" spans="1:4" ht="24">
      <c r="A14789" s="219" t="s">
        <v>7845</v>
      </c>
      <c r="B14789" s="220" t="s">
        <v>7846</v>
      </c>
      <c r="C14789" s="219" t="s">
        <v>20847</v>
      </c>
      <c r="D14789" s="222">
        <v>103.51</v>
      </c>
    </row>
    <row r="14790" spans="1:4" ht="24">
      <c r="A14790" s="219" t="s">
        <v>7849</v>
      </c>
      <c r="B14790" s="220" t="s">
        <v>7850</v>
      </c>
      <c r="C14790" s="219" t="s">
        <v>20847</v>
      </c>
      <c r="D14790" s="222">
        <v>220.09</v>
      </c>
    </row>
    <row r="14791" spans="1:4" ht="24">
      <c r="A14791" s="219" t="s">
        <v>7847</v>
      </c>
      <c r="B14791" s="220" t="s">
        <v>7848</v>
      </c>
      <c r="C14791" s="219" t="s">
        <v>20847</v>
      </c>
      <c r="D14791" s="222">
        <v>188.8</v>
      </c>
    </row>
    <row r="14792" spans="1:4" ht="24">
      <c r="A14792" s="219" t="s">
        <v>7841</v>
      </c>
      <c r="B14792" s="220" t="s">
        <v>7842</v>
      </c>
      <c r="C14792" s="219" t="s">
        <v>20847</v>
      </c>
      <c r="D14792" s="223">
        <v>73.59</v>
      </c>
    </row>
    <row r="14793" spans="1:4" ht="24">
      <c r="A14793" s="219" t="s">
        <v>7851</v>
      </c>
      <c r="B14793" s="220" t="s">
        <v>7852</v>
      </c>
      <c r="C14793" s="219" t="s">
        <v>20847</v>
      </c>
      <c r="D14793" s="222">
        <v>265.48</v>
      </c>
    </row>
    <row r="14794" spans="1:4" ht="24">
      <c r="A14794" s="219" t="s">
        <v>7843</v>
      </c>
      <c r="B14794" s="220" t="s">
        <v>7844</v>
      </c>
      <c r="C14794" s="219" t="s">
        <v>20847</v>
      </c>
      <c r="D14794" s="223">
        <v>58.46</v>
      </c>
    </row>
    <row r="14795" spans="1:4">
      <c r="A14795" s="215">
        <v>8997</v>
      </c>
      <c r="B14795" s="216" t="s">
        <v>21582</v>
      </c>
      <c r="C14795" s="217"/>
      <c r="D14795" s="218"/>
    </row>
    <row r="14796" spans="1:4" ht="24">
      <c r="A14796" s="219" t="s">
        <v>5677</v>
      </c>
      <c r="B14796" s="220" t="s">
        <v>21583</v>
      </c>
      <c r="C14796" s="219" t="s">
        <v>20851</v>
      </c>
      <c r="D14796" s="222">
        <v>208.79</v>
      </c>
    </row>
    <row r="14797" spans="1:4" ht="24">
      <c r="A14797" s="219" t="s">
        <v>5676</v>
      </c>
      <c r="B14797" s="220" t="s">
        <v>21584</v>
      </c>
      <c r="C14797" s="219" t="s">
        <v>20851</v>
      </c>
      <c r="D14797" s="222">
        <v>162.80000000000001</v>
      </c>
    </row>
    <row r="14798" spans="1:4">
      <c r="A14798" s="215">
        <v>8998</v>
      </c>
      <c r="B14798" s="216" t="s">
        <v>21585</v>
      </c>
      <c r="C14798" s="217"/>
      <c r="D14798" s="218"/>
    </row>
    <row r="14799" spans="1:4" ht="24">
      <c r="A14799" s="219" t="s">
        <v>31433</v>
      </c>
      <c r="B14799" s="220" t="s">
        <v>31434</v>
      </c>
      <c r="C14799" s="219" t="s">
        <v>20847</v>
      </c>
      <c r="D14799" s="224">
        <v>3777.01</v>
      </c>
    </row>
    <row r="14800" spans="1:4" ht="24">
      <c r="A14800" s="219" t="s">
        <v>5668</v>
      </c>
      <c r="B14800" s="220" t="s">
        <v>5669</v>
      </c>
      <c r="C14800" s="219" t="s">
        <v>20847</v>
      </c>
      <c r="D14800" s="224">
        <v>2064.2600000000002</v>
      </c>
    </row>
    <row r="14801" spans="1:4" ht="24">
      <c r="A14801" s="219" t="s">
        <v>5670</v>
      </c>
      <c r="B14801" s="220" t="s">
        <v>5671</v>
      </c>
      <c r="C14801" s="219" t="s">
        <v>20847</v>
      </c>
      <c r="D14801" s="224">
        <v>2823.31</v>
      </c>
    </row>
    <row r="14802" spans="1:4" ht="24">
      <c r="A14802" s="219" t="s">
        <v>5672</v>
      </c>
      <c r="B14802" s="220" t="s">
        <v>5673</v>
      </c>
      <c r="C14802" s="219" t="s">
        <v>20847</v>
      </c>
      <c r="D14802" s="224">
        <v>3328.11</v>
      </c>
    </row>
    <row r="14803" spans="1:4" ht="24">
      <c r="A14803" s="219" t="s">
        <v>5674</v>
      </c>
      <c r="B14803" s="220" t="s">
        <v>5675</v>
      </c>
      <c r="C14803" s="219" t="s">
        <v>20847</v>
      </c>
      <c r="D14803" s="224">
        <v>3773.14</v>
      </c>
    </row>
    <row r="14804" spans="1:4">
      <c r="A14804" s="215">
        <v>8686</v>
      </c>
      <c r="B14804" s="216" t="s">
        <v>36</v>
      </c>
      <c r="C14804" s="217"/>
      <c r="D14804" s="218"/>
    </row>
    <row r="14805" spans="1:4">
      <c r="A14805" s="215">
        <v>9000</v>
      </c>
      <c r="B14805" s="216" t="s">
        <v>21586</v>
      </c>
      <c r="C14805" s="217"/>
      <c r="D14805" s="218"/>
    </row>
    <row r="14806" spans="1:4" ht="36">
      <c r="A14806" s="219" t="s">
        <v>6153</v>
      </c>
      <c r="B14806" s="220" t="s">
        <v>6154</v>
      </c>
      <c r="C14806" s="219" t="s">
        <v>20851</v>
      </c>
      <c r="D14806" s="223">
        <v>84.07</v>
      </c>
    </row>
    <row r="14807" spans="1:4" ht="36">
      <c r="A14807" s="219" t="s">
        <v>6155</v>
      </c>
      <c r="B14807" s="220" t="s">
        <v>6156</v>
      </c>
      <c r="C14807" s="219" t="s">
        <v>20851</v>
      </c>
      <c r="D14807" s="222">
        <v>117.33</v>
      </c>
    </row>
    <row r="14808" spans="1:4" ht="36">
      <c r="A14808" s="219" t="s">
        <v>6157</v>
      </c>
      <c r="B14808" s="220" t="s">
        <v>6158</v>
      </c>
      <c r="C14808" s="219" t="s">
        <v>20851</v>
      </c>
      <c r="D14808" s="222">
        <v>166.86</v>
      </c>
    </row>
    <row r="14809" spans="1:4" ht="36">
      <c r="A14809" s="219" t="s">
        <v>6159</v>
      </c>
      <c r="B14809" s="220" t="s">
        <v>6160</v>
      </c>
      <c r="C14809" s="219" t="s">
        <v>20851</v>
      </c>
      <c r="D14809" s="222">
        <v>212.85</v>
      </c>
    </row>
    <row r="14810" spans="1:4" ht="36">
      <c r="A14810" s="219" t="s">
        <v>6161</v>
      </c>
      <c r="B14810" s="220" t="s">
        <v>6162</v>
      </c>
      <c r="C14810" s="219" t="s">
        <v>20851</v>
      </c>
      <c r="D14810" s="223">
        <v>28.77</v>
      </c>
    </row>
    <row r="14811" spans="1:4">
      <c r="A14811" s="215">
        <v>9001</v>
      </c>
      <c r="B14811" s="216" t="s">
        <v>21587</v>
      </c>
      <c r="C14811" s="217"/>
      <c r="D14811" s="218"/>
    </row>
    <row r="14812" spans="1:4" ht="36">
      <c r="A14812" s="219" t="s">
        <v>5017</v>
      </c>
      <c r="B14812" s="220" t="s">
        <v>5018</v>
      </c>
      <c r="C14812" s="219" t="s">
        <v>20851</v>
      </c>
      <c r="D14812" s="223">
        <v>65.03</v>
      </c>
    </row>
    <row r="14813" spans="1:4" ht="36">
      <c r="A14813" s="219" t="s">
        <v>5037</v>
      </c>
      <c r="B14813" s="220" t="s">
        <v>5038</v>
      </c>
      <c r="C14813" s="219" t="s">
        <v>20851</v>
      </c>
      <c r="D14813" s="222">
        <v>109.97</v>
      </c>
    </row>
    <row r="14814" spans="1:4" ht="36">
      <c r="A14814" s="219" t="s">
        <v>5019</v>
      </c>
      <c r="B14814" s="220" t="s">
        <v>5020</v>
      </c>
      <c r="C14814" s="219" t="s">
        <v>20851</v>
      </c>
      <c r="D14814" s="223">
        <v>84.18</v>
      </c>
    </row>
    <row r="14815" spans="1:4" ht="36">
      <c r="A14815" s="219" t="s">
        <v>5039</v>
      </c>
      <c r="B14815" s="220" t="s">
        <v>5040</v>
      </c>
      <c r="C14815" s="219" t="s">
        <v>20851</v>
      </c>
      <c r="D14815" s="222">
        <v>136.32</v>
      </c>
    </row>
    <row r="14816" spans="1:4" ht="60">
      <c r="A14816" s="219" t="s">
        <v>5027</v>
      </c>
      <c r="B14816" s="220" t="s">
        <v>5028</v>
      </c>
      <c r="C14816" s="219" t="s">
        <v>20851</v>
      </c>
      <c r="D14816" s="222">
        <v>280.64</v>
      </c>
    </row>
    <row r="14817" spans="1:4" ht="36">
      <c r="A14817" s="219" t="s">
        <v>5029</v>
      </c>
      <c r="B14817" s="220" t="s">
        <v>5030</v>
      </c>
      <c r="C14817" s="219" t="s">
        <v>20851</v>
      </c>
      <c r="D14817" s="222">
        <v>150.11000000000001</v>
      </c>
    </row>
    <row r="14818" spans="1:4" ht="36">
      <c r="A14818" s="219" t="s">
        <v>5031</v>
      </c>
      <c r="B14818" s="220" t="s">
        <v>5032</v>
      </c>
      <c r="C14818" s="219" t="s">
        <v>20851</v>
      </c>
      <c r="D14818" s="222">
        <v>111.36</v>
      </c>
    </row>
    <row r="14819" spans="1:4" ht="60">
      <c r="A14819" s="219" t="s">
        <v>5049</v>
      </c>
      <c r="B14819" s="220" t="s">
        <v>5050</v>
      </c>
      <c r="C14819" s="219" t="s">
        <v>20851</v>
      </c>
      <c r="D14819" s="222">
        <v>347.2</v>
      </c>
    </row>
    <row r="14820" spans="1:4" ht="36">
      <c r="A14820" s="219" t="s">
        <v>5051</v>
      </c>
      <c r="B14820" s="220" t="s">
        <v>5052</v>
      </c>
      <c r="C14820" s="219" t="s">
        <v>20851</v>
      </c>
      <c r="D14820" s="222">
        <v>216.67</v>
      </c>
    </row>
    <row r="14821" spans="1:4" ht="36">
      <c r="A14821" s="219" t="s">
        <v>5053</v>
      </c>
      <c r="B14821" s="220" t="s">
        <v>5054</v>
      </c>
      <c r="C14821" s="219" t="s">
        <v>20851</v>
      </c>
      <c r="D14821" s="222">
        <v>427.52</v>
      </c>
    </row>
    <row r="14822" spans="1:4" ht="60">
      <c r="A14822" s="219" t="s">
        <v>5013</v>
      </c>
      <c r="B14822" s="220" t="s">
        <v>5014</v>
      </c>
      <c r="C14822" s="219" t="s">
        <v>20851</v>
      </c>
      <c r="D14822" s="222">
        <v>294.38</v>
      </c>
    </row>
    <row r="14823" spans="1:4" ht="36">
      <c r="A14823" s="219" t="s">
        <v>5015</v>
      </c>
      <c r="B14823" s="220" t="s">
        <v>5016</v>
      </c>
      <c r="C14823" s="219" t="s">
        <v>20851</v>
      </c>
      <c r="D14823" s="222">
        <v>163.85</v>
      </c>
    </row>
    <row r="14824" spans="1:4" ht="36">
      <c r="A14824" s="219" t="s">
        <v>5021</v>
      </c>
      <c r="B14824" s="220" t="s">
        <v>5022</v>
      </c>
      <c r="C14824" s="219" t="s">
        <v>20851</v>
      </c>
      <c r="D14824" s="222">
        <v>125.1</v>
      </c>
    </row>
    <row r="14825" spans="1:4" ht="60">
      <c r="A14825" s="219" t="s">
        <v>5033</v>
      </c>
      <c r="B14825" s="220" t="s">
        <v>5034</v>
      </c>
      <c r="C14825" s="219" t="s">
        <v>20851</v>
      </c>
      <c r="D14825" s="222">
        <v>360.94</v>
      </c>
    </row>
    <row r="14826" spans="1:4" ht="36">
      <c r="A14826" s="219" t="s">
        <v>5035</v>
      </c>
      <c r="B14826" s="220" t="s">
        <v>5036</v>
      </c>
      <c r="C14826" s="219" t="s">
        <v>20851</v>
      </c>
      <c r="D14826" s="222">
        <v>230.41</v>
      </c>
    </row>
    <row r="14827" spans="1:4" ht="36">
      <c r="A14827" s="219" t="s">
        <v>5041</v>
      </c>
      <c r="B14827" s="220" t="s">
        <v>5042</v>
      </c>
      <c r="C14827" s="219" t="s">
        <v>20851</v>
      </c>
      <c r="D14827" s="222">
        <v>191.66</v>
      </c>
    </row>
    <row r="14828" spans="1:4" ht="36">
      <c r="A14828" s="219" t="s">
        <v>5011</v>
      </c>
      <c r="B14828" s="220" t="s">
        <v>5012</v>
      </c>
      <c r="C14828" s="219" t="s">
        <v>20851</v>
      </c>
      <c r="D14828" s="222">
        <v>257.18</v>
      </c>
    </row>
    <row r="14829" spans="1:4" ht="36">
      <c r="A14829" s="219" t="s">
        <v>5043</v>
      </c>
      <c r="B14829" s="220" t="s">
        <v>5044</v>
      </c>
      <c r="C14829" s="219" t="s">
        <v>20851</v>
      </c>
      <c r="D14829" s="222">
        <v>332.77</v>
      </c>
    </row>
    <row r="14830" spans="1:4" ht="36">
      <c r="A14830" s="219" t="s">
        <v>5023</v>
      </c>
      <c r="B14830" s="220" t="s">
        <v>5024</v>
      </c>
      <c r="C14830" s="219" t="s">
        <v>20851</v>
      </c>
      <c r="D14830" s="222">
        <v>436.87</v>
      </c>
    </row>
    <row r="14831" spans="1:4" ht="36">
      <c r="A14831" s="219" t="s">
        <v>5045</v>
      </c>
      <c r="B14831" s="220" t="s">
        <v>5046</v>
      </c>
      <c r="C14831" s="219" t="s">
        <v>20851</v>
      </c>
      <c r="D14831" s="222">
        <v>560.45000000000005</v>
      </c>
    </row>
    <row r="14832" spans="1:4" ht="36">
      <c r="A14832" s="219" t="s">
        <v>5025</v>
      </c>
      <c r="B14832" s="220" t="s">
        <v>5026</v>
      </c>
      <c r="C14832" s="219" t="s">
        <v>20851</v>
      </c>
      <c r="D14832" s="222">
        <v>834.67</v>
      </c>
    </row>
    <row r="14833" spans="1:4" ht="36">
      <c r="A14833" s="219" t="s">
        <v>5047</v>
      </c>
      <c r="B14833" s="220" t="s">
        <v>5048</v>
      </c>
      <c r="C14833" s="219" t="s">
        <v>20851</v>
      </c>
      <c r="D14833" s="224">
        <v>1009.16</v>
      </c>
    </row>
    <row r="14834" spans="1:4">
      <c r="A14834" s="215">
        <v>9002</v>
      </c>
      <c r="B14834" s="216" t="s">
        <v>21588</v>
      </c>
      <c r="C14834" s="217"/>
      <c r="D14834" s="218"/>
    </row>
    <row r="14835" spans="1:4" ht="24">
      <c r="A14835" s="219" t="s">
        <v>6343</v>
      </c>
      <c r="B14835" s="220" t="s">
        <v>6344</v>
      </c>
      <c r="C14835" s="219" t="s">
        <v>20851</v>
      </c>
      <c r="D14835" s="223">
        <v>33.85</v>
      </c>
    </row>
    <row r="14836" spans="1:4" ht="24">
      <c r="A14836" s="219" t="s">
        <v>6345</v>
      </c>
      <c r="B14836" s="220" t="s">
        <v>6346</v>
      </c>
      <c r="C14836" s="219" t="s">
        <v>20851</v>
      </c>
      <c r="D14836" s="223">
        <v>66.16</v>
      </c>
    </row>
    <row r="14837" spans="1:4" ht="24">
      <c r="A14837" s="219" t="s">
        <v>6347</v>
      </c>
      <c r="B14837" s="220" t="s">
        <v>6348</v>
      </c>
      <c r="C14837" s="219" t="s">
        <v>20851</v>
      </c>
      <c r="D14837" s="222">
        <v>125.16</v>
      </c>
    </row>
    <row r="14838" spans="1:4" ht="24">
      <c r="A14838" s="219" t="s">
        <v>6339</v>
      </c>
      <c r="B14838" s="220" t="s">
        <v>6340</v>
      </c>
      <c r="C14838" s="219" t="s">
        <v>20851</v>
      </c>
      <c r="D14838" s="223">
        <v>23.54</v>
      </c>
    </row>
    <row r="14839" spans="1:4" ht="24">
      <c r="A14839" s="219" t="s">
        <v>6341</v>
      </c>
      <c r="B14839" s="220" t="s">
        <v>6342</v>
      </c>
      <c r="C14839" s="219" t="s">
        <v>20851</v>
      </c>
      <c r="D14839" s="223">
        <v>30.81</v>
      </c>
    </row>
    <row r="14840" spans="1:4">
      <c r="A14840" s="215">
        <v>9003</v>
      </c>
      <c r="B14840" s="216" t="s">
        <v>21589</v>
      </c>
      <c r="C14840" s="217"/>
      <c r="D14840" s="218"/>
    </row>
    <row r="14841" spans="1:4" ht="24">
      <c r="A14841" s="219" t="s">
        <v>6372</v>
      </c>
      <c r="B14841" s="220" t="s">
        <v>6373</v>
      </c>
      <c r="C14841" s="219" t="s">
        <v>20851</v>
      </c>
      <c r="D14841" s="223">
        <v>21.4</v>
      </c>
    </row>
    <row r="14842" spans="1:4">
      <c r="A14842" s="215">
        <v>9004</v>
      </c>
      <c r="B14842" s="216" t="s">
        <v>21590</v>
      </c>
      <c r="C14842" s="217"/>
      <c r="D14842" s="218"/>
    </row>
    <row r="14843" spans="1:4">
      <c r="A14843" s="219" t="s">
        <v>6371</v>
      </c>
      <c r="B14843" s="220" t="s">
        <v>21591</v>
      </c>
      <c r="C14843" s="219" t="s">
        <v>20851</v>
      </c>
      <c r="D14843" s="223">
        <v>59.21</v>
      </c>
    </row>
    <row r="14844" spans="1:4" ht="24">
      <c r="A14844" s="219" t="s">
        <v>6349</v>
      </c>
      <c r="B14844" s="220" t="s">
        <v>6350</v>
      </c>
      <c r="C14844" s="219" t="s">
        <v>20851</v>
      </c>
      <c r="D14844" s="223">
        <v>81.42</v>
      </c>
    </row>
    <row r="14845" spans="1:4" ht="24">
      <c r="A14845" s="219" t="s">
        <v>6351</v>
      </c>
      <c r="B14845" s="220" t="s">
        <v>6352</v>
      </c>
      <c r="C14845" s="219" t="s">
        <v>20851</v>
      </c>
      <c r="D14845" s="222">
        <v>113.03</v>
      </c>
    </row>
    <row r="14846" spans="1:4" ht="24">
      <c r="A14846" s="219" t="s">
        <v>6353</v>
      </c>
      <c r="B14846" s="220" t="s">
        <v>6354</v>
      </c>
      <c r="C14846" s="219" t="s">
        <v>20851</v>
      </c>
      <c r="D14846" s="222">
        <v>157.6</v>
      </c>
    </row>
    <row r="14847" spans="1:4" ht="24">
      <c r="A14847" s="219" t="s">
        <v>6355</v>
      </c>
      <c r="B14847" s="220" t="s">
        <v>6356</v>
      </c>
      <c r="C14847" s="219" t="s">
        <v>20851</v>
      </c>
      <c r="D14847" s="222">
        <v>181.42</v>
      </c>
    </row>
    <row r="14848" spans="1:4">
      <c r="A14848" s="215">
        <v>9005</v>
      </c>
      <c r="B14848" s="216" t="s">
        <v>21592</v>
      </c>
      <c r="C14848" s="217"/>
      <c r="D14848" s="218"/>
    </row>
    <row r="14849" spans="1:4" ht="24">
      <c r="A14849" s="219" t="s">
        <v>6365</v>
      </c>
      <c r="B14849" s="220" t="s">
        <v>6366</v>
      </c>
      <c r="C14849" s="219" t="s">
        <v>20851</v>
      </c>
      <c r="D14849" s="222">
        <v>572.62</v>
      </c>
    </row>
    <row r="14850" spans="1:4" ht="24">
      <c r="A14850" s="219" t="s">
        <v>6367</v>
      </c>
      <c r="B14850" s="220" t="s">
        <v>6368</v>
      </c>
      <c r="C14850" s="219" t="s">
        <v>20851</v>
      </c>
      <c r="D14850" s="222">
        <v>832.01</v>
      </c>
    </row>
    <row r="14851" spans="1:4" ht="24">
      <c r="A14851" s="219" t="s">
        <v>6369</v>
      </c>
      <c r="B14851" s="220" t="s">
        <v>6370</v>
      </c>
      <c r="C14851" s="219" t="s">
        <v>20851</v>
      </c>
      <c r="D14851" s="224">
        <v>1198.98</v>
      </c>
    </row>
    <row r="14852" spans="1:4" ht="36">
      <c r="A14852" s="219" t="s">
        <v>6357</v>
      </c>
      <c r="B14852" s="220" t="s">
        <v>6358</v>
      </c>
      <c r="C14852" s="219" t="s">
        <v>20851</v>
      </c>
      <c r="D14852" s="222">
        <v>153.94999999999999</v>
      </c>
    </row>
    <row r="14853" spans="1:4" ht="24">
      <c r="A14853" s="219" t="s">
        <v>6359</v>
      </c>
      <c r="B14853" s="220" t="s">
        <v>6360</v>
      </c>
      <c r="C14853" s="219" t="s">
        <v>20851</v>
      </c>
      <c r="D14853" s="222">
        <v>184.97</v>
      </c>
    </row>
    <row r="14854" spans="1:4" ht="24">
      <c r="A14854" s="219" t="s">
        <v>6361</v>
      </c>
      <c r="B14854" s="220" t="s">
        <v>6362</v>
      </c>
      <c r="C14854" s="219" t="s">
        <v>20851</v>
      </c>
      <c r="D14854" s="222">
        <v>263.01</v>
      </c>
    </row>
    <row r="14855" spans="1:4" ht="24">
      <c r="A14855" s="219" t="s">
        <v>6363</v>
      </c>
      <c r="B14855" s="220" t="s">
        <v>6364</v>
      </c>
      <c r="C14855" s="219" t="s">
        <v>20851</v>
      </c>
      <c r="D14855" s="222">
        <v>431.74</v>
      </c>
    </row>
    <row r="14856" spans="1:4">
      <c r="A14856" s="215">
        <v>9006</v>
      </c>
      <c r="B14856" s="216" t="s">
        <v>21593</v>
      </c>
      <c r="C14856" s="217"/>
      <c r="D14856" s="218"/>
    </row>
    <row r="14857" spans="1:4">
      <c r="A14857" s="219" t="s">
        <v>6237</v>
      </c>
      <c r="B14857" s="220" t="s">
        <v>6238</v>
      </c>
      <c r="C14857" s="219" t="s">
        <v>20851</v>
      </c>
      <c r="D14857" s="224">
        <v>7678.65</v>
      </c>
    </row>
    <row r="14858" spans="1:4">
      <c r="A14858" s="219" t="s">
        <v>6239</v>
      </c>
      <c r="B14858" s="220" t="s">
        <v>6240</v>
      </c>
      <c r="C14858" s="219" t="s">
        <v>20851</v>
      </c>
      <c r="D14858" s="224">
        <v>7969.33</v>
      </c>
    </row>
    <row r="14859" spans="1:4">
      <c r="A14859" s="219" t="s">
        <v>6241</v>
      </c>
      <c r="B14859" s="220" t="s">
        <v>6242</v>
      </c>
      <c r="C14859" s="219" t="s">
        <v>20851</v>
      </c>
      <c r="D14859" s="224">
        <v>8259.4500000000007</v>
      </c>
    </row>
    <row r="14860" spans="1:4">
      <c r="A14860" s="219" t="s">
        <v>6243</v>
      </c>
      <c r="B14860" s="220" t="s">
        <v>6244</v>
      </c>
      <c r="C14860" s="219" t="s">
        <v>20851</v>
      </c>
      <c r="D14860" s="224">
        <v>8556.7099999999991</v>
      </c>
    </row>
    <row r="14861" spans="1:4">
      <c r="A14861" s="219" t="s">
        <v>6245</v>
      </c>
      <c r="B14861" s="220" t="s">
        <v>6246</v>
      </c>
      <c r="C14861" s="219" t="s">
        <v>20851</v>
      </c>
      <c r="D14861" s="225">
        <v>11868.05</v>
      </c>
    </row>
    <row r="14862" spans="1:4">
      <c r="A14862" s="219" t="s">
        <v>6247</v>
      </c>
      <c r="B14862" s="220" t="s">
        <v>6248</v>
      </c>
      <c r="C14862" s="219" t="s">
        <v>20851</v>
      </c>
      <c r="D14862" s="225">
        <v>12234.3</v>
      </c>
    </row>
    <row r="14863" spans="1:4">
      <c r="A14863" s="219" t="s">
        <v>6249</v>
      </c>
      <c r="B14863" s="220" t="s">
        <v>6250</v>
      </c>
      <c r="C14863" s="219" t="s">
        <v>20851</v>
      </c>
      <c r="D14863" s="225">
        <v>12588.38</v>
      </c>
    </row>
    <row r="14864" spans="1:4">
      <c r="A14864" s="219" t="s">
        <v>6251</v>
      </c>
      <c r="B14864" s="220" t="s">
        <v>6252</v>
      </c>
      <c r="C14864" s="219" t="s">
        <v>20851</v>
      </c>
      <c r="D14864" s="225">
        <v>12972.12</v>
      </c>
    </row>
    <row r="14865" spans="1:4">
      <c r="A14865" s="219" t="s">
        <v>6253</v>
      </c>
      <c r="B14865" s="220" t="s">
        <v>6254</v>
      </c>
      <c r="C14865" s="219" t="s">
        <v>20851</v>
      </c>
      <c r="D14865" s="225">
        <v>13402.16</v>
      </c>
    </row>
    <row r="14866" spans="1:4">
      <c r="A14866" s="219" t="s">
        <v>6255</v>
      </c>
      <c r="B14866" s="220" t="s">
        <v>6256</v>
      </c>
      <c r="C14866" s="219" t="s">
        <v>20851</v>
      </c>
      <c r="D14866" s="225">
        <v>13849.8</v>
      </c>
    </row>
    <row r="14867" spans="1:4">
      <c r="A14867" s="219" t="s">
        <v>6257</v>
      </c>
      <c r="B14867" s="220" t="s">
        <v>6258</v>
      </c>
      <c r="C14867" s="219" t="s">
        <v>20851</v>
      </c>
      <c r="D14867" s="225">
        <v>14268.5</v>
      </c>
    </row>
    <row r="14868" spans="1:4">
      <c r="A14868" s="219" t="s">
        <v>6259</v>
      </c>
      <c r="B14868" s="220" t="s">
        <v>6260</v>
      </c>
      <c r="C14868" s="219" t="s">
        <v>20851</v>
      </c>
      <c r="D14868" s="225">
        <v>14807.9</v>
      </c>
    </row>
    <row r="14869" spans="1:4">
      <c r="A14869" s="219" t="s">
        <v>6261</v>
      </c>
      <c r="B14869" s="220" t="s">
        <v>6262</v>
      </c>
      <c r="C14869" s="219" t="s">
        <v>20851</v>
      </c>
      <c r="D14869" s="225">
        <v>15212.91</v>
      </c>
    </row>
    <row r="14870" spans="1:4">
      <c r="A14870" s="219" t="s">
        <v>6263</v>
      </c>
      <c r="B14870" s="220" t="s">
        <v>6264</v>
      </c>
      <c r="C14870" s="219" t="s">
        <v>20851</v>
      </c>
      <c r="D14870" s="225">
        <v>15661.27</v>
      </c>
    </row>
    <row r="14871" spans="1:4">
      <c r="A14871" s="219" t="s">
        <v>6265</v>
      </c>
      <c r="B14871" s="220" t="s">
        <v>6266</v>
      </c>
      <c r="C14871" s="219" t="s">
        <v>20851</v>
      </c>
      <c r="D14871" s="225">
        <v>16115.34</v>
      </c>
    </row>
    <row r="14872" spans="1:4">
      <c r="A14872" s="219" t="s">
        <v>6267</v>
      </c>
      <c r="B14872" s="220" t="s">
        <v>6268</v>
      </c>
      <c r="C14872" s="219" t="s">
        <v>20851</v>
      </c>
      <c r="D14872" s="225">
        <v>16499.349999999999</v>
      </c>
    </row>
    <row r="14873" spans="1:4">
      <c r="A14873" s="219" t="s">
        <v>6269</v>
      </c>
      <c r="B14873" s="220" t="s">
        <v>6270</v>
      </c>
      <c r="C14873" s="219" t="s">
        <v>20851</v>
      </c>
      <c r="D14873" s="225">
        <v>16907.84</v>
      </c>
    </row>
    <row r="14874" spans="1:4">
      <c r="A14874" s="219" t="s">
        <v>6271</v>
      </c>
      <c r="B14874" s="220" t="s">
        <v>6272</v>
      </c>
      <c r="C14874" s="219" t="s">
        <v>20851</v>
      </c>
      <c r="D14874" s="225">
        <v>17291.72</v>
      </c>
    </row>
    <row r="14875" spans="1:4">
      <c r="A14875" s="219" t="s">
        <v>6273</v>
      </c>
      <c r="B14875" s="220" t="s">
        <v>6274</v>
      </c>
      <c r="C14875" s="219" t="s">
        <v>20851</v>
      </c>
      <c r="D14875" s="225">
        <v>17677.830000000002</v>
      </c>
    </row>
    <row r="14876" spans="1:4">
      <c r="A14876" s="219" t="s">
        <v>6137</v>
      </c>
      <c r="B14876" s="220" t="s">
        <v>6138</v>
      </c>
      <c r="C14876" s="219" t="s">
        <v>5667</v>
      </c>
      <c r="D14876" s="224">
        <v>1761.33</v>
      </c>
    </row>
    <row r="14877" spans="1:4">
      <c r="A14877" s="219" t="s">
        <v>6139</v>
      </c>
      <c r="B14877" s="220" t="s">
        <v>6140</v>
      </c>
      <c r="C14877" s="219" t="s">
        <v>5667</v>
      </c>
      <c r="D14877" s="224">
        <v>2382.3000000000002</v>
      </c>
    </row>
    <row r="14878" spans="1:4">
      <c r="A14878" s="219" t="s">
        <v>6141</v>
      </c>
      <c r="B14878" s="220" t="s">
        <v>6142</v>
      </c>
      <c r="C14878" s="219" t="s">
        <v>5667</v>
      </c>
      <c r="D14878" s="224">
        <v>2532.81</v>
      </c>
    </row>
    <row r="14879" spans="1:4">
      <c r="A14879" s="219" t="s">
        <v>6143</v>
      </c>
      <c r="B14879" s="220" t="s">
        <v>6144</v>
      </c>
      <c r="C14879" s="219" t="s">
        <v>5667</v>
      </c>
      <c r="D14879" s="224">
        <v>3157.81</v>
      </c>
    </row>
    <row r="14880" spans="1:4">
      <c r="A14880" s="219" t="s">
        <v>6145</v>
      </c>
      <c r="B14880" s="220" t="s">
        <v>6146</v>
      </c>
      <c r="C14880" s="219" t="s">
        <v>5667</v>
      </c>
      <c r="D14880" s="224">
        <v>3517.45</v>
      </c>
    </row>
    <row r="14881" spans="1:4">
      <c r="A14881" s="219" t="s">
        <v>6127</v>
      </c>
      <c r="B14881" s="220" t="s">
        <v>6128</v>
      </c>
      <c r="C14881" s="219" t="s">
        <v>5667</v>
      </c>
      <c r="D14881" s="224">
        <v>1133.28</v>
      </c>
    </row>
    <row r="14882" spans="1:4">
      <c r="A14882" s="219" t="s">
        <v>6129</v>
      </c>
      <c r="B14882" s="220" t="s">
        <v>6130</v>
      </c>
      <c r="C14882" s="219" t="s">
        <v>5667</v>
      </c>
      <c r="D14882" s="224">
        <v>1260.28</v>
      </c>
    </row>
    <row r="14883" spans="1:4">
      <c r="A14883" s="219" t="s">
        <v>6131</v>
      </c>
      <c r="B14883" s="220" t="s">
        <v>6132</v>
      </c>
      <c r="C14883" s="219" t="s">
        <v>5667</v>
      </c>
      <c r="D14883" s="224">
        <v>1372.63</v>
      </c>
    </row>
    <row r="14884" spans="1:4">
      <c r="A14884" s="219" t="s">
        <v>6133</v>
      </c>
      <c r="B14884" s="220" t="s">
        <v>6134</v>
      </c>
      <c r="C14884" s="219" t="s">
        <v>5667</v>
      </c>
      <c r="D14884" s="224">
        <v>1489.36</v>
      </c>
    </row>
    <row r="14885" spans="1:4">
      <c r="A14885" s="219" t="s">
        <v>6135</v>
      </c>
      <c r="B14885" s="220" t="s">
        <v>6136</v>
      </c>
      <c r="C14885" s="219" t="s">
        <v>5667</v>
      </c>
      <c r="D14885" s="224">
        <v>1619.26</v>
      </c>
    </row>
    <row r="14886" spans="1:4">
      <c r="A14886" s="215">
        <v>9007</v>
      </c>
      <c r="B14886" s="216" t="s">
        <v>21594</v>
      </c>
      <c r="C14886" s="217"/>
      <c r="D14886" s="218"/>
    </row>
    <row r="14887" spans="1:4">
      <c r="A14887" s="219" t="s">
        <v>6163</v>
      </c>
      <c r="B14887" s="220" t="s">
        <v>6164</v>
      </c>
      <c r="C14887" s="219" t="s">
        <v>20851</v>
      </c>
      <c r="D14887" s="222">
        <v>786.37</v>
      </c>
    </row>
    <row r="14888" spans="1:4">
      <c r="A14888" s="219" t="s">
        <v>6165</v>
      </c>
      <c r="B14888" s="220" t="s">
        <v>6166</v>
      </c>
      <c r="C14888" s="219" t="s">
        <v>20851</v>
      </c>
      <c r="D14888" s="222">
        <v>283.93</v>
      </c>
    </row>
    <row r="14889" spans="1:4">
      <c r="A14889" s="215">
        <v>9008</v>
      </c>
      <c r="B14889" s="216" t="s">
        <v>21595</v>
      </c>
      <c r="C14889" s="217"/>
      <c r="D14889" s="218"/>
    </row>
    <row r="14890" spans="1:4" ht="24">
      <c r="A14890" s="219" t="s">
        <v>6285</v>
      </c>
      <c r="B14890" s="220" t="s">
        <v>6286</v>
      </c>
      <c r="C14890" s="219" t="s">
        <v>5667</v>
      </c>
      <c r="D14890" s="224">
        <v>2825.64</v>
      </c>
    </row>
    <row r="14891" spans="1:4" ht="24">
      <c r="A14891" s="219" t="s">
        <v>6287</v>
      </c>
      <c r="B14891" s="220" t="s">
        <v>6288</v>
      </c>
      <c r="C14891" s="219" t="s">
        <v>5667</v>
      </c>
      <c r="D14891" s="224">
        <v>3411.21</v>
      </c>
    </row>
    <row r="14892" spans="1:4" ht="24">
      <c r="A14892" s="219" t="s">
        <v>6289</v>
      </c>
      <c r="B14892" s="220" t="s">
        <v>6290</v>
      </c>
      <c r="C14892" s="219" t="s">
        <v>5667</v>
      </c>
      <c r="D14892" s="224">
        <v>3673</v>
      </c>
    </row>
    <row r="14893" spans="1:4" ht="24">
      <c r="A14893" s="219" t="s">
        <v>6291</v>
      </c>
      <c r="B14893" s="220" t="s">
        <v>6292</v>
      </c>
      <c r="C14893" s="219" t="s">
        <v>5667</v>
      </c>
      <c r="D14893" s="224">
        <v>3978.13</v>
      </c>
    </row>
    <row r="14894" spans="1:4" ht="24">
      <c r="A14894" s="219" t="s">
        <v>6293</v>
      </c>
      <c r="B14894" s="220" t="s">
        <v>6294</v>
      </c>
      <c r="C14894" s="219" t="s">
        <v>5667</v>
      </c>
      <c r="D14894" s="224">
        <v>4605.45</v>
      </c>
    </row>
    <row r="14895" spans="1:4">
      <c r="A14895" s="219" t="s">
        <v>6275</v>
      </c>
      <c r="B14895" s="220" t="s">
        <v>6276</v>
      </c>
      <c r="C14895" s="219" t="s">
        <v>5667</v>
      </c>
      <c r="D14895" s="224">
        <v>1927.15</v>
      </c>
    </row>
    <row r="14896" spans="1:4">
      <c r="A14896" s="219" t="s">
        <v>6277</v>
      </c>
      <c r="B14896" s="220" t="s">
        <v>6278</v>
      </c>
      <c r="C14896" s="219" t="s">
        <v>5667</v>
      </c>
      <c r="D14896" s="224">
        <v>2022.69</v>
      </c>
    </row>
    <row r="14897" spans="1:4">
      <c r="A14897" s="219" t="s">
        <v>6279</v>
      </c>
      <c r="B14897" s="220" t="s">
        <v>6280</v>
      </c>
      <c r="C14897" s="219" t="s">
        <v>5667</v>
      </c>
      <c r="D14897" s="224">
        <v>2098.46</v>
      </c>
    </row>
    <row r="14898" spans="1:4">
      <c r="A14898" s="219" t="s">
        <v>6281</v>
      </c>
      <c r="B14898" s="220" t="s">
        <v>6282</v>
      </c>
      <c r="C14898" s="219" t="s">
        <v>5667</v>
      </c>
      <c r="D14898" s="224">
        <v>2373.98</v>
      </c>
    </row>
    <row r="14899" spans="1:4">
      <c r="A14899" s="219" t="s">
        <v>6283</v>
      </c>
      <c r="B14899" s="220" t="s">
        <v>6284</v>
      </c>
      <c r="C14899" s="219" t="s">
        <v>5667</v>
      </c>
      <c r="D14899" s="224">
        <v>2589.7800000000002</v>
      </c>
    </row>
    <row r="14900" spans="1:4" ht="24">
      <c r="A14900" s="219" t="s">
        <v>6305</v>
      </c>
      <c r="B14900" s="220" t="s">
        <v>6306</v>
      </c>
      <c r="C14900" s="219" t="s">
        <v>5667</v>
      </c>
      <c r="D14900" s="224">
        <v>3521.8</v>
      </c>
    </row>
    <row r="14901" spans="1:4" ht="24">
      <c r="A14901" s="219" t="s">
        <v>6307</v>
      </c>
      <c r="B14901" s="220" t="s">
        <v>6308</v>
      </c>
      <c r="C14901" s="219" t="s">
        <v>5667</v>
      </c>
      <c r="D14901" s="224">
        <v>3834.7</v>
      </c>
    </row>
    <row r="14902" spans="1:4" ht="24">
      <c r="A14902" s="219" t="s">
        <v>6309</v>
      </c>
      <c r="B14902" s="220" t="s">
        <v>6310</v>
      </c>
      <c r="C14902" s="219" t="s">
        <v>5667</v>
      </c>
      <c r="D14902" s="224">
        <v>4146.26</v>
      </c>
    </row>
    <row r="14903" spans="1:4" ht="24">
      <c r="A14903" s="219" t="s">
        <v>6311</v>
      </c>
      <c r="B14903" s="220" t="s">
        <v>6312</v>
      </c>
      <c r="C14903" s="219" t="s">
        <v>5667</v>
      </c>
      <c r="D14903" s="224">
        <v>4483.83</v>
      </c>
    </row>
    <row r="14904" spans="1:4" ht="24">
      <c r="A14904" s="219" t="s">
        <v>6313</v>
      </c>
      <c r="B14904" s="220" t="s">
        <v>6314</v>
      </c>
      <c r="C14904" s="219" t="s">
        <v>5667</v>
      </c>
      <c r="D14904" s="224">
        <v>5199.97</v>
      </c>
    </row>
    <row r="14905" spans="1:4">
      <c r="A14905" s="219" t="s">
        <v>6295</v>
      </c>
      <c r="B14905" s="220" t="s">
        <v>6296</v>
      </c>
      <c r="C14905" s="219" t="s">
        <v>5667</v>
      </c>
      <c r="D14905" s="224">
        <v>2383.67</v>
      </c>
    </row>
    <row r="14906" spans="1:4">
      <c r="A14906" s="219" t="s">
        <v>6297</v>
      </c>
      <c r="B14906" s="220" t="s">
        <v>6298</v>
      </c>
      <c r="C14906" s="219" t="s">
        <v>5667</v>
      </c>
      <c r="D14906" s="224">
        <v>2595</v>
      </c>
    </row>
    <row r="14907" spans="1:4">
      <c r="A14907" s="219" t="s">
        <v>6299</v>
      </c>
      <c r="B14907" s="220" t="s">
        <v>6300</v>
      </c>
      <c r="C14907" s="219" t="s">
        <v>5667</v>
      </c>
      <c r="D14907" s="224">
        <v>2699.85</v>
      </c>
    </row>
    <row r="14908" spans="1:4">
      <c r="A14908" s="219" t="s">
        <v>6301</v>
      </c>
      <c r="B14908" s="220" t="s">
        <v>6302</v>
      </c>
      <c r="C14908" s="219" t="s">
        <v>5667</v>
      </c>
      <c r="D14908" s="224">
        <v>2790.44</v>
      </c>
    </row>
    <row r="14909" spans="1:4">
      <c r="A14909" s="219" t="s">
        <v>6303</v>
      </c>
      <c r="B14909" s="220" t="s">
        <v>6304</v>
      </c>
      <c r="C14909" s="219" t="s">
        <v>5667</v>
      </c>
      <c r="D14909" s="224">
        <v>3181.78</v>
      </c>
    </row>
    <row r="14910" spans="1:4" ht="24">
      <c r="A14910" s="219" t="s">
        <v>6325</v>
      </c>
      <c r="B14910" s="220" t="s">
        <v>6326</v>
      </c>
      <c r="C14910" s="219" t="s">
        <v>5667</v>
      </c>
      <c r="D14910" s="224">
        <v>4060.55</v>
      </c>
    </row>
    <row r="14911" spans="1:4" ht="24">
      <c r="A14911" s="219" t="s">
        <v>6327</v>
      </c>
      <c r="B14911" s="220" t="s">
        <v>6328</v>
      </c>
      <c r="C14911" s="219" t="s">
        <v>5667</v>
      </c>
      <c r="D14911" s="224">
        <v>4400.29</v>
      </c>
    </row>
    <row r="14912" spans="1:4" ht="24">
      <c r="A14912" s="219" t="s">
        <v>6329</v>
      </c>
      <c r="B14912" s="220" t="s">
        <v>6330</v>
      </c>
      <c r="C14912" s="219" t="s">
        <v>5667</v>
      </c>
      <c r="D14912" s="224">
        <v>4738.7</v>
      </c>
    </row>
    <row r="14913" spans="1:4" ht="24">
      <c r="A14913" s="219" t="s">
        <v>6331</v>
      </c>
      <c r="B14913" s="220" t="s">
        <v>6332</v>
      </c>
      <c r="C14913" s="219" t="s">
        <v>5667</v>
      </c>
      <c r="D14913" s="224">
        <v>5103.12</v>
      </c>
    </row>
    <row r="14914" spans="1:4" ht="24">
      <c r="A14914" s="219" t="s">
        <v>6333</v>
      </c>
      <c r="B14914" s="220" t="s">
        <v>6334</v>
      </c>
      <c r="C14914" s="219" t="s">
        <v>5667</v>
      </c>
      <c r="D14914" s="224">
        <v>5872.95</v>
      </c>
    </row>
    <row r="14915" spans="1:4">
      <c r="A14915" s="219" t="s">
        <v>6315</v>
      </c>
      <c r="B14915" s="220" t="s">
        <v>6316</v>
      </c>
      <c r="C14915" s="219" t="s">
        <v>5667</v>
      </c>
      <c r="D14915" s="224">
        <v>2957.07</v>
      </c>
    </row>
    <row r="14916" spans="1:4">
      <c r="A14916" s="219" t="s">
        <v>6317</v>
      </c>
      <c r="B14916" s="220" t="s">
        <v>6318</v>
      </c>
      <c r="C14916" s="219" t="s">
        <v>5667</v>
      </c>
      <c r="D14916" s="224">
        <v>3068.51</v>
      </c>
    </row>
    <row r="14917" spans="1:4">
      <c r="A14917" s="219" t="s">
        <v>6319</v>
      </c>
      <c r="B14917" s="220" t="s">
        <v>6320</v>
      </c>
      <c r="C14917" s="219" t="s">
        <v>5667</v>
      </c>
      <c r="D14917" s="224">
        <v>3173.36</v>
      </c>
    </row>
    <row r="14918" spans="1:4">
      <c r="A14918" s="219" t="s">
        <v>6321</v>
      </c>
      <c r="B14918" s="220" t="s">
        <v>6322</v>
      </c>
      <c r="C14918" s="219" t="s">
        <v>5667</v>
      </c>
      <c r="D14918" s="224">
        <v>3418.64</v>
      </c>
    </row>
    <row r="14919" spans="1:4">
      <c r="A14919" s="219" t="s">
        <v>6323</v>
      </c>
      <c r="B14919" s="220" t="s">
        <v>6324</v>
      </c>
      <c r="C14919" s="219" t="s">
        <v>5667</v>
      </c>
      <c r="D14919" s="224">
        <v>3693.68</v>
      </c>
    </row>
    <row r="14920" spans="1:4">
      <c r="A14920" s="215">
        <v>9009</v>
      </c>
      <c r="B14920" s="216" t="s">
        <v>21596</v>
      </c>
      <c r="C14920" s="217"/>
      <c r="D14920" s="218"/>
    </row>
    <row r="14921" spans="1:4" ht="24">
      <c r="A14921" s="219" t="s">
        <v>6337</v>
      </c>
      <c r="B14921" s="220" t="s">
        <v>6338</v>
      </c>
      <c r="C14921" s="219" t="s">
        <v>20847</v>
      </c>
      <c r="D14921" s="222">
        <v>469.07</v>
      </c>
    </row>
    <row r="14922" spans="1:4">
      <c r="A14922" s="215">
        <v>9011</v>
      </c>
      <c r="B14922" s="216" t="s">
        <v>21597</v>
      </c>
      <c r="C14922" s="217"/>
      <c r="D14922" s="218"/>
    </row>
    <row r="14923" spans="1:4" ht="24">
      <c r="A14923" s="219" t="s">
        <v>6151</v>
      </c>
      <c r="B14923" s="220" t="s">
        <v>6152</v>
      </c>
      <c r="C14923" s="219" t="s">
        <v>5667</v>
      </c>
      <c r="D14923" s="224">
        <v>2379.1999999999998</v>
      </c>
    </row>
    <row r="14924" spans="1:4" ht="24">
      <c r="A14924" s="219" t="s">
        <v>6147</v>
      </c>
      <c r="B14924" s="220" t="s">
        <v>6148</v>
      </c>
      <c r="C14924" s="219" t="s">
        <v>5667</v>
      </c>
      <c r="D14924" s="224">
        <v>2743.21</v>
      </c>
    </row>
    <row r="14925" spans="1:4" ht="24">
      <c r="A14925" s="219" t="s">
        <v>6149</v>
      </c>
      <c r="B14925" s="220" t="s">
        <v>6150</v>
      </c>
      <c r="C14925" s="219" t="s">
        <v>5667</v>
      </c>
      <c r="D14925" s="224">
        <v>1369.33</v>
      </c>
    </row>
    <row r="14926" spans="1:4">
      <c r="A14926" s="215">
        <v>9012</v>
      </c>
      <c r="B14926" s="216" t="s">
        <v>21598</v>
      </c>
      <c r="C14926" s="217"/>
      <c r="D14926" s="218"/>
    </row>
    <row r="14927" spans="1:4" ht="24">
      <c r="A14927" s="219" t="s">
        <v>6169</v>
      </c>
      <c r="B14927" s="220" t="s">
        <v>6170</v>
      </c>
      <c r="C14927" s="219" t="s">
        <v>5667</v>
      </c>
      <c r="D14927" s="224">
        <v>1732.25</v>
      </c>
    </row>
    <row r="14928" spans="1:4" ht="24">
      <c r="A14928" s="219" t="s">
        <v>6171</v>
      </c>
      <c r="B14928" s="220" t="s">
        <v>6172</v>
      </c>
      <c r="C14928" s="219" t="s">
        <v>5667</v>
      </c>
      <c r="D14928" s="224">
        <v>2392.3000000000002</v>
      </c>
    </row>
    <row r="14929" spans="1:4">
      <c r="A14929" s="219" t="s">
        <v>6173</v>
      </c>
      <c r="B14929" s="220" t="s">
        <v>6174</v>
      </c>
      <c r="C14929" s="219" t="s">
        <v>5667</v>
      </c>
      <c r="D14929" s="224">
        <v>1710.44</v>
      </c>
    </row>
    <row r="14930" spans="1:4" ht="24">
      <c r="A14930" s="219" t="s">
        <v>6175</v>
      </c>
      <c r="B14930" s="220" t="s">
        <v>6176</v>
      </c>
      <c r="C14930" s="219" t="s">
        <v>5667</v>
      </c>
      <c r="D14930" s="224">
        <v>2182.1999999999998</v>
      </c>
    </row>
    <row r="14931" spans="1:4" ht="24">
      <c r="A14931" s="219" t="s">
        <v>6177</v>
      </c>
      <c r="B14931" s="220" t="s">
        <v>6178</v>
      </c>
      <c r="C14931" s="219" t="s">
        <v>5667</v>
      </c>
      <c r="D14931" s="224">
        <v>3008.69</v>
      </c>
    </row>
    <row r="14932" spans="1:4" ht="24">
      <c r="A14932" s="219" t="s">
        <v>6181</v>
      </c>
      <c r="B14932" s="220" t="s">
        <v>6182</v>
      </c>
      <c r="C14932" s="219" t="s">
        <v>5667</v>
      </c>
      <c r="D14932" s="224">
        <v>1785.01</v>
      </c>
    </row>
    <row r="14933" spans="1:4" ht="24">
      <c r="A14933" s="219" t="s">
        <v>6183</v>
      </c>
      <c r="B14933" s="220" t="s">
        <v>6184</v>
      </c>
      <c r="C14933" s="219" t="s">
        <v>5667</v>
      </c>
      <c r="D14933" s="224">
        <v>2621.1999999999998</v>
      </c>
    </row>
    <row r="14934" spans="1:4" ht="24">
      <c r="A14934" s="219" t="s">
        <v>6185</v>
      </c>
      <c r="B14934" s="220" t="s">
        <v>6186</v>
      </c>
      <c r="C14934" s="219" t="s">
        <v>5667</v>
      </c>
      <c r="D14934" s="224">
        <v>1640.98</v>
      </c>
    </row>
    <row r="14935" spans="1:4" ht="24">
      <c r="A14935" s="219" t="s">
        <v>6187</v>
      </c>
      <c r="B14935" s="220" t="s">
        <v>6188</v>
      </c>
      <c r="C14935" s="219" t="s">
        <v>5667</v>
      </c>
      <c r="D14935" s="224">
        <v>2350.79</v>
      </c>
    </row>
    <row r="14936" spans="1:4" ht="24">
      <c r="A14936" s="219" t="s">
        <v>6189</v>
      </c>
      <c r="B14936" s="220" t="s">
        <v>6190</v>
      </c>
      <c r="C14936" s="219" t="s">
        <v>5667</v>
      </c>
      <c r="D14936" s="224">
        <v>2077.31</v>
      </c>
    </row>
    <row r="14937" spans="1:4" ht="24">
      <c r="A14937" s="219" t="s">
        <v>6191</v>
      </c>
      <c r="B14937" s="220" t="s">
        <v>6192</v>
      </c>
      <c r="C14937" s="219" t="s">
        <v>5667</v>
      </c>
      <c r="D14937" s="224">
        <v>2953.56</v>
      </c>
    </row>
    <row r="14938" spans="1:4">
      <c r="A14938" s="219" t="s">
        <v>6167</v>
      </c>
      <c r="B14938" s="220" t="s">
        <v>6168</v>
      </c>
      <c r="C14938" s="219" t="s">
        <v>5667</v>
      </c>
      <c r="D14938" s="224">
        <v>1324.59</v>
      </c>
    </row>
    <row r="14939" spans="1:4">
      <c r="A14939" s="219" t="s">
        <v>6179</v>
      </c>
      <c r="B14939" s="220" t="s">
        <v>6180</v>
      </c>
      <c r="C14939" s="219" t="s">
        <v>5667</v>
      </c>
      <c r="D14939" s="224">
        <v>2133.64</v>
      </c>
    </row>
    <row r="14940" spans="1:4">
      <c r="A14940" s="215">
        <v>9013</v>
      </c>
      <c r="B14940" s="216" t="s">
        <v>21599</v>
      </c>
      <c r="C14940" s="217"/>
      <c r="D14940" s="218"/>
    </row>
    <row r="14941" spans="1:4">
      <c r="A14941" s="219" t="s">
        <v>6195</v>
      </c>
      <c r="B14941" s="220" t="s">
        <v>6196</v>
      </c>
      <c r="C14941" s="219" t="s">
        <v>5667</v>
      </c>
      <c r="D14941" s="224">
        <v>1467.5</v>
      </c>
    </row>
    <row r="14942" spans="1:4">
      <c r="A14942" s="219" t="s">
        <v>6193</v>
      </c>
      <c r="B14942" s="220" t="s">
        <v>6194</v>
      </c>
      <c r="C14942" s="219" t="s">
        <v>5667</v>
      </c>
      <c r="D14942" s="222">
        <v>626.16999999999996</v>
      </c>
    </row>
    <row r="14943" spans="1:4">
      <c r="A14943" s="215">
        <v>9014</v>
      </c>
      <c r="B14943" s="216" t="s">
        <v>21600</v>
      </c>
      <c r="C14943" s="217"/>
      <c r="D14943" s="218"/>
    </row>
    <row r="14944" spans="1:4">
      <c r="A14944" s="219" t="s">
        <v>6227</v>
      </c>
      <c r="B14944" s="220" t="s">
        <v>6228</v>
      </c>
      <c r="C14944" s="219" t="s">
        <v>20851</v>
      </c>
      <c r="D14944" s="222">
        <v>875.91</v>
      </c>
    </row>
    <row r="14945" spans="1:4">
      <c r="A14945" s="219" t="s">
        <v>6229</v>
      </c>
      <c r="B14945" s="220" t="s">
        <v>6230</v>
      </c>
      <c r="C14945" s="219" t="s">
        <v>20851</v>
      </c>
      <c r="D14945" s="224">
        <v>1161.6600000000001</v>
      </c>
    </row>
    <row r="14946" spans="1:4">
      <c r="A14946" s="219" t="s">
        <v>6231</v>
      </c>
      <c r="B14946" s="220" t="s">
        <v>6232</v>
      </c>
      <c r="C14946" s="219" t="s">
        <v>20851</v>
      </c>
      <c r="D14946" s="224">
        <v>1269.45</v>
      </c>
    </row>
    <row r="14947" spans="1:4">
      <c r="A14947" s="219" t="s">
        <v>6233</v>
      </c>
      <c r="B14947" s="220" t="s">
        <v>6234</v>
      </c>
      <c r="C14947" s="219" t="s">
        <v>20851</v>
      </c>
      <c r="D14947" s="224">
        <v>1379.7</v>
      </c>
    </row>
    <row r="14948" spans="1:4">
      <c r="A14948" s="219" t="s">
        <v>6235</v>
      </c>
      <c r="B14948" s="220" t="s">
        <v>6236</v>
      </c>
      <c r="C14948" s="219" t="s">
        <v>20851</v>
      </c>
      <c r="D14948" s="224">
        <v>1997.4</v>
      </c>
    </row>
    <row r="14949" spans="1:4">
      <c r="A14949" s="219" t="s">
        <v>6217</v>
      </c>
      <c r="B14949" s="220" t="s">
        <v>6218</v>
      </c>
      <c r="C14949" s="219" t="s">
        <v>20851</v>
      </c>
      <c r="D14949" s="222">
        <v>442.09</v>
      </c>
    </row>
    <row r="14950" spans="1:4">
      <c r="A14950" s="219" t="s">
        <v>6219</v>
      </c>
      <c r="B14950" s="220" t="s">
        <v>6220</v>
      </c>
      <c r="C14950" s="219" t="s">
        <v>20851</v>
      </c>
      <c r="D14950" s="222">
        <v>528.89</v>
      </c>
    </row>
    <row r="14951" spans="1:4">
      <c r="A14951" s="219" t="s">
        <v>6221</v>
      </c>
      <c r="B14951" s="220" t="s">
        <v>6222</v>
      </c>
      <c r="C14951" s="219" t="s">
        <v>20851</v>
      </c>
      <c r="D14951" s="222">
        <v>610.20000000000005</v>
      </c>
    </row>
    <row r="14952" spans="1:4">
      <c r="A14952" s="219" t="s">
        <v>6223</v>
      </c>
      <c r="B14952" s="220" t="s">
        <v>6224</v>
      </c>
      <c r="C14952" s="219" t="s">
        <v>20851</v>
      </c>
      <c r="D14952" s="222">
        <v>701.89</v>
      </c>
    </row>
    <row r="14953" spans="1:4">
      <c r="A14953" s="219" t="s">
        <v>6225</v>
      </c>
      <c r="B14953" s="220" t="s">
        <v>6226</v>
      </c>
      <c r="C14953" s="219" t="s">
        <v>20851</v>
      </c>
      <c r="D14953" s="222">
        <v>787.27</v>
      </c>
    </row>
    <row r="14954" spans="1:4">
      <c r="A14954" s="215">
        <v>9015</v>
      </c>
      <c r="B14954" s="216" t="s">
        <v>21601</v>
      </c>
      <c r="C14954" s="217"/>
      <c r="D14954" s="218"/>
    </row>
    <row r="14955" spans="1:4">
      <c r="A14955" s="219" t="s">
        <v>6207</v>
      </c>
      <c r="B14955" s="220" t="s">
        <v>6208</v>
      </c>
      <c r="C14955" s="219" t="s">
        <v>20851</v>
      </c>
      <c r="D14955" s="224">
        <v>1138.92</v>
      </c>
    </row>
    <row r="14956" spans="1:4">
      <c r="A14956" s="219" t="s">
        <v>6209</v>
      </c>
      <c r="B14956" s="220" t="s">
        <v>6210</v>
      </c>
      <c r="C14956" s="219" t="s">
        <v>20851</v>
      </c>
      <c r="D14956" s="224">
        <v>1447.15</v>
      </c>
    </row>
    <row r="14957" spans="1:4">
      <c r="A14957" s="219" t="s">
        <v>6211</v>
      </c>
      <c r="B14957" s="220" t="s">
        <v>6212</v>
      </c>
      <c r="C14957" s="219" t="s">
        <v>20851</v>
      </c>
      <c r="D14957" s="224">
        <v>1559.34</v>
      </c>
    </row>
    <row r="14958" spans="1:4">
      <c r="A14958" s="219" t="s">
        <v>6213</v>
      </c>
      <c r="B14958" s="220" t="s">
        <v>6214</v>
      </c>
      <c r="C14958" s="219" t="s">
        <v>20851</v>
      </c>
      <c r="D14958" s="224">
        <v>1674.54</v>
      </c>
    </row>
    <row r="14959" spans="1:4">
      <c r="A14959" s="219" t="s">
        <v>6215</v>
      </c>
      <c r="B14959" s="220" t="s">
        <v>6216</v>
      </c>
      <c r="C14959" s="219" t="s">
        <v>20851</v>
      </c>
      <c r="D14959" s="224">
        <v>2210.09</v>
      </c>
    </row>
    <row r="14960" spans="1:4">
      <c r="A14960" s="219" t="s">
        <v>6197</v>
      </c>
      <c r="B14960" s="220" t="s">
        <v>6198</v>
      </c>
      <c r="C14960" s="219" t="s">
        <v>20851</v>
      </c>
      <c r="D14960" s="222">
        <v>672.67</v>
      </c>
    </row>
    <row r="14961" spans="1:4">
      <c r="A14961" s="219" t="s">
        <v>6199</v>
      </c>
      <c r="B14961" s="220" t="s">
        <v>6200</v>
      </c>
      <c r="C14961" s="219" t="s">
        <v>20851</v>
      </c>
      <c r="D14961" s="222">
        <v>764.43</v>
      </c>
    </row>
    <row r="14962" spans="1:4">
      <c r="A14962" s="219" t="s">
        <v>6201</v>
      </c>
      <c r="B14962" s="220" t="s">
        <v>6202</v>
      </c>
      <c r="C14962" s="219" t="s">
        <v>20851</v>
      </c>
      <c r="D14962" s="222">
        <v>851.76</v>
      </c>
    </row>
    <row r="14963" spans="1:4">
      <c r="A14963" s="219" t="s">
        <v>6203</v>
      </c>
      <c r="B14963" s="220" t="s">
        <v>6204</v>
      </c>
      <c r="C14963" s="219" t="s">
        <v>20851</v>
      </c>
      <c r="D14963" s="222">
        <v>947.6</v>
      </c>
    </row>
    <row r="14964" spans="1:4">
      <c r="A14964" s="219" t="s">
        <v>6205</v>
      </c>
      <c r="B14964" s="220" t="s">
        <v>6206</v>
      </c>
      <c r="C14964" s="219" t="s">
        <v>20851</v>
      </c>
      <c r="D14964" s="224">
        <v>1039.01</v>
      </c>
    </row>
    <row r="14965" spans="1:4">
      <c r="A14965" s="215">
        <v>9016</v>
      </c>
      <c r="B14965" s="216" t="s">
        <v>21602</v>
      </c>
      <c r="C14965" s="217"/>
      <c r="D14965" s="218"/>
    </row>
    <row r="14966" spans="1:4">
      <c r="A14966" s="219" t="s">
        <v>6386</v>
      </c>
      <c r="B14966" s="220" t="s">
        <v>6387</v>
      </c>
      <c r="C14966" s="219" t="s">
        <v>5667</v>
      </c>
      <c r="D14966" s="222">
        <v>900.78</v>
      </c>
    </row>
    <row r="14967" spans="1:4">
      <c r="A14967" s="219" t="s">
        <v>6374</v>
      </c>
      <c r="B14967" s="220" t="s">
        <v>6375</v>
      </c>
      <c r="C14967" s="219" t="s">
        <v>5667</v>
      </c>
      <c r="D14967" s="222">
        <v>219.14</v>
      </c>
    </row>
    <row r="14968" spans="1:4">
      <c r="A14968" s="219" t="s">
        <v>6376</v>
      </c>
      <c r="B14968" s="220" t="s">
        <v>6377</v>
      </c>
      <c r="C14968" s="219" t="s">
        <v>5667</v>
      </c>
      <c r="D14968" s="222">
        <v>302.42</v>
      </c>
    </row>
    <row r="14969" spans="1:4">
      <c r="A14969" s="219" t="s">
        <v>6378</v>
      </c>
      <c r="B14969" s="220" t="s">
        <v>6379</v>
      </c>
      <c r="C14969" s="219" t="s">
        <v>5667</v>
      </c>
      <c r="D14969" s="222">
        <v>397.84</v>
      </c>
    </row>
    <row r="14970" spans="1:4">
      <c r="A14970" s="219" t="s">
        <v>6380</v>
      </c>
      <c r="B14970" s="220" t="s">
        <v>6381</v>
      </c>
      <c r="C14970" s="219" t="s">
        <v>5667</v>
      </c>
      <c r="D14970" s="222">
        <v>505.38</v>
      </c>
    </row>
    <row r="14971" spans="1:4">
      <c r="A14971" s="219" t="s">
        <v>6382</v>
      </c>
      <c r="B14971" s="220" t="s">
        <v>6383</v>
      </c>
      <c r="C14971" s="219" t="s">
        <v>5667</v>
      </c>
      <c r="D14971" s="222">
        <v>625.04999999999995</v>
      </c>
    </row>
    <row r="14972" spans="1:4">
      <c r="A14972" s="219" t="s">
        <v>6384</v>
      </c>
      <c r="B14972" s="220" t="s">
        <v>6385</v>
      </c>
      <c r="C14972" s="219" t="s">
        <v>5667</v>
      </c>
      <c r="D14972" s="222">
        <v>756.85</v>
      </c>
    </row>
    <row r="14973" spans="1:4">
      <c r="A14973" s="215">
        <v>9017</v>
      </c>
      <c r="B14973" s="216" t="s">
        <v>21603</v>
      </c>
      <c r="C14973" s="217"/>
      <c r="D14973" s="218"/>
    </row>
    <row r="14974" spans="1:4" ht="36">
      <c r="A14974" s="219" t="s">
        <v>5055</v>
      </c>
      <c r="B14974" s="220" t="s">
        <v>5056</v>
      </c>
      <c r="C14974" s="219" t="s">
        <v>20851</v>
      </c>
      <c r="D14974" s="223">
        <v>41.5</v>
      </c>
    </row>
    <row r="14975" spans="1:4" ht="36">
      <c r="A14975" s="219" t="s">
        <v>5057</v>
      </c>
      <c r="B14975" s="220" t="s">
        <v>5058</v>
      </c>
      <c r="C14975" s="219" t="s">
        <v>20851</v>
      </c>
      <c r="D14975" s="223">
        <v>44.39</v>
      </c>
    </row>
    <row r="14976" spans="1:4" ht="36">
      <c r="A14976" s="219" t="s">
        <v>5059</v>
      </c>
      <c r="B14976" s="220" t="s">
        <v>5060</v>
      </c>
      <c r="C14976" s="219" t="s">
        <v>20851</v>
      </c>
      <c r="D14976" s="223">
        <v>47.06</v>
      </c>
    </row>
    <row r="14977" spans="1:4">
      <c r="A14977" s="215">
        <v>8687</v>
      </c>
      <c r="B14977" s="216" t="s">
        <v>21604</v>
      </c>
      <c r="C14977" s="217"/>
      <c r="D14977" s="218"/>
    </row>
    <row r="14978" spans="1:4">
      <c r="A14978" s="215">
        <v>9018</v>
      </c>
      <c r="B14978" s="216" t="s">
        <v>21605</v>
      </c>
      <c r="C14978" s="217"/>
      <c r="D14978" s="218"/>
    </row>
    <row r="14979" spans="1:4" ht="24">
      <c r="A14979" s="219" t="s">
        <v>7673</v>
      </c>
      <c r="B14979" s="220" t="s">
        <v>21606</v>
      </c>
      <c r="C14979" s="219" t="s">
        <v>5667</v>
      </c>
      <c r="D14979" s="222">
        <v>429.23</v>
      </c>
    </row>
    <row r="14980" spans="1:4">
      <c r="A14980" s="219" t="s">
        <v>7694</v>
      </c>
      <c r="B14980" s="220" t="s">
        <v>7695</v>
      </c>
      <c r="C14980" s="219" t="s">
        <v>5667</v>
      </c>
      <c r="D14980" s="223">
        <v>70.459999999999994</v>
      </c>
    </row>
    <row r="14981" spans="1:4">
      <c r="A14981" s="219" t="s">
        <v>7671</v>
      </c>
      <c r="B14981" s="220" t="s">
        <v>7672</v>
      </c>
      <c r="C14981" s="219" t="s">
        <v>5667</v>
      </c>
      <c r="D14981" s="224">
        <v>1006.41</v>
      </c>
    </row>
    <row r="14982" spans="1:4">
      <c r="A14982" s="219" t="s">
        <v>7674</v>
      </c>
      <c r="B14982" s="220" t="s">
        <v>7675</v>
      </c>
      <c r="C14982" s="219" t="s">
        <v>5667</v>
      </c>
      <c r="D14982" s="223">
        <v>63.89</v>
      </c>
    </row>
    <row r="14983" spans="1:4">
      <c r="A14983" s="215">
        <v>9019</v>
      </c>
      <c r="B14983" s="216" t="s">
        <v>21607</v>
      </c>
      <c r="C14983" s="217"/>
      <c r="D14983" s="218"/>
    </row>
    <row r="14984" spans="1:4" ht="36">
      <c r="A14984" s="219" t="s">
        <v>5517</v>
      </c>
      <c r="B14984" s="220" t="s">
        <v>5518</v>
      </c>
      <c r="C14984" s="219" t="s">
        <v>20847</v>
      </c>
      <c r="D14984" s="222">
        <v>275.85000000000002</v>
      </c>
    </row>
    <row r="14985" spans="1:4" ht="48">
      <c r="A14985" s="219" t="s">
        <v>7661</v>
      </c>
      <c r="B14985" s="220" t="s">
        <v>7662</v>
      </c>
      <c r="C14985" s="219" t="s">
        <v>20847</v>
      </c>
      <c r="D14985" s="222">
        <v>364.49</v>
      </c>
    </row>
    <row r="14986" spans="1:4" ht="48">
      <c r="A14986" s="219" t="s">
        <v>5519</v>
      </c>
      <c r="B14986" s="220" t="s">
        <v>5520</v>
      </c>
      <c r="C14986" s="219" t="s">
        <v>20847</v>
      </c>
      <c r="D14986" s="224">
        <v>1091.23</v>
      </c>
    </row>
    <row r="14987" spans="1:4" ht="48">
      <c r="A14987" s="219" t="s">
        <v>5523</v>
      </c>
      <c r="B14987" s="220" t="s">
        <v>5524</v>
      </c>
      <c r="C14987" s="219" t="s">
        <v>20847</v>
      </c>
      <c r="D14987" s="224">
        <v>1216.1199999999999</v>
      </c>
    </row>
    <row r="14988" spans="1:4" ht="24">
      <c r="A14988" s="219" t="s">
        <v>7665</v>
      </c>
      <c r="B14988" s="220" t="s">
        <v>7666</v>
      </c>
      <c r="C14988" s="219" t="s">
        <v>20847</v>
      </c>
      <c r="D14988" s="223">
        <v>75.569999999999993</v>
      </c>
    </row>
    <row r="14989" spans="1:4" ht="24">
      <c r="A14989" s="219" t="s">
        <v>7667</v>
      </c>
      <c r="B14989" s="220" t="s">
        <v>7668</v>
      </c>
      <c r="C14989" s="219" t="s">
        <v>20847</v>
      </c>
      <c r="D14989" s="222">
        <v>111.31</v>
      </c>
    </row>
    <row r="14990" spans="1:4">
      <c r="A14990" s="219" t="s">
        <v>7688</v>
      </c>
      <c r="B14990" s="220" t="s">
        <v>7689</v>
      </c>
      <c r="C14990" s="219" t="s">
        <v>5667</v>
      </c>
      <c r="D14990" s="223">
        <v>32.159999999999997</v>
      </c>
    </row>
    <row r="14991" spans="1:4">
      <c r="A14991" s="219" t="s">
        <v>7676</v>
      </c>
      <c r="B14991" s="220" t="s">
        <v>7677</v>
      </c>
      <c r="C14991" s="219" t="s">
        <v>20847</v>
      </c>
      <c r="D14991" s="223">
        <v>15.63</v>
      </c>
    </row>
    <row r="14992" spans="1:4" ht="24">
      <c r="A14992" s="219" t="s">
        <v>7678</v>
      </c>
      <c r="B14992" s="220" t="s">
        <v>7679</v>
      </c>
      <c r="C14992" s="219" t="s">
        <v>20847</v>
      </c>
      <c r="D14992" s="222">
        <v>106.22</v>
      </c>
    </row>
    <row r="14993" spans="1:4">
      <c r="A14993" s="219" t="s">
        <v>7680</v>
      </c>
      <c r="B14993" s="220" t="s">
        <v>7681</v>
      </c>
      <c r="C14993" s="219" t="s">
        <v>5667</v>
      </c>
      <c r="D14993" s="222">
        <v>706.66</v>
      </c>
    </row>
    <row r="14994" spans="1:4">
      <c r="A14994" s="219" t="s">
        <v>7682</v>
      </c>
      <c r="B14994" s="220" t="s">
        <v>7683</v>
      </c>
      <c r="C14994" s="219" t="s">
        <v>5667</v>
      </c>
      <c r="D14994" s="222">
        <v>222.33</v>
      </c>
    </row>
    <row r="14995" spans="1:4">
      <c r="A14995" s="219" t="s">
        <v>7686</v>
      </c>
      <c r="B14995" s="220" t="s">
        <v>7687</v>
      </c>
      <c r="C14995" s="219" t="s">
        <v>5667</v>
      </c>
      <c r="D14995" s="222">
        <v>214</v>
      </c>
    </row>
    <row r="14996" spans="1:4">
      <c r="A14996" s="219" t="s">
        <v>7684</v>
      </c>
      <c r="B14996" s="220" t="s">
        <v>7685</v>
      </c>
      <c r="C14996" s="219" t="s">
        <v>5667</v>
      </c>
      <c r="D14996" s="222">
        <v>204.37</v>
      </c>
    </row>
    <row r="14997" spans="1:4">
      <c r="A14997" s="219" t="s">
        <v>7690</v>
      </c>
      <c r="B14997" s="220" t="s">
        <v>7691</v>
      </c>
      <c r="C14997" s="219" t="s">
        <v>5667</v>
      </c>
      <c r="D14997" s="222">
        <v>801.44</v>
      </c>
    </row>
    <row r="14998" spans="1:4" ht="24">
      <c r="A14998" s="219" t="s">
        <v>7692</v>
      </c>
      <c r="B14998" s="220" t="s">
        <v>7693</v>
      </c>
      <c r="C14998" s="219" t="s">
        <v>20847</v>
      </c>
      <c r="D14998" s="222">
        <v>347.56</v>
      </c>
    </row>
    <row r="14999" spans="1:4" ht="24">
      <c r="A14999" s="219" t="s">
        <v>5521</v>
      </c>
      <c r="B14999" s="220" t="s">
        <v>5522</v>
      </c>
      <c r="C14999" s="219" t="s">
        <v>20847</v>
      </c>
      <c r="D14999" s="222">
        <v>472.45</v>
      </c>
    </row>
    <row r="15000" spans="1:4">
      <c r="A15000" s="215">
        <v>9020</v>
      </c>
      <c r="B15000" s="216" t="s">
        <v>21608</v>
      </c>
      <c r="C15000" s="217"/>
      <c r="D15000" s="218"/>
    </row>
    <row r="15001" spans="1:4" ht="24">
      <c r="A15001" s="219" t="s">
        <v>7705</v>
      </c>
      <c r="B15001" s="220" t="s">
        <v>7706</v>
      </c>
      <c r="C15001" s="219" t="s">
        <v>20847</v>
      </c>
      <c r="D15001" s="222">
        <v>181.76</v>
      </c>
    </row>
    <row r="15002" spans="1:4" ht="24">
      <c r="A15002" s="219" t="s">
        <v>7709</v>
      </c>
      <c r="B15002" s="220" t="s">
        <v>7710</v>
      </c>
      <c r="C15002" s="219" t="s">
        <v>20847</v>
      </c>
      <c r="D15002" s="222">
        <v>156.68</v>
      </c>
    </row>
    <row r="15003" spans="1:4" ht="24">
      <c r="A15003" s="219" t="s">
        <v>7707</v>
      </c>
      <c r="B15003" s="220" t="s">
        <v>7708</v>
      </c>
      <c r="C15003" s="219" t="s">
        <v>20847</v>
      </c>
      <c r="D15003" s="222">
        <v>279.94</v>
      </c>
    </row>
    <row r="15004" spans="1:4" ht="24">
      <c r="A15004" s="219" t="s">
        <v>7711</v>
      </c>
      <c r="B15004" s="220" t="s">
        <v>7712</v>
      </c>
      <c r="C15004" s="219" t="s">
        <v>20847</v>
      </c>
      <c r="D15004" s="222">
        <v>618.63</v>
      </c>
    </row>
    <row r="15005" spans="1:4">
      <c r="A15005" s="215">
        <v>9022</v>
      </c>
      <c r="B15005" s="216" t="s">
        <v>21609</v>
      </c>
      <c r="C15005" s="217"/>
      <c r="D15005" s="218"/>
    </row>
    <row r="15006" spans="1:4" ht="24">
      <c r="A15006" s="219" t="s">
        <v>5590</v>
      </c>
      <c r="B15006" s="220" t="s">
        <v>5591</v>
      </c>
      <c r="C15006" s="219" t="s">
        <v>20847</v>
      </c>
      <c r="D15006" s="222">
        <v>230.56</v>
      </c>
    </row>
    <row r="15007" spans="1:4" ht="24">
      <c r="A15007" s="219" t="s">
        <v>5588</v>
      </c>
      <c r="B15007" s="220" t="s">
        <v>5589</v>
      </c>
      <c r="C15007" s="219" t="s">
        <v>20847</v>
      </c>
      <c r="D15007" s="223">
        <v>29.4</v>
      </c>
    </row>
    <row r="15008" spans="1:4">
      <c r="A15008" s="215">
        <v>9023</v>
      </c>
      <c r="B15008" s="216" t="s">
        <v>21610</v>
      </c>
      <c r="C15008" s="217"/>
      <c r="D15008" s="218"/>
    </row>
    <row r="15009" spans="1:4" ht="24">
      <c r="A15009" s="219" t="s">
        <v>21611</v>
      </c>
      <c r="B15009" s="220" t="s">
        <v>21612</v>
      </c>
      <c r="C15009" s="219" t="s">
        <v>20847</v>
      </c>
      <c r="D15009" s="223">
        <v>16.03</v>
      </c>
    </row>
    <row r="15010" spans="1:4" ht="24">
      <c r="A15010" s="219" t="s">
        <v>7703</v>
      </c>
      <c r="B15010" s="220" t="s">
        <v>21613</v>
      </c>
      <c r="C15010" s="219" t="s">
        <v>20847</v>
      </c>
      <c r="D15010" s="223">
        <v>16.03</v>
      </c>
    </row>
    <row r="15011" spans="1:4" ht="24">
      <c r="A15011" s="219" t="s">
        <v>21614</v>
      </c>
      <c r="B15011" s="220" t="s">
        <v>21615</v>
      </c>
      <c r="C15011" s="219" t="s">
        <v>20847</v>
      </c>
      <c r="D15011" s="223">
        <v>16.03</v>
      </c>
    </row>
    <row r="15012" spans="1:4" ht="24">
      <c r="A15012" s="219" t="s">
        <v>21616</v>
      </c>
      <c r="B15012" s="220" t="s">
        <v>21617</v>
      </c>
      <c r="C15012" s="219" t="s">
        <v>20847</v>
      </c>
      <c r="D15012" s="223">
        <v>16.21</v>
      </c>
    </row>
    <row r="15013" spans="1:4" ht="24">
      <c r="A15013" s="219" t="s">
        <v>21618</v>
      </c>
      <c r="B15013" s="220" t="s">
        <v>21619</v>
      </c>
      <c r="C15013" s="219" t="s">
        <v>20847</v>
      </c>
      <c r="D15013" s="223">
        <v>16.21</v>
      </c>
    </row>
    <row r="15014" spans="1:4" ht="24">
      <c r="A15014" s="219" t="s">
        <v>21620</v>
      </c>
      <c r="B15014" s="220" t="s">
        <v>21621</v>
      </c>
      <c r="C15014" s="219" t="s">
        <v>20847</v>
      </c>
      <c r="D15014" s="223">
        <v>16.21</v>
      </c>
    </row>
    <row r="15015" spans="1:4" ht="24">
      <c r="A15015" s="219" t="s">
        <v>21622</v>
      </c>
      <c r="B15015" s="220" t="s">
        <v>21623</v>
      </c>
      <c r="C15015" s="219" t="s">
        <v>20847</v>
      </c>
      <c r="D15015" s="223">
        <v>67.28</v>
      </c>
    </row>
    <row r="15016" spans="1:4" ht="24">
      <c r="A15016" s="219" t="s">
        <v>21624</v>
      </c>
      <c r="B15016" s="220" t="s">
        <v>21625</v>
      </c>
      <c r="C15016" s="219" t="s">
        <v>20847</v>
      </c>
      <c r="D15016" s="223">
        <v>16.21</v>
      </c>
    </row>
    <row r="15017" spans="1:4" ht="24">
      <c r="A15017" s="219" t="s">
        <v>21626</v>
      </c>
      <c r="B15017" s="220" t="s">
        <v>21627</v>
      </c>
      <c r="C15017" s="219" t="s">
        <v>20847</v>
      </c>
      <c r="D15017" s="223">
        <v>16.21</v>
      </c>
    </row>
    <row r="15018" spans="1:4" ht="24">
      <c r="A15018" s="219" t="s">
        <v>21628</v>
      </c>
      <c r="B15018" s="220" t="s">
        <v>21629</v>
      </c>
      <c r="C15018" s="219" t="s">
        <v>20847</v>
      </c>
      <c r="D15018" s="223">
        <v>16.21</v>
      </c>
    </row>
    <row r="15019" spans="1:4" ht="24">
      <c r="A15019" s="219" t="s">
        <v>21630</v>
      </c>
      <c r="B15019" s="220" t="s">
        <v>21631</v>
      </c>
      <c r="C15019" s="219" t="s">
        <v>20847</v>
      </c>
      <c r="D15019" s="223">
        <v>16.21</v>
      </c>
    </row>
    <row r="15020" spans="1:4" ht="24">
      <c r="A15020" s="219" t="s">
        <v>21632</v>
      </c>
      <c r="B15020" s="220" t="s">
        <v>21633</v>
      </c>
      <c r="C15020" s="219" t="s">
        <v>20847</v>
      </c>
      <c r="D15020" s="221">
        <v>9.2100000000000009</v>
      </c>
    </row>
    <row r="15021" spans="1:4" ht="24">
      <c r="A15021" s="219" t="s">
        <v>21634</v>
      </c>
      <c r="B15021" s="220" t="s">
        <v>21635</v>
      </c>
      <c r="C15021" s="219" t="s">
        <v>20847</v>
      </c>
      <c r="D15021" s="221">
        <v>9.2100000000000009</v>
      </c>
    </row>
    <row r="15022" spans="1:4" ht="24">
      <c r="A15022" s="219" t="s">
        <v>7696</v>
      </c>
      <c r="B15022" s="220" t="s">
        <v>21636</v>
      </c>
      <c r="C15022" s="219" t="s">
        <v>20847</v>
      </c>
      <c r="D15022" s="223">
        <v>16.21</v>
      </c>
    </row>
    <row r="15023" spans="1:4" ht="24">
      <c r="A15023" s="219" t="s">
        <v>21637</v>
      </c>
      <c r="B15023" s="220" t="s">
        <v>21638</v>
      </c>
      <c r="C15023" s="219" t="s">
        <v>20847</v>
      </c>
      <c r="D15023" s="223">
        <v>16.21</v>
      </c>
    </row>
    <row r="15024" spans="1:4" ht="24">
      <c r="A15024" s="219" t="s">
        <v>7697</v>
      </c>
      <c r="B15024" s="220" t="s">
        <v>21639</v>
      </c>
      <c r="C15024" s="219" t="s">
        <v>20847</v>
      </c>
      <c r="D15024" s="223">
        <v>16.21</v>
      </c>
    </row>
    <row r="15025" spans="1:4" ht="24">
      <c r="A15025" s="219" t="s">
        <v>21640</v>
      </c>
      <c r="B15025" s="220" t="s">
        <v>21641</v>
      </c>
      <c r="C15025" s="219" t="s">
        <v>20847</v>
      </c>
      <c r="D15025" s="223">
        <v>16.21</v>
      </c>
    </row>
    <row r="15026" spans="1:4" ht="24">
      <c r="A15026" s="219" t="s">
        <v>31435</v>
      </c>
      <c r="B15026" s="220" t="s">
        <v>31436</v>
      </c>
      <c r="C15026" s="219" t="s">
        <v>20847</v>
      </c>
      <c r="D15026" s="222">
        <v>105.61</v>
      </c>
    </row>
    <row r="15027" spans="1:4" ht="24">
      <c r="A15027" s="219" t="s">
        <v>31437</v>
      </c>
      <c r="B15027" s="220" t="s">
        <v>31438</v>
      </c>
      <c r="C15027" s="219" t="s">
        <v>20847</v>
      </c>
      <c r="D15027" s="223">
        <v>37.229999999999997</v>
      </c>
    </row>
    <row r="15028" spans="1:4" ht="24">
      <c r="A15028" s="219" t="s">
        <v>31439</v>
      </c>
      <c r="B15028" s="220" t="s">
        <v>31440</v>
      </c>
      <c r="C15028" s="219" t="s">
        <v>20847</v>
      </c>
      <c r="D15028" s="223">
        <v>37.229999999999997</v>
      </c>
    </row>
    <row r="15029" spans="1:4" ht="24">
      <c r="A15029" s="219" t="s">
        <v>31441</v>
      </c>
      <c r="B15029" s="220" t="s">
        <v>31442</v>
      </c>
      <c r="C15029" s="219" t="s">
        <v>20847</v>
      </c>
      <c r="D15029" s="223">
        <v>37.229999999999997</v>
      </c>
    </row>
    <row r="15030" spans="1:4" ht="24">
      <c r="A15030" s="219" t="s">
        <v>31443</v>
      </c>
      <c r="B15030" s="220" t="s">
        <v>31444</v>
      </c>
      <c r="C15030" s="219" t="s">
        <v>20847</v>
      </c>
      <c r="D15030" s="223">
        <v>37.229999999999997</v>
      </c>
    </row>
    <row r="15031" spans="1:4" ht="24">
      <c r="A15031" s="219" t="s">
        <v>7704</v>
      </c>
      <c r="B15031" s="220" t="s">
        <v>21642</v>
      </c>
      <c r="C15031" s="219" t="s">
        <v>20847</v>
      </c>
      <c r="D15031" s="223">
        <v>22.92</v>
      </c>
    </row>
    <row r="15032" spans="1:4" ht="24">
      <c r="A15032" s="219" t="s">
        <v>7699</v>
      </c>
      <c r="B15032" s="220" t="s">
        <v>21643</v>
      </c>
      <c r="C15032" s="219" t="s">
        <v>20847</v>
      </c>
      <c r="D15032" s="223">
        <v>19.2</v>
      </c>
    </row>
    <row r="15033" spans="1:4" ht="24">
      <c r="A15033" s="219" t="s">
        <v>7701</v>
      </c>
      <c r="B15033" s="220" t="s">
        <v>21644</v>
      </c>
      <c r="C15033" s="219" t="s">
        <v>20847</v>
      </c>
      <c r="D15033" s="223">
        <v>19.2</v>
      </c>
    </row>
    <row r="15034" spans="1:4" ht="24">
      <c r="A15034" s="219" t="s">
        <v>21645</v>
      </c>
      <c r="B15034" s="220" t="s">
        <v>21646</v>
      </c>
      <c r="C15034" s="219" t="s">
        <v>20847</v>
      </c>
      <c r="D15034" s="223">
        <v>19.2</v>
      </c>
    </row>
    <row r="15035" spans="1:4" ht="24">
      <c r="A15035" s="219" t="s">
        <v>7702</v>
      </c>
      <c r="B15035" s="220" t="s">
        <v>21647</v>
      </c>
      <c r="C15035" s="219" t="s">
        <v>20847</v>
      </c>
      <c r="D15035" s="223">
        <v>19.2</v>
      </c>
    </row>
    <row r="15036" spans="1:4" ht="24">
      <c r="A15036" s="219" t="s">
        <v>21648</v>
      </c>
      <c r="B15036" s="220" t="s">
        <v>21649</v>
      </c>
      <c r="C15036" s="219" t="s">
        <v>20847</v>
      </c>
      <c r="D15036" s="223">
        <v>19.2</v>
      </c>
    </row>
    <row r="15037" spans="1:4" ht="24">
      <c r="A15037" s="219" t="s">
        <v>21650</v>
      </c>
      <c r="B15037" s="220" t="s">
        <v>21651</v>
      </c>
      <c r="C15037" s="219" t="s">
        <v>20847</v>
      </c>
      <c r="D15037" s="223">
        <v>19.2</v>
      </c>
    </row>
    <row r="15038" spans="1:4" ht="24">
      <c r="A15038" s="219" t="s">
        <v>21652</v>
      </c>
      <c r="B15038" s="220" t="s">
        <v>21653</v>
      </c>
      <c r="C15038" s="219" t="s">
        <v>20847</v>
      </c>
      <c r="D15038" s="223">
        <v>19.2</v>
      </c>
    </row>
    <row r="15039" spans="1:4" ht="24">
      <c r="A15039" s="219" t="s">
        <v>21654</v>
      </c>
      <c r="B15039" s="220" t="s">
        <v>21655</v>
      </c>
      <c r="C15039" s="219" t="s">
        <v>20847</v>
      </c>
      <c r="D15039" s="223">
        <v>14.12</v>
      </c>
    </row>
    <row r="15040" spans="1:4" ht="24">
      <c r="A15040" s="219" t="s">
        <v>21656</v>
      </c>
      <c r="B15040" s="220" t="s">
        <v>21657</v>
      </c>
      <c r="C15040" s="219" t="s">
        <v>20847</v>
      </c>
      <c r="D15040" s="223">
        <v>11.36</v>
      </c>
    </row>
    <row r="15041" spans="1:4" ht="24">
      <c r="A15041" s="219" t="s">
        <v>21658</v>
      </c>
      <c r="B15041" s="220" t="s">
        <v>21659</v>
      </c>
      <c r="C15041" s="219" t="s">
        <v>20847</v>
      </c>
      <c r="D15041" s="223">
        <v>15.38</v>
      </c>
    </row>
    <row r="15042" spans="1:4" ht="24">
      <c r="A15042" s="219" t="s">
        <v>21660</v>
      </c>
      <c r="B15042" s="220" t="s">
        <v>21661</v>
      </c>
      <c r="C15042" s="219" t="s">
        <v>20847</v>
      </c>
      <c r="D15042" s="223">
        <v>11.36</v>
      </c>
    </row>
    <row r="15043" spans="1:4" ht="24">
      <c r="A15043" s="219" t="s">
        <v>7698</v>
      </c>
      <c r="B15043" s="220" t="s">
        <v>21662</v>
      </c>
      <c r="C15043" s="219" t="s">
        <v>20847</v>
      </c>
      <c r="D15043" s="223">
        <v>19.2</v>
      </c>
    </row>
    <row r="15044" spans="1:4" ht="24">
      <c r="A15044" s="219" t="s">
        <v>21663</v>
      </c>
      <c r="B15044" s="220" t="s">
        <v>21664</v>
      </c>
      <c r="C15044" s="219" t="s">
        <v>20847</v>
      </c>
      <c r="D15044" s="223">
        <v>11.36</v>
      </c>
    </row>
    <row r="15045" spans="1:4" ht="24">
      <c r="A15045" s="219" t="s">
        <v>21665</v>
      </c>
      <c r="B15045" s="220" t="s">
        <v>21666</v>
      </c>
      <c r="C15045" s="219" t="s">
        <v>20847</v>
      </c>
      <c r="D15045" s="223">
        <v>11.36</v>
      </c>
    </row>
    <row r="15046" spans="1:4" ht="24">
      <c r="A15046" s="219" t="s">
        <v>21667</v>
      </c>
      <c r="B15046" s="220" t="s">
        <v>21668</v>
      </c>
      <c r="C15046" s="219" t="s">
        <v>20847</v>
      </c>
      <c r="D15046" s="223">
        <v>19.2</v>
      </c>
    </row>
    <row r="15047" spans="1:4" ht="24">
      <c r="A15047" s="219" t="s">
        <v>21669</v>
      </c>
      <c r="B15047" s="220" t="s">
        <v>21670</v>
      </c>
      <c r="C15047" s="219" t="s">
        <v>20847</v>
      </c>
      <c r="D15047" s="223">
        <v>19.2</v>
      </c>
    </row>
    <row r="15048" spans="1:4" ht="24">
      <c r="A15048" s="219" t="s">
        <v>21671</v>
      </c>
      <c r="B15048" s="220" t="s">
        <v>21672</v>
      </c>
      <c r="C15048" s="219" t="s">
        <v>20847</v>
      </c>
      <c r="D15048" s="223">
        <v>19.2</v>
      </c>
    </row>
    <row r="15049" spans="1:4" ht="24">
      <c r="A15049" s="219" t="s">
        <v>21673</v>
      </c>
      <c r="B15049" s="220" t="s">
        <v>21674</v>
      </c>
      <c r="C15049" s="219" t="s">
        <v>20847</v>
      </c>
      <c r="D15049" s="223">
        <v>19.2</v>
      </c>
    </row>
    <row r="15050" spans="1:4" ht="24">
      <c r="A15050" s="219" t="s">
        <v>21675</v>
      </c>
      <c r="B15050" s="220" t="s">
        <v>21676</v>
      </c>
      <c r="C15050" s="219" t="s">
        <v>20847</v>
      </c>
      <c r="D15050" s="223">
        <v>19.2</v>
      </c>
    </row>
    <row r="15051" spans="1:4" ht="24">
      <c r="A15051" s="219" t="s">
        <v>21677</v>
      </c>
      <c r="B15051" s="220" t="s">
        <v>21678</v>
      </c>
      <c r="C15051" s="219" t="s">
        <v>20847</v>
      </c>
      <c r="D15051" s="223">
        <v>19.2</v>
      </c>
    </row>
    <row r="15052" spans="1:4" ht="24">
      <c r="A15052" s="219" t="s">
        <v>7700</v>
      </c>
      <c r="B15052" s="220" t="s">
        <v>21679</v>
      </c>
      <c r="C15052" s="219" t="s">
        <v>20847</v>
      </c>
      <c r="D15052" s="223">
        <v>19.2</v>
      </c>
    </row>
    <row r="15053" spans="1:4">
      <c r="A15053" s="215">
        <v>9024</v>
      </c>
      <c r="B15053" s="216" t="s">
        <v>21680</v>
      </c>
      <c r="C15053" s="217"/>
      <c r="D15053" s="218"/>
    </row>
    <row r="15054" spans="1:4">
      <c r="A15054" s="219" t="s">
        <v>7663</v>
      </c>
      <c r="B15054" s="220" t="s">
        <v>7664</v>
      </c>
      <c r="C15054" s="219" t="s">
        <v>20847</v>
      </c>
      <c r="D15054" s="222">
        <v>121.72</v>
      </c>
    </row>
    <row r="15055" spans="1:4">
      <c r="A15055" s="219" t="s">
        <v>7721</v>
      </c>
      <c r="B15055" s="220" t="s">
        <v>7722</v>
      </c>
      <c r="C15055" s="219" t="s">
        <v>5667</v>
      </c>
      <c r="D15055" s="221">
        <v>9.86</v>
      </c>
    </row>
    <row r="15056" spans="1:4">
      <c r="A15056" s="219" t="s">
        <v>7719</v>
      </c>
      <c r="B15056" s="220" t="s">
        <v>7720</v>
      </c>
      <c r="C15056" s="219" t="s">
        <v>5667</v>
      </c>
      <c r="D15056" s="222">
        <v>125.01</v>
      </c>
    </row>
    <row r="15057" spans="1:4">
      <c r="A15057" s="219" t="s">
        <v>7713</v>
      </c>
      <c r="B15057" s="220" t="s">
        <v>7714</v>
      </c>
      <c r="C15057" s="219" t="s">
        <v>5667</v>
      </c>
      <c r="D15057" s="222">
        <v>115.45</v>
      </c>
    </row>
    <row r="15058" spans="1:4">
      <c r="A15058" s="219" t="s">
        <v>7715</v>
      </c>
      <c r="B15058" s="220" t="s">
        <v>7716</v>
      </c>
      <c r="C15058" s="219" t="s">
        <v>5667</v>
      </c>
      <c r="D15058" s="222">
        <v>117.55</v>
      </c>
    </row>
    <row r="15059" spans="1:4">
      <c r="A15059" s="219" t="s">
        <v>7717</v>
      </c>
      <c r="B15059" s="220" t="s">
        <v>7718</v>
      </c>
      <c r="C15059" s="219" t="s">
        <v>5667</v>
      </c>
      <c r="D15059" s="222">
        <v>118.79</v>
      </c>
    </row>
    <row r="15060" spans="1:4">
      <c r="A15060" s="215">
        <v>8688</v>
      </c>
      <c r="B15060" s="216" t="s">
        <v>21681</v>
      </c>
      <c r="C15060" s="217"/>
      <c r="D15060" s="218"/>
    </row>
    <row r="15061" spans="1:4">
      <c r="A15061" s="215">
        <v>9026</v>
      </c>
      <c r="B15061" s="216" t="s">
        <v>21682</v>
      </c>
      <c r="C15061" s="217"/>
      <c r="D15061" s="218"/>
    </row>
    <row r="15062" spans="1:4">
      <c r="A15062" s="219" t="s">
        <v>7131</v>
      </c>
      <c r="B15062" s="220" t="s">
        <v>7132</v>
      </c>
      <c r="C15062" s="219" t="s">
        <v>20851</v>
      </c>
      <c r="D15062" s="223">
        <v>39.68</v>
      </c>
    </row>
    <row r="15063" spans="1:4">
      <c r="A15063" s="219" t="s">
        <v>7133</v>
      </c>
      <c r="B15063" s="220" t="s">
        <v>7134</v>
      </c>
      <c r="C15063" s="219" t="s">
        <v>20851</v>
      </c>
      <c r="D15063" s="223">
        <v>48.91</v>
      </c>
    </row>
    <row r="15064" spans="1:4">
      <c r="A15064" s="219" t="s">
        <v>7129</v>
      </c>
      <c r="B15064" s="220" t="s">
        <v>7130</v>
      </c>
      <c r="C15064" s="219" t="s">
        <v>20851</v>
      </c>
      <c r="D15064" s="223">
        <v>33.89</v>
      </c>
    </row>
    <row r="15065" spans="1:4">
      <c r="A15065" s="215">
        <v>9027</v>
      </c>
      <c r="B15065" s="216" t="s">
        <v>21683</v>
      </c>
      <c r="C15065" s="217"/>
      <c r="D15065" s="218"/>
    </row>
    <row r="15066" spans="1:4" ht="24">
      <c r="A15066" s="219" t="s">
        <v>7127</v>
      </c>
      <c r="B15066" s="220" t="s">
        <v>10058</v>
      </c>
      <c r="C15066" s="219" t="s">
        <v>20847</v>
      </c>
      <c r="D15066" s="223">
        <v>48.69</v>
      </c>
    </row>
    <row r="15067" spans="1:4" ht="24">
      <c r="A15067" s="219" t="s">
        <v>7126</v>
      </c>
      <c r="B15067" s="220" t="s">
        <v>10057</v>
      </c>
      <c r="C15067" s="219" t="s">
        <v>20847</v>
      </c>
      <c r="D15067" s="223">
        <v>43.84</v>
      </c>
    </row>
    <row r="15068" spans="1:4">
      <c r="A15068" s="215">
        <v>9029</v>
      </c>
      <c r="B15068" s="216" t="s">
        <v>21460</v>
      </c>
      <c r="C15068" s="217"/>
      <c r="D15068" s="218"/>
    </row>
    <row r="15069" spans="1:4">
      <c r="A15069" s="219" t="s">
        <v>7135</v>
      </c>
      <c r="B15069" s="220" t="s">
        <v>21684</v>
      </c>
      <c r="C15069" s="219" t="s">
        <v>5667</v>
      </c>
      <c r="D15069" s="222">
        <v>114.76</v>
      </c>
    </row>
    <row r="15070" spans="1:4">
      <c r="A15070" s="219" t="s">
        <v>7136</v>
      </c>
      <c r="B15070" s="220" t="s">
        <v>21685</v>
      </c>
      <c r="C15070" s="219" t="s">
        <v>5667</v>
      </c>
      <c r="D15070" s="222">
        <v>148.97</v>
      </c>
    </row>
    <row r="15071" spans="1:4">
      <c r="A15071" s="215">
        <v>9031</v>
      </c>
      <c r="B15071" s="216" t="s">
        <v>21686</v>
      </c>
      <c r="C15071" s="217"/>
      <c r="D15071" s="218"/>
    </row>
    <row r="15072" spans="1:4">
      <c r="A15072" s="219" t="s">
        <v>5846</v>
      </c>
      <c r="B15072" s="220" t="s">
        <v>5847</v>
      </c>
      <c r="C15072" s="219" t="s">
        <v>5667</v>
      </c>
      <c r="D15072" s="222">
        <v>119.3</v>
      </c>
    </row>
    <row r="15073" spans="1:4">
      <c r="A15073" s="219" t="s">
        <v>5850</v>
      </c>
      <c r="B15073" s="220" t="s">
        <v>5851</v>
      </c>
      <c r="C15073" s="219" t="s">
        <v>5667</v>
      </c>
      <c r="D15073" s="222">
        <v>205.82</v>
      </c>
    </row>
    <row r="15074" spans="1:4">
      <c r="A15074" s="219" t="s">
        <v>5848</v>
      </c>
      <c r="B15074" s="220" t="s">
        <v>5849</v>
      </c>
      <c r="C15074" s="219" t="s">
        <v>5667</v>
      </c>
      <c r="D15074" s="222">
        <v>173.95</v>
      </c>
    </row>
    <row r="15075" spans="1:4">
      <c r="A15075" s="219" t="s">
        <v>5842</v>
      </c>
      <c r="B15075" s="220" t="s">
        <v>5843</v>
      </c>
      <c r="C15075" s="219" t="s">
        <v>5667</v>
      </c>
      <c r="D15075" s="223">
        <v>68.349999999999994</v>
      </c>
    </row>
    <row r="15076" spans="1:4">
      <c r="A15076" s="219" t="s">
        <v>5852</v>
      </c>
      <c r="B15076" s="220" t="s">
        <v>5853</v>
      </c>
      <c r="C15076" s="219" t="s">
        <v>5667</v>
      </c>
      <c r="D15076" s="222">
        <v>339.5</v>
      </c>
    </row>
    <row r="15077" spans="1:4">
      <c r="A15077" s="219" t="s">
        <v>5854</v>
      </c>
      <c r="B15077" s="220" t="s">
        <v>5855</v>
      </c>
      <c r="C15077" s="219" t="s">
        <v>5667</v>
      </c>
      <c r="D15077" s="222">
        <v>364.81</v>
      </c>
    </row>
    <row r="15078" spans="1:4">
      <c r="A15078" s="219" t="s">
        <v>5844</v>
      </c>
      <c r="B15078" s="220" t="s">
        <v>5845</v>
      </c>
      <c r="C15078" s="219" t="s">
        <v>5667</v>
      </c>
      <c r="D15078" s="223">
        <v>84.12</v>
      </c>
    </row>
    <row r="15079" spans="1:4">
      <c r="A15079" s="215">
        <v>9032</v>
      </c>
      <c r="B15079" s="216" t="s">
        <v>21687</v>
      </c>
      <c r="C15079" s="217"/>
      <c r="D15079" s="218"/>
    </row>
    <row r="15080" spans="1:4">
      <c r="A15080" s="219" t="s">
        <v>5860</v>
      </c>
      <c r="B15080" s="220" t="s">
        <v>5861</v>
      </c>
      <c r="C15080" s="219" t="s">
        <v>5667</v>
      </c>
      <c r="D15080" s="223">
        <v>66.900000000000006</v>
      </c>
    </row>
    <row r="15081" spans="1:4">
      <c r="A15081" s="219" t="s">
        <v>5864</v>
      </c>
      <c r="B15081" s="220" t="s">
        <v>5865</v>
      </c>
      <c r="C15081" s="219" t="s">
        <v>5667</v>
      </c>
      <c r="D15081" s="222">
        <v>152.69</v>
      </c>
    </row>
    <row r="15082" spans="1:4">
      <c r="A15082" s="219" t="s">
        <v>5862</v>
      </c>
      <c r="B15082" s="220" t="s">
        <v>5863</v>
      </c>
      <c r="C15082" s="219" t="s">
        <v>5667</v>
      </c>
      <c r="D15082" s="222">
        <v>122.05</v>
      </c>
    </row>
    <row r="15083" spans="1:4">
      <c r="A15083" s="219" t="s">
        <v>5856</v>
      </c>
      <c r="B15083" s="220" t="s">
        <v>5857</v>
      </c>
      <c r="C15083" s="219" t="s">
        <v>5667</v>
      </c>
      <c r="D15083" s="223">
        <v>50.9</v>
      </c>
    </row>
    <row r="15084" spans="1:4">
      <c r="A15084" s="219" t="s">
        <v>5866</v>
      </c>
      <c r="B15084" s="220" t="s">
        <v>5867</v>
      </c>
      <c r="C15084" s="219" t="s">
        <v>5667</v>
      </c>
      <c r="D15084" s="222">
        <v>205.24</v>
      </c>
    </row>
    <row r="15085" spans="1:4">
      <c r="A15085" s="219" t="s">
        <v>5868</v>
      </c>
      <c r="B15085" s="220" t="s">
        <v>5869</v>
      </c>
      <c r="C15085" s="219" t="s">
        <v>5667</v>
      </c>
      <c r="D15085" s="222">
        <v>327.89</v>
      </c>
    </row>
    <row r="15086" spans="1:4">
      <c r="A15086" s="219" t="s">
        <v>5858</v>
      </c>
      <c r="B15086" s="220" t="s">
        <v>5859</v>
      </c>
      <c r="C15086" s="219" t="s">
        <v>5667</v>
      </c>
      <c r="D15086" s="223">
        <v>54.96</v>
      </c>
    </row>
    <row r="15087" spans="1:4">
      <c r="A15087" s="215">
        <v>9034</v>
      </c>
      <c r="B15087" s="216" t="s">
        <v>21688</v>
      </c>
      <c r="C15087" s="217"/>
      <c r="D15087" s="218"/>
    </row>
    <row r="15088" spans="1:4">
      <c r="A15088" s="219" t="s">
        <v>5841</v>
      </c>
      <c r="B15088" s="220" t="s">
        <v>21689</v>
      </c>
      <c r="C15088" s="219" t="s">
        <v>5667</v>
      </c>
      <c r="D15088" s="222">
        <v>492.38</v>
      </c>
    </row>
    <row r="15089" spans="1:4">
      <c r="A15089" s="219" t="s">
        <v>5840</v>
      </c>
      <c r="B15089" s="220" t="s">
        <v>21690</v>
      </c>
      <c r="C15089" s="219" t="s">
        <v>5667</v>
      </c>
      <c r="D15089" s="222">
        <v>390.94</v>
      </c>
    </row>
    <row r="15090" spans="1:4">
      <c r="A15090" s="219" t="s">
        <v>5826</v>
      </c>
      <c r="B15090" s="220" t="s">
        <v>5827</v>
      </c>
      <c r="C15090" s="219" t="s">
        <v>5667</v>
      </c>
      <c r="D15090" s="222">
        <v>111.78</v>
      </c>
    </row>
    <row r="15091" spans="1:4">
      <c r="A15091" s="219" t="s">
        <v>5824</v>
      </c>
      <c r="B15091" s="220" t="s">
        <v>5825</v>
      </c>
      <c r="C15091" s="219" t="s">
        <v>5667</v>
      </c>
      <c r="D15091" s="222">
        <v>111.46</v>
      </c>
    </row>
    <row r="15092" spans="1:4">
      <c r="A15092" s="215">
        <v>9036</v>
      </c>
      <c r="B15092" s="216" t="s">
        <v>21691</v>
      </c>
      <c r="C15092" s="217"/>
      <c r="D15092" s="218"/>
    </row>
    <row r="15093" spans="1:4">
      <c r="A15093" s="219" t="s">
        <v>7117</v>
      </c>
      <c r="B15093" s="220" t="s">
        <v>7118</v>
      </c>
      <c r="C15093" s="219" t="s">
        <v>5667</v>
      </c>
      <c r="D15093" s="222">
        <v>790.22</v>
      </c>
    </row>
    <row r="15094" spans="1:4">
      <c r="A15094" s="215">
        <v>9037</v>
      </c>
      <c r="B15094" s="216" t="s">
        <v>21692</v>
      </c>
      <c r="C15094" s="217"/>
      <c r="D15094" s="218"/>
    </row>
    <row r="15095" spans="1:4" ht="48">
      <c r="A15095" s="219" t="s">
        <v>5099</v>
      </c>
      <c r="B15095" s="220" t="s">
        <v>5100</v>
      </c>
      <c r="C15095" s="219" t="s">
        <v>20847</v>
      </c>
      <c r="D15095" s="224">
        <v>2981.52</v>
      </c>
    </row>
    <row r="15096" spans="1:4">
      <c r="A15096" s="215">
        <v>9038</v>
      </c>
      <c r="B15096" s="216" t="s">
        <v>21693</v>
      </c>
      <c r="C15096" s="217"/>
      <c r="D15096" s="218"/>
    </row>
    <row r="15097" spans="1:4" ht="36">
      <c r="A15097" s="219" t="s">
        <v>7119</v>
      </c>
      <c r="B15097" s="220" t="s">
        <v>10052</v>
      </c>
      <c r="C15097" s="219" t="s">
        <v>20847</v>
      </c>
      <c r="D15097" s="222">
        <v>117.93</v>
      </c>
    </row>
    <row r="15098" spans="1:4" ht="24">
      <c r="A15098" s="219" t="s">
        <v>7120</v>
      </c>
      <c r="B15098" s="220" t="s">
        <v>10053</v>
      </c>
      <c r="C15098" s="219" t="s">
        <v>20847</v>
      </c>
      <c r="D15098" s="222">
        <v>177.52</v>
      </c>
    </row>
    <row r="15099" spans="1:4">
      <c r="A15099" s="219" t="s">
        <v>5832</v>
      </c>
      <c r="B15099" s="220" t="s">
        <v>5833</v>
      </c>
      <c r="C15099" s="219" t="s">
        <v>5667</v>
      </c>
      <c r="D15099" s="222">
        <v>140.79</v>
      </c>
    </row>
    <row r="15100" spans="1:4">
      <c r="A15100" s="219" t="s">
        <v>5836</v>
      </c>
      <c r="B15100" s="220" t="s">
        <v>5837</v>
      </c>
      <c r="C15100" s="219" t="s">
        <v>5667</v>
      </c>
      <c r="D15100" s="222">
        <v>248.36</v>
      </c>
    </row>
    <row r="15101" spans="1:4">
      <c r="A15101" s="219" t="s">
        <v>5834</v>
      </c>
      <c r="B15101" s="220" t="s">
        <v>5835</v>
      </c>
      <c r="C15101" s="219" t="s">
        <v>5667</v>
      </c>
      <c r="D15101" s="222">
        <v>211.2</v>
      </c>
    </row>
    <row r="15102" spans="1:4">
      <c r="A15102" s="219" t="s">
        <v>5828</v>
      </c>
      <c r="B15102" s="220" t="s">
        <v>5829</v>
      </c>
      <c r="C15102" s="219" t="s">
        <v>5667</v>
      </c>
      <c r="D15102" s="223">
        <v>92.86</v>
      </c>
    </row>
    <row r="15103" spans="1:4">
      <c r="A15103" s="219" t="s">
        <v>5838</v>
      </c>
      <c r="B15103" s="220" t="s">
        <v>5839</v>
      </c>
      <c r="C15103" s="219" t="s">
        <v>5667</v>
      </c>
      <c r="D15103" s="222">
        <v>339.31</v>
      </c>
    </row>
    <row r="15104" spans="1:4">
      <c r="A15104" s="219" t="s">
        <v>5830</v>
      </c>
      <c r="B15104" s="220" t="s">
        <v>5831</v>
      </c>
      <c r="C15104" s="219" t="s">
        <v>5667</v>
      </c>
      <c r="D15104" s="222">
        <v>121.23</v>
      </c>
    </row>
    <row r="15105" spans="1:4">
      <c r="A15105" s="219" t="s">
        <v>7121</v>
      </c>
      <c r="B15105" s="220" t="s">
        <v>7122</v>
      </c>
      <c r="C15105" s="219" t="s">
        <v>5667</v>
      </c>
      <c r="D15105" s="223">
        <v>30.42</v>
      </c>
    </row>
    <row r="15106" spans="1:4">
      <c r="A15106" s="219" t="s">
        <v>7123</v>
      </c>
      <c r="B15106" s="220" t="s">
        <v>10054</v>
      </c>
      <c r="C15106" s="219" t="s">
        <v>20847</v>
      </c>
      <c r="D15106" s="223">
        <v>19.579999999999998</v>
      </c>
    </row>
    <row r="15107" spans="1:4">
      <c r="A15107" s="219" t="s">
        <v>7124</v>
      </c>
      <c r="B15107" s="220" t="s">
        <v>10055</v>
      </c>
      <c r="C15107" s="219" t="s">
        <v>20847</v>
      </c>
      <c r="D15107" s="223">
        <v>22.2</v>
      </c>
    </row>
    <row r="15108" spans="1:4" ht="24">
      <c r="A15108" s="219" t="s">
        <v>7125</v>
      </c>
      <c r="B15108" s="220" t="s">
        <v>10056</v>
      </c>
      <c r="C15108" s="219" t="s">
        <v>20847</v>
      </c>
      <c r="D15108" s="223">
        <v>18.440000000000001</v>
      </c>
    </row>
    <row r="15109" spans="1:4" ht="24">
      <c r="A15109" s="219" t="s">
        <v>7128</v>
      </c>
      <c r="B15109" s="220" t="s">
        <v>10059</v>
      </c>
      <c r="C15109" s="219" t="s">
        <v>20847</v>
      </c>
      <c r="D15109" s="223">
        <v>48.5</v>
      </c>
    </row>
    <row r="15110" spans="1:4">
      <c r="A15110" s="215">
        <v>8689</v>
      </c>
      <c r="B15110" s="216" t="s">
        <v>21694</v>
      </c>
      <c r="C15110" s="217"/>
      <c r="D15110" s="218"/>
    </row>
    <row r="15111" spans="1:4">
      <c r="A15111" s="215">
        <v>9039</v>
      </c>
      <c r="B15111" s="216" t="s">
        <v>21695</v>
      </c>
      <c r="C15111" s="217"/>
      <c r="D15111" s="218"/>
    </row>
    <row r="15112" spans="1:4" ht="24">
      <c r="A15112" s="219" t="s">
        <v>8969</v>
      </c>
      <c r="B15112" s="220" t="s">
        <v>10096</v>
      </c>
      <c r="C15112" s="219" t="s">
        <v>20847</v>
      </c>
      <c r="D15112" s="222">
        <v>238.01</v>
      </c>
    </row>
    <row r="15113" spans="1:4" ht="24">
      <c r="A15113" s="219" t="s">
        <v>3370</v>
      </c>
      <c r="B15113" s="220" t="s">
        <v>10097</v>
      </c>
      <c r="C15113" s="219" t="s">
        <v>20847</v>
      </c>
      <c r="D15113" s="222">
        <v>123.69</v>
      </c>
    </row>
    <row r="15114" spans="1:4" ht="24">
      <c r="A15114" s="219" t="s">
        <v>8968</v>
      </c>
      <c r="B15114" s="220" t="s">
        <v>10095</v>
      </c>
      <c r="C15114" s="219" t="s">
        <v>20847</v>
      </c>
      <c r="D15114" s="222">
        <v>232.58</v>
      </c>
    </row>
    <row r="15115" spans="1:4">
      <c r="A15115" s="215">
        <v>9040</v>
      </c>
      <c r="B15115" s="216" t="s">
        <v>21696</v>
      </c>
      <c r="C15115" s="217"/>
      <c r="D15115" s="218"/>
    </row>
    <row r="15116" spans="1:4" ht="36">
      <c r="A15116" s="219" t="s">
        <v>21697</v>
      </c>
      <c r="B15116" s="220" t="s">
        <v>21698</v>
      </c>
      <c r="C15116" s="219" t="s">
        <v>20846</v>
      </c>
      <c r="D15116" s="222">
        <v>398.53</v>
      </c>
    </row>
    <row r="15117" spans="1:4">
      <c r="A15117" s="215">
        <v>9041</v>
      </c>
      <c r="B15117" s="216" t="s">
        <v>21699</v>
      </c>
      <c r="C15117" s="217"/>
      <c r="D15117" s="218"/>
    </row>
    <row r="15118" spans="1:4" ht="36">
      <c r="A15118" s="219" t="s">
        <v>8971</v>
      </c>
      <c r="B15118" s="220" t="s">
        <v>21700</v>
      </c>
      <c r="C15118" s="219" t="s">
        <v>20846</v>
      </c>
      <c r="D15118" s="222">
        <v>134.21</v>
      </c>
    </row>
    <row r="15119" spans="1:4" ht="36">
      <c r="A15119" s="219" t="s">
        <v>8972</v>
      </c>
      <c r="B15119" s="220" t="s">
        <v>21701</v>
      </c>
      <c r="C15119" s="219" t="s">
        <v>20846</v>
      </c>
      <c r="D15119" s="222">
        <v>169.48</v>
      </c>
    </row>
    <row r="15120" spans="1:4" ht="36">
      <c r="A15120" s="219" t="s">
        <v>8973</v>
      </c>
      <c r="B15120" s="220" t="s">
        <v>21702</v>
      </c>
      <c r="C15120" s="219" t="s">
        <v>20846</v>
      </c>
      <c r="D15120" s="222">
        <v>226.48</v>
      </c>
    </row>
    <row r="15121" spans="1:4">
      <c r="A15121" s="215">
        <v>9042</v>
      </c>
      <c r="B15121" s="216" t="s">
        <v>21703</v>
      </c>
      <c r="C15121" s="217"/>
      <c r="D15121" s="218"/>
    </row>
    <row r="15122" spans="1:4" ht="36">
      <c r="A15122" s="219" t="s">
        <v>8970</v>
      </c>
      <c r="B15122" s="220" t="s">
        <v>21704</v>
      </c>
      <c r="C15122" s="219" t="s">
        <v>20846</v>
      </c>
      <c r="D15122" s="222">
        <v>151.34</v>
      </c>
    </row>
    <row r="15123" spans="1:4" ht="36">
      <c r="A15123" s="219" t="s">
        <v>21705</v>
      </c>
      <c r="B15123" s="220" t="s">
        <v>21706</v>
      </c>
      <c r="C15123" s="219" t="s">
        <v>20846</v>
      </c>
      <c r="D15123" s="222">
        <v>189.42</v>
      </c>
    </row>
    <row r="15124" spans="1:4">
      <c r="A15124" s="215">
        <v>9043</v>
      </c>
      <c r="B15124" s="216" t="s">
        <v>21707</v>
      </c>
      <c r="C15124" s="217"/>
      <c r="D15124" s="218"/>
    </row>
    <row r="15125" spans="1:4" ht="36">
      <c r="A15125" s="219" t="s">
        <v>8976</v>
      </c>
      <c r="B15125" s="220" t="s">
        <v>21708</v>
      </c>
      <c r="C15125" s="219" t="s">
        <v>20846</v>
      </c>
      <c r="D15125" s="222">
        <v>312.39</v>
      </c>
    </row>
    <row r="15126" spans="1:4" ht="36">
      <c r="A15126" s="219" t="s">
        <v>8974</v>
      </c>
      <c r="B15126" s="220" t="s">
        <v>21709</v>
      </c>
      <c r="C15126" s="219" t="s">
        <v>20846</v>
      </c>
      <c r="D15126" s="222">
        <v>232.57</v>
      </c>
    </row>
    <row r="15127" spans="1:4" ht="36">
      <c r="A15127" s="219" t="s">
        <v>8975</v>
      </c>
      <c r="B15127" s="220" t="s">
        <v>21710</v>
      </c>
      <c r="C15127" s="219" t="s">
        <v>20846</v>
      </c>
      <c r="D15127" s="222">
        <v>272.14999999999998</v>
      </c>
    </row>
    <row r="15128" spans="1:4">
      <c r="A15128" s="215">
        <v>8690</v>
      </c>
      <c r="B15128" s="216" t="s">
        <v>21711</v>
      </c>
      <c r="C15128" s="217"/>
      <c r="D15128" s="218"/>
    </row>
    <row r="15129" spans="1:4">
      <c r="A15129" s="215">
        <v>9045</v>
      </c>
      <c r="B15129" s="216" t="s">
        <v>21712</v>
      </c>
      <c r="C15129" s="217"/>
      <c r="D15129" s="218"/>
    </row>
    <row r="15130" spans="1:4">
      <c r="A15130" s="219" t="s">
        <v>8377</v>
      </c>
      <c r="B15130" s="220" t="s">
        <v>21713</v>
      </c>
      <c r="C15130" s="219" t="s">
        <v>20847</v>
      </c>
      <c r="D15130" s="222">
        <v>719.57</v>
      </c>
    </row>
    <row r="15131" spans="1:4">
      <c r="A15131" s="219" t="s">
        <v>8378</v>
      </c>
      <c r="B15131" s="220" t="s">
        <v>21714</v>
      </c>
      <c r="C15131" s="219" t="s">
        <v>20847</v>
      </c>
      <c r="D15131" s="222">
        <v>997.45</v>
      </c>
    </row>
    <row r="15132" spans="1:4">
      <c r="A15132" s="215">
        <v>9046</v>
      </c>
      <c r="B15132" s="216" t="s">
        <v>21715</v>
      </c>
      <c r="C15132" s="217"/>
      <c r="D15132" s="218"/>
    </row>
    <row r="15133" spans="1:4">
      <c r="A15133" s="219" t="s">
        <v>8383</v>
      </c>
      <c r="B15133" s="220" t="s">
        <v>21716</v>
      </c>
      <c r="C15133" s="219" t="s">
        <v>20847</v>
      </c>
      <c r="D15133" s="223">
        <v>45.61</v>
      </c>
    </row>
    <row r="15134" spans="1:4">
      <c r="A15134" s="219" t="s">
        <v>8384</v>
      </c>
      <c r="B15134" s="220" t="s">
        <v>21717</v>
      </c>
      <c r="C15134" s="219" t="s">
        <v>20847</v>
      </c>
      <c r="D15134" s="222">
        <v>226.1</v>
      </c>
    </row>
    <row r="15135" spans="1:4" ht="24">
      <c r="A15135" s="219" t="s">
        <v>8385</v>
      </c>
      <c r="B15135" s="220" t="s">
        <v>21718</v>
      </c>
      <c r="C15135" s="219" t="s">
        <v>20847</v>
      </c>
      <c r="D15135" s="223">
        <v>59.21</v>
      </c>
    </row>
    <row r="15136" spans="1:4" ht="24">
      <c r="A15136" s="219" t="s">
        <v>8380</v>
      </c>
      <c r="B15136" s="220" t="s">
        <v>21719</v>
      </c>
      <c r="C15136" s="219" t="s">
        <v>20847</v>
      </c>
      <c r="D15136" s="223">
        <v>53.74</v>
      </c>
    </row>
    <row r="15137" spans="1:4" ht="24">
      <c r="A15137" s="219" t="s">
        <v>8379</v>
      </c>
      <c r="B15137" s="220" t="s">
        <v>21720</v>
      </c>
      <c r="C15137" s="219" t="s">
        <v>20847</v>
      </c>
      <c r="D15137" s="223">
        <v>54.61</v>
      </c>
    </row>
    <row r="15138" spans="1:4">
      <c r="A15138" s="219" t="s">
        <v>8381</v>
      </c>
      <c r="B15138" s="220" t="s">
        <v>21721</v>
      </c>
      <c r="C15138" s="219" t="s">
        <v>20847</v>
      </c>
      <c r="D15138" s="223">
        <v>16.760000000000002</v>
      </c>
    </row>
    <row r="15139" spans="1:4">
      <c r="A15139" s="219" t="s">
        <v>8382</v>
      </c>
      <c r="B15139" s="220" t="s">
        <v>21722</v>
      </c>
      <c r="C15139" s="219" t="s">
        <v>20847</v>
      </c>
      <c r="D15139" s="223">
        <v>16.98</v>
      </c>
    </row>
    <row r="15140" spans="1:4">
      <c r="A15140" s="215">
        <v>9047</v>
      </c>
      <c r="B15140" s="216" t="s">
        <v>21723</v>
      </c>
      <c r="C15140" s="217"/>
      <c r="D15140" s="218"/>
    </row>
    <row r="15141" spans="1:4">
      <c r="A15141" s="219" t="s">
        <v>8376</v>
      </c>
      <c r="B15141" s="220" t="s">
        <v>21724</v>
      </c>
      <c r="C15141" s="219" t="s">
        <v>20847</v>
      </c>
      <c r="D15141" s="223">
        <v>56.3</v>
      </c>
    </row>
    <row r="15142" spans="1:4">
      <c r="A15142" s="215">
        <v>8691</v>
      </c>
      <c r="B15142" s="216" t="s">
        <v>21725</v>
      </c>
      <c r="C15142" s="217"/>
      <c r="D15142" s="218"/>
    </row>
    <row r="15143" spans="1:4">
      <c r="A15143" s="215">
        <v>9050</v>
      </c>
      <c r="B15143" s="216" t="s">
        <v>21726</v>
      </c>
      <c r="C15143" s="217"/>
      <c r="D15143" s="218"/>
    </row>
    <row r="15144" spans="1:4" ht="48">
      <c r="A15144" s="219" t="s">
        <v>7727</v>
      </c>
      <c r="B15144" s="220" t="s">
        <v>31445</v>
      </c>
      <c r="C15144" s="219" t="s">
        <v>20847</v>
      </c>
      <c r="D15144" s="222">
        <v>144.36000000000001</v>
      </c>
    </row>
    <row r="15145" spans="1:4" ht="36">
      <c r="A15145" s="219" t="s">
        <v>7729</v>
      </c>
      <c r="B15145" s="220" t="s">
        <v>31446</v>
      </c>
      <c r="C15145" s="219" t="s">
        <v>20847</v>
      </c>
      <c r="D15145" s="222">
        <v>286.25</v>
      </c>
    </row>
    <row r="15146" spans="1:4" ht="48">
      <c r="A15146" s="219" t="s">
        <v>7728</v>
      </c>
      <c r="B15146" s="220" t="s">
        <v>31447</v>
      </c>
      <c r="C15146" s="219" t="s">
        <v>20847</v>
      </c>
      <c r="D15146" s="222">
        <v>202.35</v>
      </c>
    </row>
    <row r="15147" spans="1:4">
      <c r="A15147" s="215">
        <v>9051</v>
      </c>
      <c r="B15147" s="216" t="s">
        <v>21727</v>
      </c>
      <c r="C15147" s="217"/>
      <c r="D15147" s="218"/>
    </row>
    <row r="15148" spans="1:4" ht="36">
      <c r="A15148" s="219" t="s">
        <v>7723</v>
      </c>
      <c r="B15148" s="220" t="s">
        <v>7724</v>
      </c>
      <c r="C15148" s="219" t="s">
        <v>20847</v>
      </c>
      <c r="D15148" s="222">
        <v>125.35</v>
      </c>
    </row>
    <row r="15149" spans="1:4" ht="36">
      <c r="A15149" s="219" t="s">
        <v>7725</v>
      </c>
      <c r="B15149" s="220" t="s">
        <v>7726</v>
      </c>
      <c r="C15149" s="219" t="s">
        <v>20847</v>
      </c>
      <c r="D15149" s="222">
        <v>163.80000000000001</v>
      </c>
    </row>
    <row r="15150" spans="1:4">
      <c r="A15150" s="215">
        <v>9052</v>
      </c>
      <c r="B15150" s="216" t="s">
        <v>21728</v>
      </c>
      <c r="C15150" s="217"/>
      <c r="D15150" s="218"/>
    </row>
    <row r="15151" spans="1:4" ht="72">
      <c r="A15151" s="219" t="s">
        <v>7732</v>
      </c>
      <c r="B15151" s="220" t="s">
        <v>7733</v>
      </c>
      <c r="C15151" s="219" t="s">
        <v>20847</v>
      </c>
      <c r="D15151" s="222">
        <v>227.27</v>
      </c>
    </row>
    <row r="15152" spans="1:4" ht="60">
      <c r="A15152" s="219" t="s">
        <v>7734</v>
      </c>
      <c r="B15152" s="220" t="s">
        <v>7735</v>
      </c>
      <c r="C15152" s="219" t="s">
        <v>20847</v>
      </c>
      <c r="D15152" s="222">
        <v>141.87</v>
      </c>
    </row>
    <row r="15153" spans="1:4" ht="72">
      <c r="A15153" s="219" t="s">
        <v>5307</v>
      </c>
      <c r="B15153" s="220" t="s">
        <v>5308</v>
      </c>
      <c r="C15153" s="219" t="s">
        <v>20847</v>
      </c>
      <c r="D15153" s="222">
        <v>377.81</v>
      </c>
    </row>
    <row r="15154" spans="1:4" ht="72">
      <c r="A15154" s="219" t="s">
        <v>7742</v>
      </c>
      <c r="B15154" s="220" t="s">
        <v>7743</v>
      </c>
      <c r="C15154" s="219" t="s">
        <v>20847</v>
      </c>
      <c r="D15154" s="222">
        <v>260.11</v>
      </c>
    </row>
    <row r="15155" spans="1:4" ht="72">
      <c r="A15155" s="219" t="s">
        <v>5305</v>
      </c>
      <c r="B15155" s="220" t="s">
        <v>5306</v>
      </c>
      <c r="C15155" s="219" t="s">
        <v>20847</v>
      </c>
      <c r="D15155" s="222">
        <v>386.52</v>
      </c>
    </row>
    <row r="15156" spans="1:4" ht="72">
      <c r="A15156" s="219" t="s">
        <v>5309</v>
      </c>
      <c r="B15156" s="220" t="s">
        <v>5310</v>
      </c>
      <c r="C15156" s="219" t="s">
        <v>20847</v>
      </c>
      <c r="D15156" s="222">
        <v>387.49</v>
      </c>
    </row>
    <row r="15157" spans="1:4" ht="72">
      <c r="A15157" s="219" t="s">
        <v>5303</v>
      </c>
      <c r="B15157" s="220" t="s">
        <v>5304</v>
      </c>
      <c r="C15157" s="219" t="s">
        <v>20847</v>
      </c>
      <c r="D15157" s="222">
        <v>318.25</v>
      </c>
    </row>
    <row r="15158" spans="1:4">
      <c r="A15158" s="215">
        <v>9053</v>
      </c>
      <c r="B15158" s="216" t="s">
        <v>21729</v>
      </c>
      <c r="C15158" s="217"/>
      <c r="D15158" s="218"/>
    </row>
    <row r="15159" spans="1:4" ht="60">
      <c r="A15159" s="219" t="s">
        <v>7736</v>
      </c>
      <c r="B15159" s="220" t="s">
        <v>7737</v>
      </c>
      <c r="C15159" s="219" t="s">
        <v>20847</v>
      </c>
      <c r="D15159" s="222">
        <v>262.48</v>
      </c>
    </row>
    <row r="15160" spans="1:4" ht="60">
      <c r="A15160" s="219" t="s">
        <v>7738</v>
      </c>
      <c r="B15160" s="220" t="s">
        <v>7739</v>
      </c>
      <c r="C15160" s="219" t="s">
        <v>20847</v>
      </c>
      <c r="D15160" s="222">
        <v>144.78</v>
      </c>
    </row>
    <row r="15161" spans="1:4">
      <c r="A15161" s="215">
        <v>9054</v>
      </c>
      <c r="B15161" s="216" t="s">
        <v>21730</v>
      </c>
      <c r="C15161" s="217"/>
      <c r="D15161" s="218"/>
    </row>
    <row r="15162" spans="1:4" ht="72">
      <c r="A15162" s="219" t="s">
        <v>7740</v>
      </c>
      <c r="B15162" s="220" t="s">
        <v>7741</v>
      </c>
      <c r="C15162" s="219" t="s">
        <v>20847</v>
      </c>
      <c r="D15162" s="222">
        <v>182.93</v>
      </c>
    </row>
    <row r="15163" spans="1:4">
      <c r="A15163" s="215">
        <v>9055</v>
      </c>
      <c r="B15163" s="216" t="s">
        <v>21731</v>
      </c>
      <c r="C15163" s="217"/>
      <c r="D15163" s="218"/>
    </row>
    <row r="15164" spans="1:4" ht="48">
      <c r="A15164" s="219" t="s">
        <v>7730</v>
      </c>
      <c r="B15164" s="220" t="s">
        <v>7731</v>
      </c>
      <c r="C15164" s="219" t="s">
        <v>20847</v>
      </c>
      <c r="D15164" s="222">
        <v>293.7</v>
      </c>
    </row>
    <row r="15165" spans="1:4" ht="48">
      <c r="A15165" s="219" t="s">
        <v>5375</v>
      </c>
      <c r="B15165" s="220" t="s">
        <v>5376</v>
      </c>
      <c r="C15165" s="219" t="s">
        <v>20847</v>
      </c>
      <c r="D15165" s="222">
        <v>564.20000000000005</v>
      </c>
    </row>
    <row r="15166" spans="1:4">
      <c r="A15166" s="215">
        <v>8692</v>
      </c>
      <c r="B15166" s="216" t="s">
        <v>21732</v>
      </c>
      <c r="C15166" s="217"/>
      <c r="D15166" s="218"/>
    </row>
    <row r="15167" spans="1:4">
      <c r="A15167" s="215">
        <v>9056</v>
      </c>
      <c r="B15167" s="216" t="s">
        <v>21733</v>
      </c>
      <c r="C15167" s="217"/>
      <c r="D15167" s="218"/>
    </row>
    <row r="15168" spans="1:4" ht="24">
      <c r="A15168" s="219" t="s">
        <v>8051</v>
      </c>
      <c r="B15168" s="220" t="s">
        <v>8052</v>
      </c>
      <c r="C15168" s="219" t="s">
        <v>20846</v>
      </c>
      <c r="D15168" s="223">
        <v>26.67</v>
      </c>
    </row>
    <row r="15169" spans="1:4" ht="24">
      <c r="A15169" s="219" t="s">
        <v>8055</v>
      </c>
      <c r="B15169" s="220" t="s">
        <v>8056</v>
      </c>
      <c r="C15169" s="219" t="s">
        <v>20846</v>
      </c>
      <c r="D15169" s="223">
        <v>29.44</v>
      </c>
    </row>
    <row r="15170" spans="1:4" ht="24">
      <c r="A15170" s="219" t="s">
        <v>8053</v>
      </c>
      <c r="B15170" s="220" t="s">
        <v>8054</v>
      </c>
      <c r="C15170" s="219" t="s">
        <v>20846</v>
      </c>
      <c r="D15170" s="223">
        <v>36.4</v>
      </c>
    </row>
    <row r="15171" spans="1:4">
      <c r="A15171" s="215">
        <v>9057</v>
      </c>
      <c r="B15171" s="216" t="s">
        <v>21734</v>
      </c>
      <c r="C15171" s="217"/>
      <c r="D15171" s="218"/>
    </row>
    <row r="15172" spans="1:4" ht="24">
      <c r="A15172" s="219" t="s">
        <v>8047</v>
      </c>
      <c r="B15172" s="220" t="s">
        <v>8048</v>
      </c>
      <c r="C15172" s="219" t="s">
        <v>20847</v>
      </c>
      <c r="D15172" s="221">
        <v>9.7899999999999991</v>
      </c>
    </row>
    <row r="15173" spans="1:4">
      <c r="A15173" s="219" t="s">
        <v>8049</v>
      </c>
      <c r="B15173" s="220" t="s">
        <v>8050</v>
      </c>
      <c r="C15173" s="219" t="s">
        <v>20846</v>
      </c>
      <c r="D15173" s="223">
        <v>25.26</v>
      </c>
    </row>
    <row r="15174" spans="1:4" ht="24">
      <c r="A15174" s="219" t="s">
        <v>8045</v>
      </c>
      <c r="B15174" s="220" t="s">
        <v>8046</v>
      </c>
      <c r="C15174" s="219" t="s">
        <v>20847</v>
      </c>
      <c r="D15174" s="223">
        <v>13.05</v>
      </c>
    </row>
    <row r="15175" spans="1:4">
      <c r="A15175" s="215">
        <v>9058</v>
      </c>
      <c r="B15175" s="216" t="s">
        <v>21735</v>
      </c>
      <c r="C15175" s="217"/>
      <c r="D15175" s="218"/>
    </row>
    <row r="15176" spans="1:4">
      <c r="A15176" s="219" t="s">
        <v>8067</v>
      </c>
      <c r="B15176" s="220" t="s">
        <v>8068</v>
      </c>
      <c r="C15176" s="219" t="s">
        <v>20847</v>
      </c>
      <c r="D15176" s="221">
        <v>3.92</v>
      </c>
    </row>
    <row r="15177" spans="1:4">
      <c r="A15177" s="219" t="s">
        <v>8069</v>
      </c>
      <c r="B15177" s="220" t="s">
        <v>8070</v>
      </c>
      <c r="C15177" s="219" t="s">
        <v>20847</v>
      </c>
      <c r="D15177" s="221">
        <v>2.4900000000000002</v>
      </c>
    </row>
    <row r="15178" spans="1:4">
      <c r="A15178" s="219" t="s">
        <v>8063</v>
      </c>
      <c r="B15178" s="220" t="s">
        <v>8064</v>
      </c>
      <c r="C15178" s="219" t="s">
        <v>20847</v>
      </c>
      <c r="D15178" s="222">
        <v>166.41</v>
      </c>
    </row>
    <row r="15179" spans="1:4">
      <c r="A15179" s="219" t="s">
        <v>5554</v>
      </c>
      <c r="B15179" s="220" t="s">
        <v>5555</v>
      </c>
      <c r="C15179" s="219" t="s">
        <v>20847</v>
      </c>
      <c r="D15179" s="223">
        <v>82.88</v>
      </c>
    </row>
    <row r="15180" spans="1:4">
      <c r="A15180" s="219" t="s">
        <v>5556</v>
      </c>
      <c r="B15180" s="220" t="s">
        <v>5557</v>
      </c>
      <c r="C15180" s="219" t="s">
        <v>20847</v>
      </c>
      <c r="D15180" s="223">
        <v>82.88</v>
      </c>
    </row>
    <row r="15181" spans="1:4">
      <c r="A15181" s="219" t="s">
        <v>5544</v>
      </c>
      <c r="B15181" s="220" t="s">
        <v>5545</v>
      </c>
      <c r="C15181" s="219" t="s">
        <v>20847</v>
      </c>
      <c r="D15181" s="222">
        <v>105.3</v>
      </c>
    </row>
    <row r="15182" spans="1:4">
      <c r="A15182" s="219" t="s">
        <v>5546</v>
      </c>
      <c r="B15182" s="220" t="s">
        <v>5547</v>
      </c>
      <c r="C15182" s="219" t="s">
        <v>20847</v>
      </c>
      <c r="D15182" s="222">
        <v>105.3</v>
      </c>
    </row>
    <row r="15183" spans="1:4">
      <c r="A15183" s="219" t="s">
        <v>8059</v>
      </c>
      <c r="B15183" s="220" t="s">
        <v>8060</v>
      </c>
      <c r="C15183" s="219" t="s">
        <v>20847</v>
      </c>
      <c r="D15183" s="222">
        <v>105.3</v>
      </c>
    </row>
    <row r="15184" spans="1:4">
      <c r="A15184" s="219" t="s">
        <v>5542</v>
      </c>
      <c r="B15184" s="220" t="s">
        <v>5543</v>
      </c>
      <c r="C15184" s="219" t="s">
        <v>20847</v>
      </c>
      <c r="D15184" s="222">
        <v>105.3</v>
      </c>
    </row>
    <row r="15185" spans="1:4">
      <c r="A15185" s="219" t="s">
        <v>8065</v>
      </c>
      <c r="B15185" s="220" t="s">
        <v>8066</v>
      </c>
      <c r="C15185" s="219" t="s">
        <v>20847</v>
      </c>
      <c r="D15185" s="222">
        <v>101.26</v>
      </c>
    </row>
    <row r="15186" spans="1:4">
      <c r="A15186" s="219" t="s">
        <v>5562</v>
      </c>
      <c r="B15186" s="220" t="s">
        <v>5563</v>
      </c>
      <c r="C15186" s="219" t="s">
        <v>20847</v>
      </c>
      <c r="D15186" s="223">
        <v>96.12</v>
      </c>
    </row>
    <row r="15187" spans="1:4">
      <c r="A15187" s="219" t="s">
        <v>5558</v>
      </c>
      <c r="B15187" s="220" t="s">
        <v>5559</v>
      </c>
      <c r="C15187" s="219" t="s">
        <v>20847</v>
      </c>
      <c r="D15187" s="223">
        <v>97.41</v>
      </c>
    </row>
    <row r="15188" spans="1:4">
      <c r="A15188" s="219" t="s">
        <v>5568</v>
      </c>
      <c r="B15188" s="220" t="s">
        <v>5569</v>
      </c>
      <c r="C15188" s="219" t="s">
        <v>20847</v>
      </c>
      <c r="D15188" s="223">
        <v>74.709999999999994</v>
      </c>
    </row>
    <row r="15189" spans="1:4">
      <c r="A15189" s="219" t="s">
        <v>5550</v>
      </c>
      <c r="B15189" s="220" t="s">
        <v>5551</v>
      </c>
      <c r="C15189" s="219" t="s">
        <v>20847</v>
      </c>
      <c r="D15189" s="223">
        <v>82.42</v>
      </c>
    </row>
    <row r="15190" spans="1:4">
      <c r="A15190" s="219" t="s">
        <v>5552</v>
      </c>
      <c r="B15190" s="220" t="s">
        <v>5553</v>
      </c>
      <c r="C15190" s="219" t="s">
        <v>20847</v>
      </c>
      <c r="D15190" s="223">
        <v>76.489999999999995</v>
      </c>
    </row>
    <row r="15191" spans="1:4">
      <c r="A15191" s="219" t="s">
        <v>8061</v>
      </c>
      <c r="B15191" s="220" t="s">
        <v>8062</v>
      </c>
      <c r="C15191" s="219" t="s">
        <v>20847</v>
      </c>
      <c r="D15191" s="222">
        <v>101.54</v>
      </c>
    </row>
    <row r="15192" spans="1:4">
      <c r="A15192" s="219" t="s">
        <v>5564</v>
      </c>
      <c r="B15192" s="220" t="s">
        <v>5565</v>
      </c>
      <c r="C15192" s="219" t="s">
        <v>20847</v>
      </c>
      <c r="D15192" s="223">
        <v>82.89</v>
      </c>
    </row>
    <row r="15193" spans="1:4">
      <c r="A15193" s="219" t="s">
        <v>5548</v>
      </c>
      <c r="B15193" s="220" t="s">
        <v>5549</v>
      </c>
      <c r="C15193" s="219" t="s">
        <v>20847</v>
      </c>
      <c r="D15193" s="223">
        <v>97.41</v>
      </c>
    </row>
    <row r="15194" spans="1:4">
      <c r="A15194" s="219" t="s">
        <v>5566</v>
      </c>
      <c r="B15194" s="220" t="s">
        <v>5567</v>
      </c>
      <c r="C15194" s="219" t="s">
        <v>20847</v>
      </c>
      <c r="D15194" s="223">
        <v>97.4</v>
      </c>
    </row>
    <row r="15195" spans="1:4">
      <c r="A15195" s="219" t="s">
        <v>8057</v>
      </c>
      <c r="B15195" s="220" t="s">
        <v>8058</v>
      </c>
      <c r="C15195" s="219" t="s">
        <v>20847</v>
      </c>
      <c r="D15195" s="222">
        <v>102.03</v>
      </c>
    </row>
    <row r="15196" spans="1:4">
      <c r="A15196" s="219" t="s">
        <v>5560</v>
      </c>
      <c r="B15196" s="220" t="s">
        <v>5561</v>
      </c>
      <c r="C15196" s="219" t="s">
        <v>20847</v>
      </c>
      <c r="D15196" s="223">
        <v>78.52</v>
      </c>
    </row>
    <row r="15197" spans="1:4">
      <c r="A15197" s="219" t="s">
        <v>5574</v>
      </c>
      <c r="B15197" s="220" t="s">
        <v>5575</v>
      </c>
      <c r="C15197" s="219" t="s">
        <v>20846</v>
      </c>
      <c r="D15197" s="223">
        <v>56.44</v>
      </c>
    </row>
    <row r="15198" spans="1:4">
      <c r="A15198" s="219" t="s">
        <v>5578</v>
      </c>
      <c r="B15198" s="220" t="s">
        <v>5579</v>
      </c>
      <c r="C15198" s="219" t="s">
        <v>20846</v>
      </c>
      <c r="D15198" s="223">
        <v>44.1</v>
      </c>
    </row>
    <row r="15199" spans="1:4">
      <c r="A15199" s="219" t="s">
        <v>5572</v>
      </c>
      <c r="B15199" s="220" t="s">
        <v>5573</v>
      </c>
      <c r="C15199" s="219" t="s">
        <v>20846</v>
      </c>
      <c r="D15199" s="223">
        <v>18.39</v>
      </c>
    </row>
    <row r="15200" spans="1:4">
      <c r="A15200" s="219" t="s">
        <v>5576</v>
      </c>
      <c r="B15200" s="220" t="s">
        <v>5577</v>
      </c>
      <c r="C15200" s="219" t="s">
        <v>20846</v>
      </c>
      <c r="D15200" s="223">
        <v>65.010000000000005</v>
      </c>
    </row>
    <row r="15201" spans="1:4">
      <c r="A15201" s="219" t="s">
        <v>8073</v>
      </c>
      <c r="B15201" s="220" t="s">
        <v>8074</v>
      </c>
      <c r="C15201" s="219" t="s">
        <v>20847</v>
      </c>
      <c r="D15201" s="223">
        <v>24.63</v>
      </c>
    </row>
    <row r="15202" spans="1:4">
      <c r="A15202" s="219" t="s">
        <v>5540</v>
      </c>
      <c r="B15202" s="220" t="s">
        <v>5541</v>
      </c>
      <c r="C15202" s="219" t="s">
        <v>20847</v>
      </c>
      <c r="D15202" s="222">
        <v>177.39</v>
      </c>
    </row>
    <row r="15203" spans="1:4">
      <c r="A15203" s="219" t="s">
        <v>8071</v>
      </c>
      <c r="B15203" s="220" t="s">
        <v>8072</v>
      </c>
      <c r="C15203" s="219" t="s">
        <v>20847</v>
      </c>
      <c r="D15203" s="222">
        <v>177.39</v>
      </c>
    </row>
    <row r="15204" spans="1:4">
      <c r="A15204" s="215">
        <v>9060</v>
      </c>
      <c r="B15204" s="216" t="s">
        <v>21736</v>
      </c>
      <c r="C15204" s="217"/>
      <c r="D15204" s="218"/>
    </row>
    <row r="15205" spans="1:4">
      <c r="A15205" s="219" t="s">
        <v>21737</v>
      </c>
      <c r="B15205" s="220" t="s">
        <v>21738</v>
      </c>
      <c r="C15205" s="219" t="s">
        <v>20862</v>
      </c>
      <c r="D15205" s="222">
        <v>798.45</v>
      </c>
    </row>
    <row r="15206" spans="1:4">
      <c r="A15206" s="219" t="s">
        <v>8044</v>
      </c>
      <c r="B15206" s="220" t="s">
        <v>21739</v>
      </c>
      <c r="C15206" s="219" t="s">
        <v>20847</v>
      </c>
      <c r="D15206" s="222">
        <v>233.74</v>
      </c>
    </row>
    <row r="15207" spans="1:4">
      <c r="A15207" s="219" t="s">
        <v>21740</v>
      </c>
      <c r="B15207" s="220" t="s">
        <v>21741</v>
      </c>
      <c r="C15207" s="219" t="s">
        <v>20847</v>
      </c>
      <c r="D15207" s="223">
        <v>64.27</v>
      </c>
    </row>
    <row r="15208" spans="1:4">
      <c r="A15208" s="215">
        <v>8693</v>
      </c>
      <c r="B15208" s="216" t="s">
        <v>21742</v>
      </c>
      <c r="C15208" s="217"/>
      <c r="D15208" s="218"/>
    </row>
    <row r="15209" spans="1:4">
      <c r="A15209" s="215">
        <v>9061</v>
      </c>
      <c r="B15209" s="216" t="s">
        <v>21743</v>
      </c>
      <c r="C15209" s="217"/>
      <c r="D15209" s="218"/>
    </row>
    <row r="15210" spans="1:4" ht="24">
      <c r="A15210" s="219" t="s">
        <v>8460</v>
      </c>
      <c r="B15210" s="220" t="s">
        <v>21744</v>
      </c>
      <c r="C15210" s="219" t="s">
        <v>20851</v>
      </c>
      <c r="D15210" s="221">
        <v>2.36</v>
      </c>
    </row>
    <row r="15211" spans="1:4" ht="24">
      <c r="A15211" s="219" t="s">
        <v>8461</v>
      </c>
      <c r="B15211" s="220" t="s">
        <v>21745</v>
      </c>
      <c r="C15211" s="219" t="s">
        <v>20851</v>
      </c>
      <c r="D15211" s="221">
        <v>3.08</v>
      </c>
    </row>
    <row r="15212" spans="1:4" ht="24">
      <c r="A15212" s="219" t="s">
        <v>8462</v>
      </c>
      <c r="B15212" s="220" t="s">
        <v>21746</v>
      </c>
      <c r="C15212" s="219" t="s">
        <v>20851</v>
      </c>
      <c r="D15212" s="221">
        <v>5.16</v>
      </c>
    </row>
    <row r="15213" spans="1:4" ht="24">
      <c r="A15213" s="219" t="s">
        <v>8463</v>
      </c>
      <c r="B15213" s="220" t="s">
        <v>8464</v>
      </c>
      <c r="C15213" s="219" t="s">
        <v>20851</v>
      </c>
      <c r="D15213" s="221">
        <v>3.17</v>
      </c>
    </row>
    <row r="15214" spans="1:4" ht="24">
      <c r="A15214" s="219" t="s">
        <v>8465</v>
      </c>
      <c r="B15214" s="220" t="s">
        <v>8466</v>
      </c>
      <c r="C15214" s="219" t="s">
        <v>20851</v>
      </c>
      <c r="D15214" s="221">
        <v>4.9400000000000004</v>
      </c>
    </row>
    <row r="15215" spans="1:4" ht="24">
      <c r="A15215" s="219" t="s">
        <v>8467</v>
      </c>
      <c r="B15215" s="220" t="s">
        <v>8468</v>
      </c>
      <c r="C15215" s="219" t="s">
        <v>20851</v>
      </c>
      <c r="D15215" s="221">
        <v>6.35</v>
      </c>
    </row>
    <row r="15216" spans="1:4" ht="24">
      <c r="A15216" s="219" t="s">
        <v>8469</v>
      </c>
      <c r="B15216" s="220" t="s">
        <v>8470</v>
      </c>
      <c r="C15216" s="219" t="s">
        <v>20851</v>
      </c>
      <c r="D15216" s="221">
        <v>8.89</v>
      </c>
    </row>
    <row r="15217" spans="1:4" ht="24">
      <c r="A15217" s="219" t="s">
        <v>8471</v>
      </c>
      <c r="B15217" s="220" t="s">
        <v>8472</v>
      </c>
      <c r="C15217" s="219" t="s">
        <v>20851</v>
      </c>
      <c r="D15217" s="221">
        <v>9.66</v>
      </c>
    </row>
    <row r="15218" spans="1:4" ht="24">
      <c r="A15218" s="219" t="s">
        <v>8473</v>
      </c>
      <c r="B15218" s="220" t="s">
        <v>8474</v>
      </c>
      <c r="C15218" s="219" t="s">
        <v>20851</v>
      </c>
      <c r="D15218" s="223">
        <v>12.35</v>
      </c>
    </row>
    <row r="15219" spans="1:4">
      <c r="A15219" s="215">
        <v>9062</v>
      </c>
      <c r="B15219" s="216" t="s">
        <v>21747</v>
      </c>
      <c r="C15219" s="217"/>
      <c r="D15219" s="218"/>
    </row>
    <row r="15220" spans="1:4" ht="36">
      <c r="A15220" s="219" t="s">
        <v>9046</v>
      </c>
      <c r="B15220" s="220" t="s">
        <v>21748</v>
      </c>
      <c r="C15220" s="219" t="s">
        <v>20851</v>
      </c>
      <c r="D15220" s="223">
        <v>37.51</v>
      </c>
    </row>
    <row r="15221" spans="1:4" ht="36">
      <c r="A15221" s="219" t="s">
        <v>9045</v>
      </c>
      <c r="B15221" s="220" t="s">
        <v>21749</v>
      </c>
      <c r="C15221" s="219" t="s">
        <v>20851</v>
      </c>
      <c r="D15221" s="223">
        <v>25.01</v>
      </c>
    </row>
    <row r="15222" spans="1:4" ht="36">
      <c r="A15222" s="219" t="s">
        <v>9044</v>
      </c>
      <c r="B15222" s="220" t="s">
        <v>21750</v>
      </c>
      <c r="C15222" s="219" t="s">
        <v>20851</v>
      </c>
      <c r="D15222" s="223">
        <v>20.48</v>
      </c>
    </row>
    <row r="15223" spans="1:4" ht="36">
      <c r="A15223" s="219" t="s">
        <v>7744</v>
      </c>
      <c r="B15223" s="220" t="s">
        <v>21751</v>
      </c>
      <c r="C15223" s="219" t="s">
        <v>20851</v>
      </c>
      <c r="D15223" s="223">
        <v>14.58</v>
      </c>
    </row>
    <row r="15224" spans="1:4" ht="36">
      <c r="A15224" s="219" t="s">
        <v>7747</v>
      </c>
      <c r="B15224" s="220" t="s">
        <v>21752</v>
      </c>
      <c r="C15224" s="219" t="s">
        <v>20851</v>
      </c>
      <c r="D15224" s="221">
        <v>6.36</v>
      </c>
    </row>
    <row r="15225" spans="1:4" ht="24">
      <c r="A15225" s="219" t="s">
        <v>7748</v>
      </c>
      <c r="B15225" s="220" t="s">
        <v>21753</v>
      </c>
      <c r="C15225" s="219" t="s">
        <v>20851</v>
      </c>
      <c r="D15225" s="221">
        <v>8.81</v>
      </c>
    </row>
    <row r="15226" spans="1:4" ht="24">
      <c r="A15226" s="219" t="s">
        <v>21754</v>
      </c>
      <c r="B15226" s="220" t="s">
        <v>21755</v>
      </c>
      <c r="C15226" s="219" t="s">
        <v>20846</v>
      </c>
      <c r="D15226" s="223">
        <v>35.24</v>
      </c>
    </row>
    <row r="15227" spans="1:4">
      <c r="A15227" s="219" t="s">
        <v>9049</v>
      </c>
      <c r="B15227" s="220" t="s">
        <v>9050</v>
      </c>
      <c r="C15227" s="219" t="s">
        <v>20846</v>
      </c>
      <c r="D15227" s="221">
        <v>8.23</v>
      </c>
    </row>
    <row r="15228" spans="1:4" ht="24">
      <c r="A15228" s="219" t="s">
        <v>7753</v>
      </c>
      <c r="B15228" s="220" t="s">
        <v>7754</v>
      </c>
      <c r="C15228" s="219" t="s">
        <v>20847</v>
      </c>
      <c r="D15228" s="221">
        <v>5.64</v>
      </c>
    </row>
    <row r="15229" spans="1:4" ht="24">
      <c r="A15229" s="219" t="s">
        <v>7755</v>
      </c>
      <c r="B15229" s="220" t="s">
        <v>7756</v>
      </c>
      <c r="C15229" s="219" t="s">
        <v>20847</v>
      </c>
      <c r="D15229" s="221">
        <v>7.04</v>
      </c>
    </row>
    <row r="15230" spans="1:4" ht="24">
      <c r="A15230" s="219" t="s">
        <v>7749</v>
      </c>
      <c r="B15230" s="220" t="s">
        <v>7750</v>
      </c>
      <c r="C15230" s="219" t="s">
        <v>20847</v>
      </c>
      <c r="D15230" s="221">
        <v>6.47</v>
      </c>
    </row>
    <row r="15231" spans="1:4" ht="24">
      <c r="A15231" s="219" t="s">
        <v>7751</v>
      </c>
      <c r="B15231" s="220" t="s">
        <v>7752</v>
      </c>
      <c r="C15231" s="219" t="s">
        <v>20847</v>
      </c>
      <c r="D15231" s="221">
        <v>6.61</v>
      </c>
    </row>
    <row r="15232" spans="1:4" ht="24">
      <c r="A15232" s="219" t="s">
        <v>5487</v>
      </c>
      <c r="B15232" s="220" t="s">
        <v>5488</v>
      </c>
      <c r="C15232" s="219" t="s">
        <v>20846</v>
      </c>
      <c r="D15232" s="223">
        <v>30.46</v>
      </c>
    </row>
    <row r="15233" spans="1:4" ht="24">
      <c r="A15233" s="219" t="s">
        <v>7745</v>
      </c>
      <c r="B15233" s="220" t="s">
        <v>7746</v>
      </c>
      <c r="C15233" s="219" t="s">
        <v>20851</v>
      </c>
      <c r="D15233" s="221">
        <v>1.05</v>
      </c>
    </row>
    <row r="15234" spans="1:4">
      <c r="A15234" s="215">
        <v>9063</v>
      </c>
      <c r="B15234" s="216" t="s">
        <v>21756</v>
      </c>
      <c r="C15234" s="217"/>
      <c r="D15234" s="218"/>
    </row>
    <row r="15235" spans="1:4">
      <c r="A15235" s="219" t="s">
        <v>6928</v>
      </c>
      <c r="B15235" s="220" t="s">
        <v>6929</v>
      </c>
      <c r="C15235" s="219" t="s">
        <v>5667</v>
      </c>
      <c r="D15235" s="222">
        <v>163.04</v>
      </c>
    </row>
    <row r="15236" spans="1:4">
      <c r="A15236" s="219" t="s">
        <v>6930</v>
      </c>
      <c r="B15236" s="220" t="s">
        <v>6931</v>
      </c>
      <c r="C15236" s="219" t="s">
        <v>5667</v>
      </c>
      <c r="D15236" s="222">
        <v>207.45</v>
      </c>
    </row>
    <row r="15237" spans="1:4">
      <c r="A15237" s="219" t="s">
        <v>6926</v>
      </c>
      <c r="B15237" s="220" t="s">
        <v>6927</v>
      </c>
      <c r="C15237" s="219" t="s">
        <v>5667</v>
      </c>
      <c r="D15237" s="222">
        <v>118.22</v>
      </c>
    </row>
    <row r="15238" spans="1:4">
      <c r="A15238" s="219" t="s">
        <v>6932</v>
      </c>
      <c r="B15238" s="220" t="s">
        <v>6933</v>
      </c>
      <c r="C15238" s="219" t="s">
        <v>5667</v>
      </c>
      <c r="D15238" s="222">
        <v>112.99</v>
      </c>
    </row>
    <row r="15239" spans="1:4">
      <c r="A15239" s="219" t="s">
        <v>6938</v>
      </c>
      <c r="B15239" s="220" t="s">
        <v>6939</v>
      </c>
      <c r="C15239" s="219" t="s">
        <v>5667</v>
      </c>
      <c r="D15239" s="223">
        <v>50.08</v>
      </c>
    </row>
    <row r="15240" spans="1:4">
      <c r="A15240" s="219" t="s">
        <v>6950</v>
      </c>
      <c r="B15240" s="220" t="s">
        <v>6951</v>
      </c>
      <c r="C15240" s="219" t="s">
        <v>5667</v>
      </c>
      <c r="D15240" s="223">
        <v>81.91</v>
      </c>
    </row>
    <row r="15241" spans="1:4">
      <c r="A15241" s="219" t="s">
        <v>6918</v>
      </c>
      <c r="B15241" s="220" t="s">
        <v>6919</v>
      </c>
      <c r="C15241" s="219" t="s">
        <v>5667</v>
      </c>
      <c r="D15241" s="223">
        <v>94.85</v>
      </c>
    </row>
    <row r="15242" spans="1:4">
      <c r="A15242" s="219" t="s">
        <v>6920</v>
      </c>
      <c r="B15242" s="220" t="s">
        <v>6921</v>
      </c>
      <c r="C15242" s="219" t="s">
        <v>5667</v>
      </c>
      <c r="D15242" s="222">
        <v>150.69</v>
      </c>
    </row>
    <row r="15243" spans="1:4">
      <c r="A15243" s="219" t="s">
        <v>6922</v>
      </c>
      <c r="B15243" s="220" t="s">
        <v>6923</v>
      </c>
      <c r="C15243" s="219" t="s">
        <v>5667</v>
      </c>
      <c r="D15243" s="223">
        <v>79.81</v>
      </c>
    </row>
    <row r="15244" spans="1:4">
      <c r="A15244" s="219" t="s">
        <v>6924</v>
      </c>
      <c r="B15244" s="220" t="s">
        <v>6925</v>
      </c>
      <c r="C15244" s="219" t="s">
        <v>5667</v>
      </c>
      <c r="D15244" s="223">
        <v>79.819999999999993</v>
      </c>
    </row>
    <row r="15245" spans="1:4">
      <c r="A15245" s="219" t="s">
        <v>6940</v>
      </c>
      <c r="B15245" s="220" t="s">
        <v>6941</v>
      </c>
      <c r="C15245" s="219" t="s">
        <v>5667</v>
      </c>
      <c r="D15245" s="223">
        <v>61.82</v>
      </c>
    </row>
    <row r="15246" spans="1:4">
      <c r="A15246" s="219" t="s">
        <v>6936</v>
      </c>
      <c r="B15246" s="220" t="s">
        <v>6937</v>
      </c>
      <c r="C15246" s="219" t="s">
        <v>5667</v>
      </c>
      <c r="D15246" s="223">
        <v>44.95</v>
      </c>
    </row>
    <row r="15247" spans="1:4">
      <c r="A15247" s="219" t="s">
        <v>6934</v>
      </c>
      <c r="B15247" s="220" t="s">
        <v>6935</v>
      </c>
      <c r="C15247" s="219" t="s">
        <v>5667</v>
      </c>
      <c r="D15247" s="223">
        <v>38.97</v>
      </c>
    </row>
    <row r="15248" spans="1:4">
      <c r="A15248" s="219" t="s">
        <v>6948</v>
      </c>
      <c r="B15248" s="220" t="s">
        <v>6949</v>
      </c>
      <c r="C15248" s="219" t="s">
        <v>5667</v>
      </c>
      <c r="D15248" s="222">
        <v>718.29</v>
      </c>
    </row>
    <row r="15249" spans="1:4">
      <c r="A15249" s="219" t="s">
        <v>6946</v>
      </c>
      <c r="B15249" s="220" t="s">
        <v>6947</v>
      </c>
      <c r="C15249" s="219" t="s">
        <v>5667</v>
      </c>
      <c r="D15249" s="223">
        <v>44.53</v>
      </c>
    </row>
    <row r="15250" spans="1:4">
      <c r="A15250" s="219" t="s">
        <v>6942</v>
      </c>
      <c r="B15250" s="220" t="s">
        <v>6943</v>
      </c>
      <c r="C15250" s="219" t="s">
        <v>5667</v>
      </c>
      <c r="D15250" s="223">
        <v>33.54</v>
      </c>
    </row>
    <row r="15251" spans="1:4">
      <c r="A15251" s="219" t="s">
        <v>6944</v>
      </c>
      <c r="B15251" s="220" t="s">
        <v>6945</v>
      </c>
      <c r="C15251" s="219" t="s">
        <v>5667</v>
      </c>
      <c r="D15251" s="223">
        <v>33.380000000000003</v>
      </c>
    </row>
    <row r="15252" spans="1:4">
      <c r="A15252" s="219" t="s">
        <v>6916</v>
      </c>
      <c r="B15252" s="220" t="s">
        <v>6917</v>
      </c>
      <c r="C15252" s="219" t="s">
        <v>20862</v>
      </c>
      <c r="D15252" s="221">
        <v>1.27</v>
      </c>
    </row>
    <row r="15253" spans="1:4">
      <c r="A15253" s="219" t="s">
        <v>6914</v>
      </c>
      <c r="B15253" s="220" t="s">
        <v>6915</v>
      </c>
      <c r="C15253" s="219" t="s">
        <v>20862</v>
      </c>
      <c r="D15253" s="221">
        <v>0.38</v>
      </c>
    </row>
    <row r="15254" spans="1:4">
      <c r="A15254" s="219" t="s">
        <v>6952</v>
      </c>
      <c r="B15254" s="220" t="s">
        <v>6953</v>
      </c>
      <c r="C15254" s="219" t="s">
        <v>5667</v>
      </c>
      <c r="D15254" s="223">
        <v>62.13</v>
      </c>
    </row>
    <row r="15255" spans="1:4">
      <c r="A15255" s="215">
        <v>9064</v>
      </c>
      <c r="B15255" s="216" t="s">
        <v>21757</v>
      </c>
      <c r="C15255" s="217"/>
      <c r="D15255" s="218"/>
    </row>
    <row r="15256" spans="1:4">
      <c r="A15256" s="219" t="s">
        <v>6906</v>
      </c>
      <c r="B15256" s="220" t="s">
        <v>6907</v>
      </c>
      <c r="C15256" s="219" t="s">
        <v>5667</v>
      </c>
      <c r="D15256" s="222">
        <v>180.66</v>
      </c>
    </row>
    <row r="15257" spans="1:4">
      <c r="A15257" s="219" t="s">
        <v>6904</v>
      </c>
      <c r="B15257" s="220" t="s">
        <v>6905</v>
      </c>
      <c r="C15257" s="219" t="s">
        <v>5667</v>
      </c>
      <c r="D15257" s="222">
        <v>115.5</v>
      </c>
    </row>
    <row r="15258" spans="1:4">
      <c r="A15258" s="219" t="s">
        <v>6908</v>
      </c>
      <c r="B15258" s="220" t="s">
        <v>6909</v>
      </c>
      <c r="C15258" s="219" t="s">
        <v>5667</v>
      </c>
      <c r="D15258" s="222">
        <v>100.21</v>
      </c>
    </row>
    <row r="15259" spans="1:4">
      <c r="A15259" s="219" t="s">
        <v>6912</v>
      </c>
      <c r="B15259" s="220" t="s">
        <v>6913</v>
      </c>
      <c r="C15259" s="219" t="s">
        <v>5667</v>
      </c>
      <c r="D15259" s="222">
        <v>108.1</v>
      </c>
    </row>
    <row r="15260" spans="1:4">
      <c r="A15260" s="219" t="s">
        <v>6910</v>
      </c>
      <c r="B15260" s="220" t="s">
        <v>6911</v>
      </c>
      <c r="C15260" s="219" t="s">
        <v>5667</v>
      </c>
      <c r="D15260" s="222">
        <v>100.69</v>
      </c>
    </row>
    <row r="15261" spans="1:4">
      <c r="A15261" s="219" t="s">
        <v>6902</v>
      </c>
      <c r="B15261" s="220" t="s">
        <v>6903</v>
      </c>
      <c r="C15261" s="219" t="s">
        <v>20847</v>
      </c>
      <c r="D15261" s="223">
        <v>69.73</v>
      </c>
    </row>
    <row r="15262" spans="1:4">
      <c r="A15262" s="219" t="s">
        <v>6900</v>
      </c>
      <c r="B15262" s="220" t="s">
        <v>6901</v>
      </c>
      <c r="C15262" s="219" t="s">
        <v>20847</v>
      </c>
      <c r="D15262" s="223">
        <v>69.5</v>
      </c>
    </row>
    <row r="15263" spans="1:4">
      <c r="A15263" s="226">
        <v>10582</v>
      </c>
      <c r="B15263" s="216" t="s">
        <v>21758</v>
      </c>
      <c r="C15263" s="217"/>
      <c r="D15263" s="218"/>
    </row>
    <row r="15264" spans="1:4" ht="24">
      <c r="A15264" s="219" t="s">
        <v>21759</v>
      </c>
      <c r="B15264" s="220" t="s">
        <v>21760</v>
      </c>
      <c r="C15264" s="219" t="s">
        <v>20851</v>
      </c>
      <c r="D15264" s="222">
        <v>185</v>
      </c>
    </row>
    <row r="15265" spans="1:4" ht="24">
      <c r="A15265" s="219" t="s">
        <v>21761</v>
      </c>
      <c r="B15265" s="220" t="s">
        <v>21762</v>
      </c>
      <c r="C15265" s="219" t="s">
        <v>20851</v>
      </c>
      <c r="D15265" s="222">
        <v>215</v>
      </c>
    </row>
    <row r="15266" spans="1:4" ht="24">
      <c r="A15266" s="219" t="s">
        <v>21763</v>
      </c>
      <c r="B15266" s="220" t="s">
        <v>21764</v>
      </c>
      <c r="C15266" s="219" t="s">
        <v>20851</v>
      </c>
      <c r="D15266" s="222">
        <v>107</v>
      </c>
    </row>
    <row r="15267" spans="1:4" ht="24">
      <c r="A15267" s="219" t="s">
        <v>21765</v>
      </c>
      <c r="B15267" s="220" t="s">
        <v>21766</v>
      </c>
      <c r="C15267" s="219" t="s">
        <v>20851</v>
      </c>
      <c r="D15267" s="222">
        <v>125</v>
      </c>
    </row>
    <row r="15268" spans="1:4" ht="24">
      <c r="A15268" s="219" t="s">
        <v>21767</v>
      </c>
      <c r="B15268" s="220" t="s">
        <v>21768</v>
      </c>
      <c r="C15268" s="219" t="s">
        <v>20851</v>
      </c>
      <c r="D15268" s="222">
        <v>132</v>
      </c>
    </row>
    <row r="15269" spans="1:4" ht="24">
      <c r="A15269" s="219" t="s">
        <v>21769</v>
      </c>
      <c r="B15269" s="220" t="s">
        <v>21770</v>
      </c>
      <c r="C15269" s="219" t="s">
        <v>20851</v>
      </c>
      <c r="D15269" s="222">
        <v>148</v>
      </c>
    </row>
    <row r="15270" spans="1:4" ht="24">
      <c r="A15270" s="219" t="s">
        <v>21771</v>
      </c>
      <c r="B15270" s="220" t="s">
        <v>21772</v>
      </c>
      <c r="C15270" s="219" t="s">
        <v>20851</v>
      </c>
      <c r="D15270" s="222">
        <v>266</v>
      </c>
    </row>
    <row r="15271" spans="1:4" ht="24">
      <c r="A15271" s="219" t="s">
        <v>21773</v>
      </c>
      <c r="B15271" s="220" t="s">
        <v>21774</v>
      </c>
      <c r="C15271" s="219" t="s">
        <v>20851</v>
      </c>
      <c r="D15271" s="222">
        <v>312</v>
      </c>
    </row>
    <row r="15272" spans="1:4" ht="24">
      <c r="A15272" s="219" t="s">
        <v>21775</v>
      </c>
      <c r="B15272" s="220" t="s">
        <v>21776</v>
      </c>
      <c r="C15272" s="219" t="s">
        <v>20851</v>
      </c>
      <c r="D15272" s="222">
        <v>133</v>
      </c>
    </row>
    <row r="15273" spans="1:4" ht="24">
      <c r="A15273" s="219" t="s">
        <v>21777</v>
      </c>
      <c r="B15273" s="220" t="s">
        <v>21778</v>
      </c>
      <c r="C15273" s="219" t="s">
        <v>20851</v>
      </c>
      <c r="D15273" s="222">
        <v>157</v>
      </c>
    </row>
    <row r="15274" spans="1:4" ht="24">
      <c r="A15274" s="219" t="s">
        <v>21779</v>
      </c>
      <c r="B15274" s="220" t="s">
        <v>21780</v>
      </c>
      <c r="C15274" s="219" t="s">
        <v>20851</v>
      </c>
      <c r="D15274" s="222">
        <v>165</v>
      </c>
    </row>
    <row r="15275" spans="1:4" ht="24">
      <c r="A15275" s="219" t="s">
        <v>21781</v>
      </c>
      <c r="B15275" s="220" t="s">
        <v>21782</v>
      </c>
      <c r="C15275" s="219" t="s">
        <v>20851</v>
      </c>
      <c r="D15275" s="222">
        <v>184</v>
      </c>
    </row>
    <row r="15276" spans="1:4">
      <c r="A15276" s="226">
        <v>10961</v>
      </c>
      <c r="B15276" s="216" t="s">
        <v>21783</v>
      </c>
      <c r="C15276" s="217"/>
      <c r="D15276" s="218"/>
    </row>
    <row r="15277" spans="1:4" ht="24">
      <c r="A15277" s="219" t="s">
        <v>21784</v>
      </c>
      <c r="B15277" s="220" t="s">
        <v>21785</v>
      </c>
      <c r="C15277" s="219" t="s">
        <v>21786</v>
      </c>
      <c r="D15277" s="223">
        <v>72.099999999999994</v>
      </c>
    </row>
    <row r="15278" spans="1:4">
      <c r="A15278" s="219" t="s">
        <v>21787</v>
      </c>
      <c r="B15278" s="220" t="s">
        <v>21788</v>
      </c>
      <c r="C15278" s="219" t="s">
        <v>20847</v>
      </c>
      <c r="D15278" s="223">
        <v>33.36</v>
      </c>
    </row>
    <row r="15279" spans="1:4">
      <c r="A15279" s="215">
        <v>8694</v>
      </c>
      <c r="B15279" s="216" t="s">
        <v>21789</v>
      </c>
      <c r="C15279" s="217"/>
      <c r="D15279" s="218"/>
    </row>
    <row r="15280" spans="1:4">
      <c r="A15280" s="215">
        <v>9065</v>
      </c>
      <c r="B15280" s="216" t="s">
        <v>21790</v>
      </c>
      <c r="C15280" s="217"/>
      <c r="D15280" s="218"/>
    </row>
    <row r="15281" spans="1:4" ht="24">
      <c r="A15281" s="219" t="s">
        <v>8964</v>
      </c>
      <c r="B15281" s="220" t="s">
        <v>8965</v>
      </c>
      <c r="C15281" s="219" t="s">
        <v>20862</v>
      </c>
      <c r="D15281" s="223">
        <v>20.84</v>
      </c>
    </row>
    <row r="15282" spans="1:4">
      <c r="A15282" s="219" t="s">
        <v>8960</v>
      </c>
      <c r="B15282" s="220" t="s">
        <v>8961</v>
      </c>
      <c r="C15282" s="219" t="s">
        <v>20846</v>
      </c>
      <c r="D15282" s="223">
        <v>59.85</v>
      </c>
    </row>
    <row r="15283" spans="1:4">
      <c r="A15283" s="219" t="s">
        <v>8959</v>
      </c>
      <c r="B15283" s="220" t="s">
        <v>71</v>
      </c>
      <c r="C15283" s="219" t="s">
        <v>20846</v>
      </c>
      <c r="D15283" s="223">
        <v>71.180000000000007</v>
      </c>
    </row>
    <row r="15284" spans="1:4" ht="36">
      <c r="A15284" s="219" t="s">
        <v>8228</v>
      </c>
      <c r="B15284" s="220" t="s">
        <v>21791</v>
      </c>
      <c r="C15284" s="219" t="s">
        <v>20846</v>
      </c>
      <c r="D15284" s="222">
        <v>122.25</v>
      </c>
    </row>
    <row r="15285" spans="1:4">
      <c r="A15285" s="215">
        <v>9066</v>
      </c>
      <c r="B15285" s="216" t="s">
        <v>21792</v>
      </c>
      <c r="C15285" s="217"/>
      <c r="D15285" s="218"/>
    </row>
    <row r="15286" spans="1:4" ht="24">
      <c r="A15286" s="219" t="s">
        <v>8966</v>
      </c>
      <c r="B15286" s="220" t="s">
        <v>8967</v>
      </c>
      <c r="C15286" s="219" t="s">
        <v>5667</v>
      </c>
      <c r="D15286" s="222">
        <v>403.93</v>
      </c>
    </row>
    <row r="15287" spans="1:4">
      <c r="A15287" s="215">
        <v>9068</v>
      </c>
      <c r="B15287" s="216" t="s">
        <v>21793</v>
      </c>
      <c r="C15287" s="217"/>
      <c r="D15287" s="218"/>
    </row>
    <row r="15288" spans="1:4" ht="24">
      <c r="A15288" s="219" t="s">
        <v>8001</v>
      </c>
      <c r="B15288" s="220" t="s">
        <v>8002</v>
      </c>
      <c r="C15288" s="219" t="s">
        <v>20851</v>
      </c>
      <c r="D15288" s="222">
        <v>457.19</v>
      </c>
    </row>
    <row r="15289" spans="1:4" ht="48">
      <c r="A15289" s="219" t="s">
        <v>7995</v>
      </c>
      <c r="B15289" s="220" t="s">
        <v>7996</v>
      </c>
      <c r="C15289" s="219" t="s">
        <v>20851</v>
      </c>
      <c r="D15289" s="222">
        <v>439.03</v>
      </c>
    </row>
    <row r="15290" spans="1:4" ht="48">
      <c r="A15290" s="219" t="s">
        <v>7997</v>
      </c>
      <c r="B15290" s="220" t="s">
        <v>7998</v>
      </c>
      <c r="C15290" s="219" t="s">
        <v>20851</v>
      </c>
      <c r="D15290" s="222">
        <v>479.94</v>
      </c>
    </row>
    <row r="15291" spans="1:4" ht="60">
      <c r="A15291" s="219" t="s">
        <v>7999</v>
      </c>
      <c r="B15291" s="220" t="s">
        <v>8000</v>
      </c>
      <c r="C15291" s="219" t="s">
        <v>20851</v>
      </c>
      <c r="D15291" s="222">
        <v>735.62</v>
      </c>
    </row>
    <row r="15292" spans="1:4" ht="24">
      <c r="A15292" s="219" t="s">
        <v>8015</v>
      </c>
      <c r="B15292" s="220" t="s">
        <v>21794</v>
      </c>
      <c r="C15292" s="219" t="s">
        <v>20851</v>
      </c>
      <c r="D15292" s="222">
        <v>697.72</v>
      </c>
    </row>
    <row r="15293" spans="1:4" ht="24">
      <c r="A15293" s="219" t="s">
        <v>8017</v>
      </c>
      <c r="B15293" s="220" t="s">
        <v>21795</v>
      </c>
      <c r="C15293" s="219" t="s">
        <v>20851</v>
      </c>
      <c r="D15293" s="222">
        <v>957.25</v>
      </c>
    </row>
    <row r="15294" spans="1:4" ht="24">
      <c r="A15294" s="219" t="s">
        <v>8016</v>
      </c>
      <c r="B15294" s="220" t="s">
        <v>21796</v>
      </c>
      <c r="C15294" s="219" t="s">
        <v>20851</v>
      </c>
      <c r="D15294" s="222">
        <v>757.43</v>
      </c>
    </row>
    <row r="15295" spans="1:4">
      <c r="A15295" s="215">
        <v>9069</v>
      </c>
      <c r="B15295" s="216" t="s">
        <v>21797</v>
      </c>
      <c r="C15295" s="217"/>
      <c r="D15295" s="218"/>
    </row>
    <row r="15296" spans="1:4">
      <c r="A15296" s="219" t="s">
        <v>8005</v>
      </c>
      <c r="B15296" s="220" t="s">
        <v>8006</v>
      </c>
      <c r="C15296" s="219" t="s">
        <v>20851</v>
      </c>
      <c r="D15296" s="223">
        <v>78.42</v>
      </c>
    </row>
    <row r="15297" spans="1:4">
      <c r="A15297" s="219" t="s">
        <v>8007</v>
      </c>
      <c r="B15297" s="220" t="s">
        <v>8008</v>
      </c>
      <c r="C15297" s="219" t="s">
        <v>20851</v>
      </c>
      <c r="D15297" s="223">
        <v>83.17</v>
      </c>
    </row>
    <row r="15298" spans="1:4">
      <c r="A15298" s="219" t="s">
        <v>8009</v>
      </c>
      <c r="B15298" s="220" t="s">
        <v>8010</v>
      </c>
      <c r="C15298" s="219" t="s">
        <v>20851</v>
      </c>
      <c r="D15298" s="223">
        <v>85.6</v>
      </c>
    </row>
    <row r="15299" spans="1:4">
      <c r="A15299" s="215">
        <v>9070</v>
      </c>
      <c r="B15299" s="216" t="s">
        <v>21798</v>
      </c>
      <c r="C15299" s="217"/>
      <c r="D15299" s="218"/>
    </row>
    <row r="15300" spans="1:4" ht="24">
      <c r="A15300" s="219" t="s">
        <v>8011</v>
      </c>
      <c r="B15300" s="220" t="s">
        <v>8012</v>
      </c>
      <c r="C15300" s="219" t="s">
        <v>20851</v>
      </c>
      <c r="D15300" s="223">
        <v>26.27</v>
      </c>
    </row>
    <row r="15301" spans="1:4" ht="24">
      <c r="A15301" s="219" t="s">
        <v>8013</v>
      </c>
      <c r="B15301" s="220" t="s">
        <v>8014</v>
      </c>
      <c r="C15301" s="219" t="s">
        <v>20851</v>
      </c>
      <c r="D15301" s="223">
        <v>27.99</v>
      </c>
    </row>
    <row r="15302" spans="1:4">
      <c r="A15302" s="215">
        <v>9071</v>
      </c>
      <c r="B15302" s="216" t="s">
        <v>21799</v>
      </c>
      <c r="C15302" s="217"/>
      <c r="D15302" s="218"/>
    </row>
    <row r="15303" spans="1:4" ht="36">
      <c r="A15303" s="219" t="s">
        <v>8953</v>
      </c>
      <c r="B15303" s="220" t="s">
        <v>8954</v>
      </c>
      <c r="C15303" s="219" t="s">
        <v>20851</v>
      </c>
      <c r="D15303" s="222">
        <v>111.16</v>
      </c>
    </row>
    <row r="15304" spans="1:4" ht="36">
      <c r="A15304" s="219" t="s">
        <v>8949</v>
      </c>
      <c r="B15304" s="220" t="s">
        <v>8950</v>
      </c>
      <c r="C15304" s="219" t="s">
        <v>20851</v>
      </c>
      <c r="D15304" s="223">
        <v>57.07</v>
      </c>
    </row>
    <row r="15305" spans="1:4" ht="36">
      <c r="A15305" s="219" t="s">
        <v>8951</v>
      </c>
      <c r="B15305" s="220" t="s">
        <v>8952</v>
      </c>
      <c r="C15305" s="219" t="s">
        <v>20851</v>
      </c>
      <c r="D15305" s="223">
        <v>74</v>
      </c>
    </row>
    <row r="15306" spans="1:4" ht="36">
      <c r="A15306" s="219" t="s">
        <v>6335</v>
      </c>
      <c r="B15306" s="220" t="s">
        <v>6336</v>
      </c>
      <c r="C15306" s="219" t="s">
        <v>20851</v>
      </c>
      <c r="D15306" s="223">
        <v>98.24</v>
      </c>
    </row>
    <row r="15307" spans="1:4">
      <c r="A15307" s="219" t="s">
        <v>8957</v>
      </c>
      <c r="B15307" s="220" t="s">
        <v>8958</v>
      </c>
      <c r="C15307" s="219" t="s">
        <v>20851</v>
      </c>
      <c r="D15307" s="223">
        <v>51.96</v>
      </c>
    </row>
    <row r="15308" spans="1:4">
      <c r="A15308" s="219" t="s">
        <v>8955</v>
      </c>
      <c r="B15308" s="220" t="s">
        <v>8956</v>
      </c>
      <c r="C15308" s="219" t="s">
        <v>20851</v>
      </c>
      <c r="D15308" s="223">
        <v>34.99</v>
      </c>
    </row>
    <row r="15309" spans="1:4" ht="48">
      <c r="A15309" s="219" t="s">
        <v>8229</v>
      </c>
      <c r="B15309" s="220" t="s">
        <v>21800</v>
      </c>
      <c r="C15309" s="219" t="s">
        <v>20846</v>
      </c>
      <c r="D15309" s="223">
        <v>74.180000000000007</v>
      </c>
    </row>
    <row r="15310" spans="1:4">
      <c r="A15310" s="215">
        <v>9072</v>
      </c>
      <c r="B15310" s="216" t="s">
        <v>21801</v>
      </c>
      <c r="C15310" s="217"/>
      <c r="D15310" s="218"/>
    </row>
    <row r="15311" spans="1:4" ht="36">
      <c r="A15311" s="219" t="s">
        <v>8947</v>
      </c>
      <c r="B15311" s="220" t="s">
        <v>8948</v>
      </c>
      <c r="C15311" s="219" t="s">
        <v>20851</v>
      </c>
      <c r="D15311" s="223">
        <v>40.119999999999997</v>
      </c>
    </row>
    <row r="15312" spans="1:4">
      <c r="A15312" s="215">
        <v>9073</v>
      </c>
      <c r="B15312" s="216" t="s">
        <v>21802</v>
      </c>
      <c r="C15312" s="217"/>
      <c r="D15312" s="218"/>
    </row>
    <row r="15313" spans="1:4" ht="24">
      <c r="A15313" s="219" t="s">
        <v>7623</v>
      </c>
      <c r="B15313" s="220" t="s">
        <v>10061</v>
      </c>
      <c r="C15313" s="219" t="s">
        <v>20851</v>
      </c>
      <c r="D15313" s="223">
        <v>36.31</v>
      </c>
    </row>
    <row r="15314" spans="1:4" ht="24">
      <c r="A15314" s="219" t="s">
        <v>5996</v>
      </c>
      <c r="B15314" s="220" t="s">
        <v>5997</v>
      </c>
      <c r="C15314" s="219" t="s">
        <v>20851</v>
      </c>
      <c r="D15314" s="223">
        <v>51.91</v>
      </c>
    </row>
    <row r="15315" spans="1:4" ht="24">
      <c r="A15315" s="219" t="s">
        <v>5998</v>
      </c>
      <c r="B15315" s="220" t="s">
        <v>5999</v>
      </c>
      <c r="C15315" s="219" t="s">
        <v>20851</v>
      </c>
      <c r="D15315" s="223">
        <v>95.39</v>
      </c>
    </row>
    <row r="15316" spans="1:4" ht="24">
      <c r="A15316" s="219" t="s">
        <v>6000</v>
      </c>
      <c r="B15316" s="220" t="s">
        <v>6001</v>
      </c>
      <c r="C15316" s="219" t="s">
        <v>20851</v>
      </c>
      <c r="D15316" s="222">
        <v>314.39999999999998</v>
      </c>
    </row>
    <row r="15317" spans="1:4">
      <c r="A15317" s="215">
        <v>9074</v>
      </c>
      <c r="B15317" s="216" t="s">
        <v>21803</v>
      </c>
      <c r="C15317" s="217"/>
      <c r="D15317" s="218"/>
    </row>
    <row r="15318" spans="1:4" ht="24">
      <c r="A15318" s="219" t="s">
        <v>5086</v>
      </c>
      <c r="B15318" s="220" t="s">
        <v>5087</v>
      </c>
      <c r="C15318" s="219" t="s">
        <v>20847</v>
      </c>
      <c r="D15318" s="222">
        <v>301.08</v>
      </c>
    </row>
    <row r="15319" spans="1:4" ht="36">
      <c r="A15319" s="219" t="s">
        <v>5080</v>
      </c>
      <c r="B15319" s="220" t="s">
        <v>5081</v>
      </c>
      <c r="C15319" s="219" t="s">
        <v>20847</v>
      </c>
      <c r="D15319" s="222">
        <v>325.05</v>
      </c>
    </row>
    <row r="15320" spans="1:4" ht="36">
      <c r="A15320" s="219" t="s">
        <v>5088</v>
      </c>
      <c r="B15320" s="220" t="s">
        <v>5089</v>
      </c>
      <c r="C15320" s="219" t="s">
        <v>20847</v>
      </c>
      <c r="D15320" s="222">
        <v>174.26</v>
      </c>
    </row>
    <row r="15321" spans="1:4" ht="48">
      <c r="A15321" s="219" t="s">
        <v>5082</v>
      </c>
      <c r="B15321" s="220" t="s">
        <v>5083</v>
      </c>
      <c r="C15321" s="219" t="s">
        <v>20847</v>
      </c>
      <c r="D15321" s="222">
        <v>197.21</v>
      </c>
    </row>
    <row r="15322" spans="1:4" ht="36">
      <c r="A15322" s="219" t="s">
        <v>5090</v>
      </c>
      <c r="B15322" s="220" t="s">
        <v>5091</v>
      </c>
      <c r="C15322" s="219" t="s">
        <v>20847</v>
      </c>
      <c r="D15322" s="222">
        <v>196.75</v>
      </c>
    </row>
    <row r="15323" spans="1:4" ht="48">
      <c r="A15323" s="219" t="s">
        <v>5084</v>
      </c>
      <c r="B15323" s="220" t="s">
        <v>5085</v>
      </c>
      <c r="C15323" s="219" t="s">
        <v>20847</v>
      </c>
      <c r="D15323" s="222">
        <v>219.7</v>
      </c>
    </row>
    <row r="15324" spans="1:4">
      <c r="A15324" s="219" t="s">
        <v>5959</v>
      </c>
      <c r="B15324" s="220" t="s">
        <v>5960</v>
      </c>
      <c r="C15324" s="219" t="s">
        <v>5667</v>
      </c>
      <c r="D15324" s="223">
        <v>38.67</v>
      </c>
    </row>
    <row r="15325" spans="1:4">
      <c r="A15325" s="219" t="s">
        <v>5957</v>
      </c>
      <c r="B15325" s="220" t="s">
        <v>5958</v>
      </c>
      <c r="C15325" s="219" t="s">
        <v>20851</v>
      </c>
      <c r="D15325" s="222">
        <v>131.16</v>
      </c>
    </row>
    <row r="15326" spans="1:4">
      <c r="A15326" s="219" t="s">
        <v>5955</v>
      </c>
      <c r="B15326" s="220" t="s">
        <v>5956</v>
      </c>
      <c r="C15326" s="219" t="s">
        <v>20851</v>
      </c>
      <c r="D15326" s="222">
        <v>194.08</v>
      </c>
    </row>
    <row r="15327" spans="1:4">
      <c r="A15327" s="219" t="s">
        <v>5961</v>
      </c>
      <c r="B15327" s="220" t="s">
        <v>5962</v>
      </c>
      <c r="C15327" s="219" t="s">
        <v>20857</v>
      </c>
      <c r="D15327" s="222">
        <v>626.32000000000005</v>
      </c>
    </row>
    <row r="15328" spans="1:4" ht="24">
      <c r="A15328" s="219" t="s">
        <v>5963</v>
      </c>
      <c r="B15328" s="220" t="s">
        <v>5964</v>
      </c>
      <c r="C15328" s="219" t="s">
        <v>20857</v>
      </c>
      <c r="D15328" s="222">
        <v>863.43</v>
      </c>
    </row>
    <row r="15329" spans="1:4">
      <c r="A15329" s="215">
        <v>9075</v>
      </c>
      <c r="B15329" s="216" t="s">
        <v>21804</v>
      </c>
      <c r="C15329" s="217"/>
      <c r="D15329" s="218"/>
    </row>
    <row r="15330" spans="1:4" ht="36">
      <c r="A15330" s="219" t="s">
        <v>6956</v>
      </c>
      <c r="B15330" s="220" t="s">
        <v>31448</v>
      </c>
      <c r="C15330" s="219" t="s">
        <v>20847</v>
      </c>
      <c r="D15330" s="222">
        <v>766.48</v>
      </c>
    </row>
    <row r="15331" spans="1:4" ht="24">
      <c r="A15331" s="219" t="s">
        <v>6957</v>
      </c>
      <c r="B15331" s="220" t="s">
        <v>31449</v>
      </c>
      <c r="C15331" s="219" t="s">
        <v>20847</v>
      </c>
      <c r="D15331" s="224">
        <v>2233.2199999999998</v>
      </c>
    </row>
    <row r="15332" spans="1:4" ht="24">
      <c r="A15332" s="219" t="s">
        <v>6955</v>
      </c>
      <c r="B15332" s="220" t="s">
        <v>31450</v>
      </c>
      <c r="C15332" s="219" t="s">
        <v>20847</v>
      </c>
      <c r="D15332" s="224">
        <v>3678.15</v>
      </c>
    </row>
    <row r="15333" spans="1:4" ht="24">
      <c r="A15333" s="219" t="s">
        <v>6954</v>
      </c>
      <c r="B15333" s="220" t="s">
        <v>31451</v>
      </c>
      <c r="C15333" s="219" t="s">
        <v>20847</v>
      </c>
      <c r="D15333" s="224">
        <v>4557.97</v>
      </c>
    </row>
    <row r="15334" spans="1:4">
      <c r="A15334" s="215">
        <v>9076</v>
      </c>
      <c r="B15334" s="216" t="s">
        <v>21805</v>
      </c>
      <c r="C15334" s="217"/>
      <c r="D15334" s="218"/>
    </row>
    <row r="15335" spans="1:4" ht="48">
      <c r="A15335" s="219" t="s">
        <v>5078</v>
      </c>
      <c r="B15335" s="220" t="s">
        <v>5079</v>
      </c>
      <c r="C15335" s="219" t="s">
        <v>20847</v>
      </c>
      <c r="D15335" s="224">
        <v>2622.98</v>
      </c>
    </row>
    <row r="15336" spans="1:4" ht="36">
      <c r="A15336" s="219" t="s">
        <v>6964</v>
      </c>
      <c r="B15336" s="220" t="s">
        <v>6965</v>
      </c>
      <c r="C15336" s="219" t="s">
        <v>20847</v>
      </c>
      <c r="D15336" s="222">
        <v>706.84</v>
      </c>
    </row>
    <row r="15337" spans="1:4" ht="36">
      <c r="A15337" s="219" t="s">
        <v>6966</v>
      </c>
      <c r="B15337" s="220" t="s">
        <v>6967</v>
      </c>
      <c r="C15337" s="219" t="s">
        <v>20847</v>
      </c>
      <c r="D15337" s="224">
        <v>1138.99</v>
      </c>
    </row>
    <row r="15338" spans="1:4" ht="36">
      <c r="A15338" s="219" t="s">
        <v>6958</v>
      </c>
      <c r="B15338" s="220" t="s">
        <v>6959</v>
      </c>
      <c r="C15338" s="219" t="s">
        <v>20847</v>
      </c>
      <c r="D15338" s="224">
        <v>1453.35</v>
      </c>
    </row>
    <row r="15339" spans="1:4" ht="48">
      <c r="A15339" s="219" t="s">
        <v>6968</v>
      </c>
      <c r="B15339" s="220" t="s">
        <v>6969</v>
      </c>
      <c r="C15339" s="219" t="s">
        <v>20847</v>
      </c>
      <c r="D15339" s="224">
        <v>1638.29</v>
      </c>
    </row>
    <row r="15340" spans="1:4" ht="36">
      <c r="A15340" s="219" t="s">
        <v>6960</v>
      </c>
      <c r="B15340" s="220" t="s">
        <v>6961</v>
      </c>
      <c r="C15340" s="219" t="s">
        <v>20847</v>
      </c>
      <c r="D15340" s="224">
        <v>1442.28</v>
      </c>
    </row>
    <row r="15341" spans="1:4" ht="48">
      <c r="A15341" s="219" t="s">
        <v>6962</v>
      </c>
      <c r="B15341" s="220" t="s">
        <v>6963</v>
      </c>
      <c r="C15341" s="219" t="s">
        <v>20847</v>
      </c>
      <c r="D15341" s="224">
        <v>1378.02</v>
      </c>
    </row>
    <row r="15342" spans="1:4">
      <c r="A15342" s="215">
        <v>8937</v>
      </c>
      <c r="B15342" s="216" t="s">
        <v>21806</v>
      </c>
      <c r="C15342" s="217"/>
      <c r="D15342" s="218"/>
    </row>
    <row r="15343" spans="1:4" ht="24">
      <c r="A15343" s="219" t="s">
        <v>6727</v>
      </c>
      <c r="B15343" s="220" t="s">
        <v>6728</v>
      </c>
      <c r="C15343" s="219" t="s">
        <v>20862</v>
      </c>
      <c r="D15343" s="222">
        <v>654.34</v>
      </c>
    </row>
    <row r="15344" spans="1:4">
      <c r="A15344" s="215">
        <v>8695</v>
      </c>
      <c r="B15344" s="216" t="s">
        <v>21807</v>
      </c>
      <c r="C15344" s="217"/>
      <c r="D15344" s="218"/>
    </row>
    <row r="15345" spans="1:4">
      <c r="A15345" s="215">
        <v>9078</v>
      </c>
      <c r="B15345" s="216" t="s">
        <v>21808</v>
      </c>
      <c r="C15345" s="217"/>
      <c r="D15345" s="218"/>
    </row>
    <row r="15346" spans="1:4" ht="24">
      <c r="A15346" s="219" t="s">
        <v>7780</v>
      </c>
      <c r="B15346" s="220" t="s">
        <v>7781</v>
      </c>
      <c r="C15346" s="219" t="s">
        <v>20846</v>
      </c>
      <c r="D15346" s="221">
        <v>5.24</v>
      </c>
    </row>
    <row r="15347" spans="1:4">
      <c r="A15347" s="219" t="s">
        <v>7776</v>
      </c>
      <c r="B15347" s="220" t="s">
        <v>7777</v>
      </c>
      <c r="C15347" s="219" t="s">
        <v>20851</v>
      </c>
      <c r="D15347" s="221">
        <v>2.37</v>
      </c>
    </row>
    <row r="15348" spans="1:4">
      <c r="A15348" s="219" t="s">
        <v>7778</v>
      </c>
      <c r="B15348" s="220" t="s">
        <v>7779</v>
      </c>
      <c r="C15348" s="219" t="s">
        <v>20846</v>
      </c>
      <c r="D15348" s="221">
        <v>9.75</v>
      </c>
    </row>
    <row r="15349" spans="1:4">
      <c r="A15349" s="219" t="s">
        <v>7788</v>
      </c>
      <c r="B15349" s="220" t="s">
        <v>7789</v>
      </c>
      <c r="C15349" s="219" t="s">
        <v>20846</v>
      </c>
      <c r="D15349" s="221">
        <v>1.81</v>
      </c>
    </row>
    <row r="15350" spans="1:4">
      <c r="A15350" s="219" t="s">
        <v>7790</v>
      </c>
      <c r="B15350" s="220" t="s">
        <v>7791</v>
      </c>
      <c r="C15350" s="219" t="s">
        <v>20846</v>
      </c>
      <c r="D15350" s="221">
        <v>6.34</v>
      </c>
    </row>
    <row r="15351" spans="1:4">
      <c r="A15351" s="219" t="s">
        <v>7786</v>
      </c>
      <c r="B15351" s="220" t="s">
        <v>7787</v>
      </c>
      <c r="C15351" s="219" t="s">
        <v>20877</v>
      </c>
      <c r="D15351" s="224">
        <v>1993.2</v>
      </c>
    </row>
    <row r="15352" spans="1:4">
      <c r="A15352" s="219" t="s">
        <v>7784</v>
      </c>
      <c r="B15352" s="220" t="s">
        <v>7785</v>
      </c>
      <c r="C15352" s="219" t="s">
        <v>20877</v>
      </c>
      <c r="D15352" s="224">
        <v>3986.4</v>
      </c>
    </row>
    <row r="15353" spans="1:4">
      <c r="A15353" s="215">
        <v>9079</v>
      </c>
      <c r="B15353" s="216" t="s">
        <v>7783</v>
      </c>
      <c r="C15353" s="217"/>
      <c r="D15353" s="218"/>
    </row>
    <row r="15354" spans="1:4">
      <c r="A15354" s="219" t="s">
        <v>7782</v>
      </c>
      <c r="B15354" s="220" t="s">
        <v>7783</v>
      </c>
      <c r="C15354" s="219" t="s">
        <v>20846</v>
      </c>
      <c r="D15354" s="221">
        <v>6.78</v>
      </c>
    </row>
    <row r="15355" spans="1:4">
      <c r="A15355" s="215">
        <v>8696</v>
      </c>
      <c r="B15355" s="216" t="s">
        <v>21809</v>
      </c>
      <c r="C15355" s="217"/>
      <c r="D15355" s="218"/>
    </row>
    <row r="15356" spans="1:4">
      <c r="A15356" s="215">
        <v>9080</v>
      </c>
      <c r="B15356" s="216" t="s">
        <v>21810</v>
      </c>
      <c r="C15356" s="217"/>
      <c r="D15356" s="218"/>
    </row>
    <row r="15357" spans="1:4">
      <c r="A15357" s="219" t="s">
        <v>8022</v>
      </c>
      <c r="B15357" s="220" t="s">
        <v>8023</v>
      </c>
      <c r="C15357" s="219" t="s">
        <v>20846</v>
      </c>
      <c r="D15357" s="221">
        <v>8.3699999999999992</v>
      </c>
    </row>
    <row r="15358" spans="1:4">
      <c r="A15358" s="215">
        <v>9081</v>
      </c>
      <c r="B15358" s="216" t="s">
        <v>21811</v>
      </c>
      <c r="C15358" s="217"/>
      <c r="D15358" s="218"/>
    </row>
    <row r="15359" spans="1:4">
      <c r="A15359" s="219" t="s">
        <v>9141</v>
      </c>
      <c r="B15359" s="220" t="s">
        <v>9142</v>
      </c>
      <c r="C15359" s="219" t="s">
        <v>20862</v>
      </c>
      <c r="D15359" s="222">
        <v>177.35</v>
      </c>
    </row>
    <row r="15360" spans="1:4" ht="36">
      <c r="A15360" s="219" t="s">
        <v>8962</v>
      </c>
      <c r="B15360" s="220" t="s">
        <v>8963</v>
      </c>
      <c r="C15360" s="219" t="s">
        <v>20846</v>
      </c>
      <c r="D15360" s="223">
        <v>76.599999999999994</v>
      </c>
    </row>
    <row r="15361" spans="1:4" ht="36">
      <c r="A15361" s="219" t="s">
        <v>5538</v>
      </c>
      <c r="B15361" s="220" t="s">
        <v>5539</v>
      </c>
      <c r="C15361" s="219" t="s">
        <v>20846</v>
      </c>
      <c r="D15361" s="223">
        <v>74.44</v>
      </c>
    </row>
    <row r="15362" spans="1:4" ht="24">
      <c r="A15362" s="219" t="s">
        <v>5536</v>
      </c>
      <c r="B15362" s="220" t="s">
        <v>5537</v>
      </c>
      <c r="C15362" s="219" t="s">
        <v>20846</v>
      </c>
      <c r="D15362" s="223">
        <v>94.49</v>
      </c>
    </row>
    <row r="15363" spans="1:4" ht="24">
      <c r="A15363" s="219" t="s">
        <v>8035</v>
      </c>
      <c r="B15363" s="220" t="s">
        <v>8036</v>
      </c>
      <c r="C15363" s="219" t="s">
        <v>20846</v>
      </c>
      <c r="D15363" s="222">
        <v>100.51</v>
      </c>
    </row>
    <row r="15364" spans="1:4" ht="24">
      <c r="A15364" s="219" t="s">
        <v>8031</v>
      </c>
      <c r="B15364" s="220" t="s">
        <v>8032</v>
      </c>
      <c r="C15364" s="219" t="s">
        <v>20846</v>
      </c>
      <c r="D15364" s="223">
        <v>67.16</v>
      </c>
    </row>
    <row r="15365" spans="1:4" ht="24">
      <c r="A15365" s="219" t="s">
        <v>8033</v>
      </c>
      <c r="B15365" s="220" t="s">
        <v>8034</v>
      </c>
      <c r="C15365" s="219" t="s">
        <v>20846</v>
      </c>
      <c r="D15365" s="223">
        <v>84.98</v>
      </c>
    </row>
    <row r="15366" spans="1:4">
      <c r="A15366" s="215">
        <v>9082</v>
      </c>
      <c r="B15366" s="216" t="s">
        <v>21812</v>
      </c>
      <c r="C15366" s="217"/>
      <c r="D15366" s="218"/>
    </row>
    <row r="15367" spans="1:4">
      <c r="A15367" s="219" t="s">
        <v>8026</v>
      </c>
      <c r="B15367" s="220" t="s">
        <v>8027</v>
      </c>
      <c r="C15367" s="219" t="s">
        <v>20846</v>
      </c>
      <c r="D15367" s="223">
        <v>26.99</v>
      </c>
    </row>
    <row r="15368" spans="1:4">
      <c r="A15368" s="219" t="s">
        <v>8037</v>
      </c>
      <c r="B15368" s="220" t="s">
        <v>8038</v>
      </c>
      <c r="C15368" s="219" t="s">
        <v>5667</v>
      </c>
      <c r="D15368" s="222">
        <v>960.87</v>
      </c>
    </row>
    <row r="15369" spans="1:4" ht="36">
      <c r="A15369" s="219" t="s">
        <v>8029</v>
      </c>
      <c r="B15369" s="220" t="s">
        <v>8030</v>
      </c>
      <c r="C15369" s="219" t="s">
        <v>20846</v>
      </c>
      <c r="D15369" s="223">
        <v>79.510000000000005</v>
      </c>
    </row>
    <row r="15370" spans="1:4" ht="36">
      <c r="A15370" s="219" t="s">
        <v>9041</v>
      </c>
      <c r="B15370" s="220" t="s">
        <v>9042</v>
      </c>
      <c r="C15370" s="219" t="s">
        <v>20862</v>
      </c>
      <c r="D15370" s="222">
        <v>932.33</v>
      </c>
    </row>
    <row r="15371" spans="1:4" ht="36">
      <c r="A15371" s="219" t="s">
        <v>9039</v>
      </c>
      <c r="B15371" s="220" t="s">
        <v>9040</v>
      </c>
      <c r="C15371" s="219" t="s">
        <v>20862</v>
      </c>
      <c r="D15371" s="224">
        <v>1666.25</v>
      </c>
    </row>
    <row r="15372" spans="1:4">
      <c r="A15372" s="219" t="s">
        <v>8024</v>
      </c>
      <c r="B15372" s="220" t="s">
        <v>8025</v>
      </c>
      <c r="C15372" s="219" t="s">
        <v>20846</v>
      </c>
      <c r="D15372" s="223">
        <v>37.32</v>
      </c>
    </row>
    <row r="15373" spans="1:4" ht="36">
      <c r="A15373" s="219" t="s">
        <v>8028</v>
      </c>
      <c r="B15373" s="220" t="s">
        <v>21813</v>
      </c>
      <c r="C15373" s="219" t="s">
        <v>20846</v>
      </c>
      <c r="D15373" s="223">
        <v>34.36</v>
      </c>
    </row>
    <row r="15374" spans="1:4">
      <c r="A15374" s="215">
        <v>9084</v>
      </c>
      <c r="B15374" s="216" t="s">
        <v>21814</v>
      </c>
      <c r="C15374" s="217"/>
      <c r="D15374" s="218"/>
    </row>
    <row r="15375" spans="1:4">
      <c r="A15375" s="219" t="s">
        <v>8041</v>
      </c>
      <c r="B15375" s="220" t="s">
        <v>8042</v>
      </c>
      <c r="C15375" s="219" t="s">
        <v>20846</v>
      </c>
      <c r="D15375" s="222">
        <v>373.82</v>
      </c>
    </row>
    <row r="15376" spans="1:4">
      <c r="A15376" s="219" t="s">
        <v>8039</v>
      </c>
      <c r="B15376" s="220" t="s">
        <v>8040</v>
      </c>
      <c r="C15376" s="219" t="s">
        <v>20846</v>
      </c>
      <c r="D15376" s="222">
        <v>150.11000000000001</v>
      </c>
    </row>
    <row r="15377" spans="1:4">
      <c r="A15377" s="215">
        <v>9085</v>
      </c>
      <c r="B15377" s="216" t="s">
        <v>21815</v>
      </c>
      <c r="C15377" s="217"/>
      <c r="D15377" s="218"/>
    </row>
    <row r="15378" spans="1:4" ht="36">
      <c r="A15378" s="219" t="s">
        <v>9946</v>
      </c>
      <c r="B15378" s="220" t="s">
        <v>9947</v>
      </c>
      <c r="C15378" s="219" t="s">
        <v>20847</v>
      </c>
      <c r="D15378" s="224">
        <v>3544.41</v>
      </c>
    </row>
    <row r="15379" spans="1:4" ht="24">
      <c r="A15379" s="219" t="s">
        <v>9903</v>
      </c>
      <c r="B15379" s="220" t="s">
        <v>9904</v>
      </c>
      <c r="C15379" s="219" t="s">
        <v>21059</v>
      </c>
      <c r="D15379" s="223">
        <v>14.22</v>
      </c>
    </row>
    <row r="15380" spans="1:4" ht="24">
      <c r="A15380" s="219" t="s">
        <v>8043</v>
      </c>
      <c r="B15380" s="220" t="s">
        <v>10073</v>
      </c>
      <c r="C15380" s="219" t="s">
        <v>21059</v>
      </c>
      <c r="D15380" s="221">
        <v>1.36</v>
      </c>
    </row>
    <row r="15381" spans="1:4" ht="24">
      <c r="A15381" s="219" t="s">
        <v>9948</v>
      </c>
      <c r="B15381" s="220" t="s">
        <v>9949</v>
      </c>
      <c r="C15381" s="219" t="s">
        <v>20847</v>
      </c>
      <c r="D15381" s="224">
        <v>2256.63</v>
      </c>
    </row>
    <row r="15382" spans="1:4" ht="24">
      <c r="A15382" s="219" t="s">
        <v>9950</v>
      </c>
      <c r="B15382" s="220" t="s">
        <v>9951</v>
      </c>
      <c r="C15382" s="219" t="s">
        <v>21816</v>
      </c>
      <c r="D15382" s="221">
        <v>0.7</v>
      </c>
    </row>
    <row r="15383" spans="1:4">
      <c r="A15383" s="215">
        <v>8697</v>
      </c>
      <c r="B15383" s="216" t="s">
        <v>21817</v>
      </c>
      <c r="C15383" s="217"/>
      <c r="D15383" s="218"/>
    </row>
    <row r="15384" spans="1:4">
      <c r="A15384" s="215">
        <v>9086</v>
      </c>
      <c r="B15384" s="216" t="s">
        <v>21818</v>
      </c>
      <c r="C15384" s="217"/>
      <c r="D15384" s="218"/>
    </row>
    <row r="15385" spans="1:4">
      <c r="A15385" s="219" t="s">
        <v>8941</v>
      </c>
      <c r="B15385" s="220" t="s">
        <v>21819</v>
      </c>
      <c r="C15385" s="219" t="s">
        <v>20862</v>
      </c>
      <c r="D15385" s="223">
        <v>36.24</v>
      </c>
    </row>
    <row r="15386" spans="1:4">
      <c r="A15386" s="219" t="s">
        <v>8942</v>
      </c>
      <c r="B15386" s="220" t="s">
        <v>21820</v>
      </c>
      <c r="C15386" s="219" t="s">
        <v>20862</v>
      </c>
      <c r="D15386" s="221">
        <v>2.97</v>
      </c>
    </row>
    <row r="15387" spans="1:4">
      <c r="A15387" s="215">
        <v>9087</v>
      </c>
      <c r="B15387" s="216" t="s">
        <v>21821</v>
      </c>
      <c r="C15387" s="217"/>
      <c r="D15387" s="218"/>
    </row>
    <row r="15388" spans="1:4" ht="24">
      <c r="A15388" s="219" t="s">
        <v>8945</v>
      </c>
      <c r="B15388" s="220" t="s">
        <v>8946</v>
      </c>
      <c r="C15388" s="219" t="s">
        <v>20862</v>
      </c>
      <c r="D15388" s="223">
        <v>35.909999999999997</v>
      </c>
    </row>
    <row r="15389" spans="1:4" ht="24">
      <c r="A15389" s="219" t="s">
        <v>8943</v>
      </c>
      <c r="B15389" s="220" t="s">
        <v>8944</v>
      </c>
      <c r="C15389" s="219" t="s">
        <v>20862</v>
      </c>
      <c r="D15389" s="223">
        <v>21.43</v>
      </c>
    </row>
    <row r="15390" spans="1:4" ht="24">
      <c r="A15390" s="219" t="s">
        <v>21822</v>
      </c>
      <c r="B15390" s="220" t="s">
        <v>21823</v>
      </c>
      <c r="C15390" s="219" t="s">
        <v>21824</v>
      </c>
      <c r="D15390" s="221">
        <v>3.92</v>
      </c>
    </row>
    <row r="15391" spans="1:4" ht="24">
      <c r="A15391" s="219" t="s">
        <v>21825</v>
      </c>
      <c r="B15391" s="220" t="s">
        <v>21826</v>
      </c>
      <c r="C15391" s="219" t="s">
        <v>21824</v>
      </c>
      <c r="D15391" s="221">
        <v>1.78</v>
      </c>
    </row>
    <row r="15392" spans="1:4" ht="24">
      <c r="A15392" s="219" t="s">
        <v>21827</v>
      </c>
      <c r="B15392" s="220" t="s">
        <v>21828</v>
      </c>
      <c r="C15392" s="219" t="s">
        <v>21824</v>
      </c>
      <c r="D15392" s="221">
        <v>2.6</v>
      </c>
    </row>
    <row r="15393" spans="1:4" ht="24">
      <c r="A15393" s="219" t="s">
        <v>21829</v>
      </c>
      <c r="B15393" s="220" t="s">
        <v>21830</v>
      </c>
      <c r="C15393" s="219" t="s">
        <v>21824</v>
      </c>
      <c r="D15393" s="221">
        <v>1.68</v>
      </c>
    </row>
    <row r="15394" spans="1:4" ht="24">
      <c r="A15394" s="219" t="s">
        <v>21831</v>
      </c>
      <c r="B15394" s="220" t="s">
        <v>21832</v>
      </c>
      <c r="C15394" s="219" t="s">
        <v>21824</v>
      </c>
      <c r="D15394" s="221">
        <v>2.02</v>
      </c>
    </row>
    <row r="15395" spans="1:4" ht="24">
      <c r="A15395" s="219" t="s">
        <v>21833</v>
      </c>
      <c r="B15395" s="220" t="s">
        <v>21834</v>
      </c>
      <c r="C15395" s="219" t="s">
        <v>21824</v>
      </c>
      <c r="D15395" s="221">
        <v>1.6</v>
      </c>
    </row>
    <row r="15396" spans="1:4" ht="24">
      <c r="A15396" s="219" t="s">
        <v>21835</v>
      </c>
      <c r="B15396" s="220" t="s">
        <v>21836</v>
      </c>
      <c r="C15396" s="219" t="s">
        <v>20862</v>
      </c>
      <c r="D15396" s="221">
        <v>6.02</v>
      </c>
    </row>
    <row r="15397" spans="1:4">
      <c r="A15397" s="219" t="s">
        <v>8939</v>
      </c>
      <c r="B15397" s="220" t="s">
        <v>10093</v>
      </c>
      <c r="C15397" s="219" t="s">
        <v>20862</v>
      </c>
      <c r="D15397" s="223">
        <v>66</v>
      </c>
    </row>
    <row r="15398" spans="1:4" ht="24">
      <c r="A15398" s="219" t="s">
        <v>8940</v>
      </c>
      <c r="B15398" s="220" t="s">
        <v>10094</v>
      </c>
      <c r="C15398" s="219" t="s">
        <v>20862</v>
      </c>
      <c r="D15398" s="223">
        <v>66</v>
      </c>
    </row>
    <row r="15399" spans="1:4">
      <c r="A15399" s="215">
        <v>8698</v>
      </c>
      <c r="B15399" s="216" t="s">
        <v>21837</v>
      </c>
      <c r="C15399" s="217"/>
      <c r="D15399" s="218"/>
    </row>
    <row r="15400" spans="1:4">
      <c r="A15400" s="215">
        <v>9088</v>
      </c>
      <c r="B15400" s="216" t="s">
        <v>21838</v>
      </c>
      <c r="C15400" s="217"/>
      <c r="D15400" s="218"/>
    </row>
    <row r="15401" spans="1:4" ht="24">
      <c r="A15401" s="219" t="s">
        <v>8003</v>
      </c>
      <c r="B15401" s="220" t="s">
        <v>8004</v>
      </c>
      <c r="C15401" s="219" t="s">
        <v>5667</v>
      </c>
      <c r="D15401" s="224">
        <v>1313.39</v>
      </c>
    </row>
    <row r="15402" spans="1:4">
      <c r="A15402" s="219" t="s">
        <v>8018</v>
      </c>
      <c r="B15402" s="220" t="s">
        <v>8019</v>
      </c>
      <c r="C15402" s="219" t="s">
        <v>20851</v>
      </c>
      <c r="D15402" s="222">
        <v>329.57</v>
      </c>
    </row>
    <row r="15403" spans="1:4">
      <c r="A15403" s="219" t="s">
        <v>8020</v>
      </c>
      <c r="B15403" s="220" t="s">
        <v>8021</v>
      </c>
      <c r="C15403" s="219" t="s">
        <v>20851</v>
      </c>
      <c r="D15403" s="222">
        <v>376.73</v>
      </c>
    </row>
    <row r="15404" spans="1:4">
      <c r="A15404" s="215">
        <v>9089</v>
      </c>
      <c r="B15404" s="216" t="s">
        <v>21839</v>
      </c>
      <c r="C15404" s="217"/>
      <c r="D15404" s="218"/>
    </row>
    <row r="15405" spans="1:4" ht="36">
      <c r="A15405" s="219" t="s">
        <v>21840</v>
      </c>
      <c r="B15405" s="220" t="s">
        <v>21841</v>
      </c>
      <c r="C15405" s="219" t="s">
        <v>20847</v>
      </c>
      <c r="D15405" s="222">
        <v>518.84</v>
      </c>
    </row>
    <row r="15406" spans="1:4" ht="36">
      <c r="A15406" s="219" t="s">
        <v>8622</v>
      </c>
      <c r="B15406" s="220" t="s">
        <v>21842</v>
      </c>
      <c r="C15406" s="219" t="s">
        <v>20847</v>
      </c>
      <c r="D15406" s="222">
        <v>420.53</v>
      </c>
    </row>
    <row r="15407" spans="1:4" ht="24">
      <c r="A15407" s="219" t="s">
        <v>8636</v>
      </c>
      <c r="B15407" s="220" t="s">
        <v>8637</v>
      </c>
      <c r="C15407" s="219" t="s">
        <v>20846</v>
      </c>
      <c r="D15407" s="222">
        <v>107.93</v>
      </c>
    </row>
    <row r="15408" spans="1:4" ht="24">
      <c r="A15408" s="219" t="s">
        <v>8785</v>
      </c>
      <c r="B15408" s="220" t="s">
        <v>8786</v>
      </c>
      <c r="C15408" s="219" t="s">
        <v>20846</v>
      </c>
      <c r="D15408" s="222">
        <v>227.78</v>
      </c>
    </row>
    <row r="15409" spans="1:4" ht="36">
      <c r="A15409" s="219" t="s">
        <v>8788</v>
      </c>
      <c r="B15409" s="220" t="s">
        <v>31452</v>
      </c>
      <c r="C15409" s="219" t="s">
        <v>20846</v>
      </c>
      <c r="D15409" s="222">
        <v>457.53</v>
      </c>
    </row>
    <row r="15410" spans="1:4" ht="24">
      <c r="A15410" s="219" t="s">
        <v>8791</v>
      </c>
      <c r="B15410" s="220" t="s">
        <v>31453</v>
      </c>
      <c r="C15410" s="219" t="s">
        <v>20846</v>
      </c>
      <c r="D15410" s="222">
        <v>480.23</v>
      </c>
    </row>
    <row r="15411" spans="1:4" ht="24">
      <c r="A15411" s="219" t="s">
        <v>8789</v>
      </c>
      <c r="B15411" s="220" t="s">
        <v>31454</v>
      </c>
      <c r="C15411" s="219" t="s">
        <v>20846</v>
      </c>
      <c r="D15411" s="222">
        <v>515.4</v>
      </c>
    </row>
    <row r="15412" spans="1:4" ht="24">
      <c r="A15412" s="219" t="s">
        <v>8792</v>
      </c>
      <c r="B15412" s="220" t="s">
        <v>31455</v>
      </c>
      <c r="C15412" s="219" t="s">
        <v>20846</v>
      </c>
      <c r="D15412" s="222">
        <v>521.38</v>
      </c>
    </row>
    <row r="15413" spans="1:4" ht="24">
      <c r="A15413" s="219" t="s">
        <v>8790</v>
      </c>
      <c r="B15413" s="220" t="s">
        <v>31456</v>
      </c>
      <c r="C15413" s="219" t="s">
        <v>20846</v>
      </c>
      <c r="D15413" s="222">
        <v>349.66</v>
      </c>
    </row>
    <row r="15414" spans="1:4" ht="24">
      <c r="A15414" s="219" t="s">
        <v>8793</v>
      </c>
      <c r="B15414" s="220" t="s">
        <v>31457</v>
      </c>
      <c r="C15414" s="219" t="s">
        <v>20846</v>
      </c>
      <c r="D15414" s="222">
        <v>346.17</v>
      </c>
    </row>
    <row r="15415" spans="1:4" ht="24">
      <c r="A15415" s="219" t="s">
        <v>8794</v>
      </c>
      <c r="B15415" s="220" t="s">
        <v>31458</v>
      </c>
      <c r="C15415" s="219" t="s">
        <v>20846</v>
      </c>
      <c r="D15415" s="222">
        <v>630.59</v>
      </c>
    </row>
    <row r="15416" spans="1:4">
      <c r="A15416" s="219" t="s">
        <v>8795</v>
      </c>
      <c r="B15416" s="220" t="s">
        <v>31459</v>
      </c>
      <c r="C15416" s="219" t="s">
        <v>20847</v>
      </c>
      <c r="D15416" s="222">
        <v>444.33</v>
      </c>
    </row>
    <row r="15417" spans="1:4" ht="24">
      <c r="A15417" s="219" t="s">
        <v>8719</v>
      </c>
      <c r="B15417" s="220" t="s">
        <v>8720</v>
      </c>
      <c r="C15417" s="219" t="s">
        <v>5667</v>
      </c>
      <c r="D15417" s="224">
        <v>1713.18</v>
      </c>
    </row>
    <row r="15418" spans="1:4" ht="24">
      <c r="A15418" s="219" t="s">
        <v>8721</v>
      </c>
      <c r="B15418" s="220" t="s">
        <v>8722</v>
      </c>
      <c r="C15418" s="219" t="s">
        <v>5667</v>
      </c>
      <c r="D15418" s="224">
        <v>1949.48</v>
      </c>
    </row>
    <row r="15419" spans="1:4" ht="24">
      <c r="A15419" s="219" t="s">
        <v>8725</v>
      </c>
      <c r="B15419" s="220" t="s">
        <v>8726</v>
      </c>
      <c r="C15419" s="219" t="s">
        <v>5667</v>
      </c>
      <c r="D15419" s="224">
        <v>1240.58</v>
      </c>
    </row>
    <row r="15420" spans="1:4" ht="24">
      <c r="A15420" s="219" t="s">
        <v>8723</v>
      </c>
      <c r="B15420" s="220" t="s">
        <v>8724</v>
      </c>
      <c r="C15420" s="219" t="s">
        <v>5667</v>
      </c>
      <c r="D15420" s="224">
        <v>1949.48</v>
      </c>
    </row>
    <row r="15421" spans="1:4" ht="24">
      <c r="A15421" s="219" t="s">
        <v>8727</v>
      </c>
      <c r="B15421" s="220" t="s">
        <v>8728</v>
      </c>
      <c r="C15421" s="219" t="s">
        <v>5667</v>
      </c>
      <c r="D15421" s="222">
        <v>708.9</v>
      </c>
    </row>
    <row r="15422" spans="1:4" ht="24">
      <c r="A15422" s="219" t="s">
        <v>8729</v>
      </c>
      <c r="B15422" s="220" t="s">
        <v>8730</v>
      </c>
      <c r="C15422" s="219" t="s">
        <v>5667</v>
      </c>
      <c r="D15422" s="222">
        <v>945.2</v>
      </c>
    </row>
    <row r="15423" spans="1:4" ht="24">
      <c r="A15423" s="219" t="s">
        <v>8731</v>
      </c>
      <c r="B15423" s="220" t="s">
        <v>8732</v>
      </c>
      <c r="C15423" s="219" t="s">
        <v>5667</v>
      </c>
      <c r="D15423" s="222">
        <v>451.75</v>
      </c>
    </row>
    <row r="15424" spans="1:4" ht="24">
      <c r="A15424" s="219" t="s">
        <v>8735</v>
      </c>
      <c r="B15424" s="220" t="s">
        <v>8736</v>
      </c>
      <c r="C15424" s="219" t="s">
        <v>5667</v>
      </c>
      <c r="D15424" s="224">
        <v>2185.7800000000002</v>
      </c>
    </row>
    <row r="15425" spans="1:4" ht="24">
      <c r="A15425" s="219" t="s">
        <v>8733</v>
      </c>
      <c r="B15425" s="220" t="s">
        <v>8734</v>
      </c>
      <c r="C15425" s="219" t="s">
        <v>5667</v>
      </c>
      <c r="D15425" s="222">
        <v>472.6</v>
      </c>
    </row>
    <row r="15426" spans="1:4">
      <c r="A15426" s="219" t="s">
        <v>8751</v>
      </c>
      <c r="B15426" s="220" t="s">
        <v>8752</v>
      </c>
      <c r="C15426" s="219" t="s">
        <v>5667</v>
      </c>
      <c r="D15426" s="222">
        <v>988.29</v>
      </c>
    </row>
    <row r="15427" spans="1:4" ht="24">
      <c r="A15427" s="219" t="s">
        <v>8749</v>
      </c>
      <c r="B15427" s="220" t="s">
        <v>8750</v>
      </c>
      <c r="C15427" s="219" t="s">
        <v>5667</v>
      </c>
      <c r="D15427" s="222">
        <v>172.88</v>
      </c>
    </row>
    <row r="15428" spans="1:4" ht="24">
      <c r="A15428" s="219" t="s">
        <v>8747</v>
      </c>
      <c r="B15428" s="220" t="s">
        <v>8748</v>
      </c>
      <c r="C15428" s="219" t="s">
        <v>5667</v>
      </c>
      <c r="D15428" s="222">
        <v>345.77</v>
      </c>
    </row>
    <row r="15429" spans="1:4" ht="24">
      <c r="A15429" s="219" t="s">
        <v>8691</v>
      </c>
      <c r="B15429" s="220" t="s">
        <v>8692</v>
      </c>
      <c r="C15429" s="219" t="s">
        <v>5667</v>
      </c>
      <c r="D15429" s="222">
        <v>622.24</v>
      </c>
    </row>
    <row r="15430" spans="1:4" ht="24">
      <c r="A15430" s="219" t="s">
        <v>8689</v>
      </c>
      <c r="B15430" s="220" t="s">
        <v>8690</v>
      </c>
      <c r="C15430" s="219" t="s">
        <v>5667</v>
      </c>
      <c r="D15430" s="222">
        <v>631.39</v>
      </c>
    </row>
    <row r="15431" spans="1:4" ht="24">
      <c r="A15431" s="219" t="s">
        <v>8695</v>
      </c>
      <c r="B15431" s="220" t="s">
        <v>8696</v>
      </c>
      <c r="C15431" s="219" t="s">
        <v>5667</v>
      </c>
      <c r="D15431" s="222">
        <v>933.36</v>
      </c>
    </row>
    <row r="15432" spans="1:4" ht="24">
      <c r="A15432" s="219" t="s">
        <v>8693</v>
      </c>
      <c r="B15432" s="220" t="s">
        <v>8694</v>
      </c>
      <c r="C15432" s="219" t="s">
        <v>5667</v>
      </c>
      <c r="D15432" s="222">
        <v>947.09</v>
      </c>
    </row>
    <row r="15433" spans="1:4" ht="24">
      <c r="A15433" s="219" t="s">
        <v>8699</v>
      </c>
      <c r="B15433" s="220" t="s">
        <v>8700</v>
      </c>
      <c r="C15433" s="219" t="s">
        <v>5667</v>
      </c>
      <c r="D15433" s="224">
        <v>1244.48</v>
      </c>
    </row>
    <row r="15434" spans="1:4" ht="24">
      <c r="A15434" s="219" t="s">
        <v>8697</v>
      </c>
      <c r="B15434" s="220" t="s">
        <v>8698</v>
      </c>
      <c r="C15434" s="219" t="s">
        <v>5667</v>
      </c>
      <c r="D15434" s="224">
        <v>1262.78</v>
      </c>
    </row>
    <row r="15435" spans="1:4" ht="24">
      <c r="A15435" s="219" t="s">
        <v>8701</v>
      </c>
      <c r="B15435" s="220" t="s">
        <v>8702</v>
      </c>
      <c r="C15435" s="219" t="s">
        <v>5667</v>
      </c>
      <c r="D15435" s="222">
        <v>617.66999999999996</v>
      </c>
    </row>
    <row r="15436" spans="1:4" ht="24">
      <c r="A15436" s="219" t="s">
        <v>8703</v>
      </c>
      <c r="B15436" s="220" t="s">
        <v>8704</v>
      </c>
      <c r="C15436" s="219" t="s">
        <v>5667</v>
      </c>
      <c r="D15436" s="222">
        <v>315.7</v>
      </c>
    </row>
    <row r="15437" spans="1:4" ht="24">
      <c r="A15437" s="219" t="s">
        <v>8705</v>
      </c>
      <c r="B15437" s="220" t="s">
        <v>8706</v>
      </c>
      <c r="C15437" s="219" t="s">
        <v>5667</v>
      </c>
      <c r="D15437" s="222">
        <v>356.87</v>
      </c>
    </row>
    <row r="15438" spans="1:4" ht="24">
      <c r="A15438" s="219" t="s">
        <v>8709</v>
      </c>
      <c r="B15438" s="220" t="s">
        <v>8710</v>
      </c>
      <c r="C15438" s="219" t="s">
        <v>5667</v>
      </c>
      <c r="D15438" s="222">
        <v>402.63</v>
      </c>
    </row>
    <row r="15439" spans="1:4" ht="24">
      <c r="A15439" s="219" t="s">
        <v>8707</v>
      </c>
      <c r="B15439" s="220" t="s">
        <v>8708</v>
      </c>
      <c r="C15439" s="219" t="s">
        <v>5667</v>
      </c>
      <c r="D15439" s="222">
        <v>150.53</v>
      </c>
    </row>
    <row r="15440" spans="1:4" ht="24">
      <c r="A15440" s="219" t="s">
        <v>8713</v>
      </c>
      <c r="B15440" s="220" t="s">
        <v>8714</v>
      </c>
      <c r="C15440" s="219" t="s">
        <v>5667</v>
      </c>
      <c r="D15440" s="222">
        <v>297.39</v>
      </c>
    </row>
    <row r="15441" spans="1:4" ht="24">
      <c r="A15441" s="219" t="s">
        <v>8711</v>
      </c>
      <c r="B15441" s="220" t="s">
        <v>8712</v>
      </c>
      <c r="C15441" s="219" t="s">
        <v>5667</v>
      </c>
      <c r="D15441" s="222">
        <v>301.97000000000003</v>
      </c>
    </row>
    <row r="15442" spans="1:4" ht="24">
      <c r="A15442" s="219" t="s">
        <v>8717</v>
      </c>
      <c r="B15442" s="220" t="s">
        <v>8718</v>
      </c>
      <c r="C15442" s="219" t="s">
        <v>5667</v>
      </c>
      <c r="D15442" s="222">
        <v>237.92</v>
      </c>
    </row>
    <row r="15443" spans="1:4" ht="24">
      <c r="A15443" s="219" t="s">
        <v>8715</v>
      </c>
      <c r="B15443" s="220" t="s">
        <v>8716</v>
      </c>
      <c r="C15443" s="219" t="s">
        <v>5667</v>
      </c>
      <c r="D15443" s="222">
        <v>247.07</v>
      </c>
    </row>
    <row r="15444" spans="1:4" ht="24">
      <c r="A15444" s="219" t="s">
        <v>8684</v>
      </c>
      <c r="B15444" s="220" t="s">
        <v>21843</v>
      </c>
      <c r="C15444" s="219" t="s">
        <v>5667</v>
      </c>
      <c r="D15444" s="224">
        <v>2255.62</v>
      </c>
    </row>
    <row r="15445" spans="1:4" ht="24">
      <c r="A15445" s="219" t="s">
        <v>8683</v>
      </c>
      <c r="B15445" s="220" t="s">
        <v>21844</v>
      </c>
      <c r="C15445" s="219" t="s">
        <v>5667</v>
      </c>
      <c r="D15445" s="224">
        <v>2288.79</v>
      </c>
    </row>
    <row r="15446" spans="1:4" ht="24">
      <c r="A15446" s="219" t="s">
        <v>8687</v>
      </c>
      <c r="B15446" s="220" t="s">
        <v>8688</v>
      </c>
      <c r="C15446" s="219" t="s">
        <v>5667</v>
      </c>
      <c r="D15446" s="224">
        <v>2566.7399999999998</v>
      </c>
    </row>
    <row r="15447" spans="1:4" ht="24">
      <c r="A15447" s="219" t="s">
        <v>8685</v>
      </c>
      <c r="B15447" s="220" t="s">
        <v>8686</v>
      </c>
      <c r="C15447" s="219" t="s">
        <v>5667</v>
      </c>
      <c r="D15447" s="224">
        <v>2604.4899999999998</v>
      </c>
    </row>
    <row r="15448" spans="1:4">
      <c r="A15448" s="219" t="s">
        <v>8737</v>
      </c>
      <c r="B15448" s="220" t="s">
        <v>21845</v>
      </c>
      <c r="C15448" s="219" t="s">
        <v>5667</v>
      </c>
      <c r="D15448" s="222">
        <v>294.45999999999998</v>
      </c>
    </row>
    <row r="15449" spans="1:4">
      <c r="A15449" s="219" t="s">
        <v>8738</v>
      </c>
      <c r="B15449" s="220" t="s">
        <v>21846</v>
      </c>
      <c r="C15449" s="219" t="s">
        <v>5667</v>
      </c>
      <c r="D15449" s="222">
        <v>314.08999999999997</v>
      </c>
    </row>
    <row r="15450" spans="1:4" ht="24">
      <c r="A15450" s="219" t="s">
        <v>8758</v>
      </c>
      <c r="B15450" s="220" t="s">
        <v>21847</v>
      </c>
      <c r="C15450" s="219" t="s">
        <v>5667</v>
      </c>
      <c r="D15450" s="222">
        <v>681.1</v>
      </c>
    </row>
    <row r="15451" spans="1:4" ht="24">
      <c r="A15451" s="219" t="s">
        <v>8759</v>
      </c>
      <c r="B15451" s="220" t="s">
        <v>21848</v>
      </c>
      <c r="C15451" s="219" t="s">
        <v>5667</v>
      </c>
      <c r="D15451" s="224">
        <v>1014.15</v>
      </c>
    </row>
    <row r="15452" spans="1:4" ht="24">
      <c r="A15452" s="219" t="s">
        <v>8739</v>
      </c>
      <c r="B15452" s="220" t="s">
        <v>8740</v>
      </c>
      <c r="C15452" s="219" t="s">
        <v>5667</v>
      </c>
      <c r="D15452" s="222">
        <v>265</v>
      </c>
    </row>
    <row r="15453" spans="1:4" ht="60">
      <c r="A15453" s="219" t="s">
        <v>6985</v>
      </c>
      <c r="B15453" s="220" t="s">
        <v>31460</v>
      </c>
      <c r="C15453" s="219" t="s">
        <v>20847</v>
      </c>
      <c r="D15453" s="222">
        <v>530.42999999999995</v>
      </c>
    </row>
    <row r="15454" spans="1:4" ht="48">
      <c r="A15454" s="219" t="s">
        <v>6986</v>
      </c>
      <c r="B15454" s="220" t="s">
        <v>31461</v>
      </c>
      <c r="C15454" s="219" t="s">
        <v>20847</v>
      </c>
      <c r="D15454" s="222">
        <v>572.69000000000005</v>
      </c>
    </row>
    <row r="15455" spans="1:4" ht="48">
      <c r="A15455" s="219" t="s">
        <v>6981</v>
      </c>
      <c r="B15455" s="220" t="s">
        <v>31462</v>
      </c>
      <c r="C15455" s="219" t="s">
        <v>20847</v>
      </c>
      <c r="D15455" s="222">
        <v>450.51</v>
      </c>
    </row>
    <row r="15456" spans="1:4" ht="60">
      <c r="A15456" s="219" t="s">
        <v>6982</v>
      </c>
      <c r="B15456" s="220" t="s">
        <v>31463</v>
      </c>
      <c r="C15456" s="219" t="s">
        <v>20847</v>
      </c>
      <c r="D15456" s="222">
        <v>432.23</v>
      </c>
    </row>
    <row r="15457" spans="1:4" ht="48">
      <c r="A15457" s="219" t="s">
        <v>6983</v>
      </c>
      <c r="B15457" s="220" t="s">
        <v>31464</v>
      </c>
      <c r="C15457" s="219" t="s">
        <v>20847</v>
      </c>
      <c r="D15457" s="222">
        <v>474.49</v>
      </c>
    </row>
    <row r="15458" spans="1:4" ht="48">
      <c r="A15458" s="219" t="s">
        <v>6984</v>
      </c>
      <c r="B15458" s="220" t="s">
        <v>31465</v>
      </c>
      <c r="C15458" s="219" t="s">
        <v>20847</v>
      </c>
      <c r="D15458" s="222">
        <v>470.5</v>
      </c>
    </row>
    <row r="15459" spans="1:4">
      <c r="A15459" s="219" t="s">
        <v>8811</v>
      </c>
      <c r="B15459" s="220" t="s">
        <v>31466</v>
      </c>
      <c r="C15459" s="219" t="s">
        <v>20846</v>
      </c>
      <c r="D15459" s="222">
        <v>413.94</v>
      </c>
    </row>
    <row r="15460" spans="1:4" ht="36">
      <c r="A15460" s="219" t="s">
        <v>8803</v>
      </c>
      <c r="B15460" s="220" t="s">
        <v>31467</v>
      </c>
      <c r="C15460" s="219" t="s">
        <v>20847</v>
      </c>
      <c r="D15460" s="222">
        <v>489.49</v>
      </c>
    </row>
    <row r="15461" spans="1:4" ht="24">
      <c r="A15461" s="219" t="s">
        <v>8804</v>
      </c>
      <c r="B15461" s="220" t="s">
        <v>31468</v>
      </c>
      <c r="C15461" s="219" t="s">
        <v>20847</v>
      </c>
      <c r="D15461" s="222">
        <v>526.92999999999995</v>
      </c>
    </row>
    <row r="15462" spans="1:4" ht="36">
      <c r="A15462" s="219" t="s">
        <v>8806</v>
      </c>
      <c r="B15462" s="220" t="s">
        <v>31469</v>
      </c>
      <c r="C15462" s="219" t="s">
        <v>20847</v>
      </c>
      <c r="D15462" s="222">
        <v>721.02</v>
      </c>
    </row>
    <row r="15463" spans="1:4" ht="24">
      <c r="A15463" s="219" t="s">
        <v>8805</v>
      </c>
      <c r="B15463" s="220" t="s">
        <v>31470</v>
      </c>
      <c r="C15463" s="219" t="s">
        <v>20847</v>
      </c>
      <c r="D15463" s="222">
        <v>584.92999999999995</v>
      </c>
    </row>
    <row r="15464" spans="1:4" ht="24">
      <c r="A15464" s="219" t="s">
        <v>8807</v>
      </c>
      <c r="B15464" s="220" t="s">
        <v>31471</v>
      </c>
      <c r="C15464" s="219" t="s">
        <v>20847</v>
      </c>
      <c r="D15464" s="222">
        <v>611.79</v>
      </c>
    </row>
    <row r="15465" spans="1:4" ht="36">
      <c r="A15465" s="219" t="s">
        <v>8808</v>
      </c>
      <c r="B15465" s="220" t="s">
        <v>31472</v>
      </c>
      <c r="C15465" s="219" t="s">
        <v>20847</v>
      </c>
      <c r="D15465" s="222">
        <v>380.03</v>
      </c>
    </row>
    <row r="15466" spans="1:4" ht="36">
      <c r="A15466" s="219" t="s">
        <v>8810</v>
      </c>
      <c r="B15466" s="220" t="s">
        <v>31473</v>
      </c>
      <c r="C15466" s="219" t="s">
        <v>20847</v>
      </c>
      <c r="D15466" s="222">
        <v>434.83</v>
      </c>
    </row>
    <row r="15467" spans="1:4" ht="36">
      <c r="A15467" s="219" t="s">
        <v>8809</v>
      </c>
      <c r="B15467" s="220" t="s">
        <v>31474</v>
      </c>
      <c r="C15467" s="219" t="s">
        <v>20847</v>
      </c>
      <c r="D15467" s="222">
        <v>423.53</v>
      </c>
    </row>
    <row r="15468" spans="1:4" ht="60">
      <c r="A15468" s="219" t="s">
        <v>8741</v>
      </c>
      <c r="B15468" s="220" t="s">
        <v>8742</v>
      </c>
      <c r="C15468" s="219" t="s">
        <v>20847</v>
      </c>
      <c r="D15468" s="222">
        <v>574.83000000000004</v>
      </c>
    </row>
    <row r="15469" spans="1:4" ht="24">
      <c r="A15469" s="219" t="s">
        <v>8754</v>
      </c>
      <c r="B15469" s="220" t="s">
        <v>8755</v>
      </c>
      <c r="C15469" s="219" t="s">
        <v>5667</v>
      </c>
      <c r="D15469" s="222">
        <v>608.49</v>
      </c>
    </row>
    <row r="15470" spans="1:4" ht="24">
      <c r="A15470" s="219" t="s">
        <v>8756</v>
      </c>
      <c r="B15470" s="220" t="s">
        <v>8757</v>
      </c>
      <c r="C15470" s="219" t="s">
        <v>5667</v>
      </c>
      <c r="D15470" s="222">
        <v>695.42</v>
      </c>
    </row>
    <row r="15471" spans="1:4">
      <c r="A15471" s="219" t="s">
        <v>8743</v>
      </c>
      <c r="B15471" s="220" t="s">
        <v>8744</v>
      </c>
      <c r="C15471" s="219" t="s">
        <v>5667</v>
      </c>
      <c r="D15471" s="222">
        <v>869.27</v>
      </c>
    </row>
    <row r="15472" spans="1:4" ht="24">
      <c r="A15472" s="219" t="s">
        <v>8753</v>
      </c>
      <c r="B15472" s="220" t="s">
        <v>21849</v>
      </c>
      <c r="C15472" s="219" t="s">
        <v>5667</v>
      </c>
      <c r="D15472" s="222">
        <v>356.24</v>
      </c>
    </row>
    <row r="15473" spans="1:4" ht="24">
      <c r="A15473" s="219" t="s">
        <v>8638</v>
      </c>
      <c r="B15473" s="220" t="s">
        <v>21850</v>
      </c>
      <c r="C15473" s="219" t="s">
        <v>20846</v>
      </c>
      <c r="D15473" s="222">
        <v>151.5</v>
      </c>
    </row>
    <row r="15474" spans="1:4">
      <c r="A15474" s="215">
        <v>9090</v>
      </c>
      <c r="B15474" s="216" t="s">
        <v>21851</v>
      </c>
      <c r="C15474" s="217"/>
      <c r="D15474" s="218"/>
    </row>
    <row r="15475" spans="1:4">
      <c r="A15475" s="219" t="s">
        <v>8626</v>
      </c>
      <c r="B15475" s="220" t="s">
        <v>8627</v>
      </c>
      <c r="C15475" s="219" t="s">
        <v>5667</v>
      </c>
      <c r="D15475" s="222">
        <v>191.59</v>
      </c>
    </row>
    <row r="15476" spans="1:4">
      <c r="A15476" s="215">
        <v>9091</v>
      </c>
      <c r="B15476" s="216" t="s">
        <v>21047</v>
      </c>
      <c r="C15476" s="217"/>
      <c r="D15476" s="218"/>
    </row>
    <row r="15477" spans="1:4" ht="24">
      <c r="A15477" s="219" t="s">
        <v>8656</v>
      </c>
      <c r="B15477" s="220" t="s">
        <v>21852</v>
      </c>
      <c r="C15477" s="219" t="s">
        <v>20862</v>
      </c>
      <c r="D15477" s="224">
        <v>3825.63</v>
      </c>
    </row>
    <row r="15478" spans="1:4" ht="24">
      <c r="A15478" s="219" t="s">
        <v>8657</v>
      </c>
      <c r="B15478" s="220" t="s">
        <v>21853</v>
      </c>
      <c r="C15478" s="219" t="s">
        <v>20862</v>
      </c>
      <c r="D15478" s="224">
        <v>3825.63</v>
      </c>
    </row>
    <row r="15479" spans="1:4" ht="24">
      <c r="A15479" s="219" t="s">
        <v>8648</v>
      </c>
      <c r="B15479" s="220" t="s">
        <v>21854</v>
      </c>
      <c r="C15479" s="219" t="s">
        <v>20862</v>
      </c>
      <c r="D15479" s="224">
        <v>1702.46</v>
      </c>
    </row>
    <row r="15480" spans="1:4" ht="24">
      <c r="A15480" s="219" t="s">
        <v>8641</v>
      </c>
      <c r="B15480" s="220" t="s">
        <v>21855</v>
      </c>
      <c r="C15480" s="219" t="s">
        <v>20862</v>
      </c>
      <c r="D15480" s="224">
        <v>1860.47</v>
      </c>
    </row>
    <row r="15481" spans="1:4" ht="24">
      <c r="A15481" s="219" t="s">
        <v>8643</v>
      </c>
      <c r="B15481" s="220" t="s">
        <v>21856</v>
      </c>
      <c r="C15481" s="219" t="s">
        <v>20862</v>
      </c>
      <c r="D15481" s="224">
        <v>2293.0100000000002</v>
      </c>
    </row>
    <row r="15482" spans="1:4">
      <c r="A15482" s="219" t="s">
        <v>8649</v>
      </c>
      <c r="B15482" s="220" t="s">
        <v>8650</v>
      </c>
      <c r="C15482" s="219" t="s">
        <v>20846</v>
      </c>
      <c r="D15482" s="222">
        <v>160.16</v>
      </c>
    </row>
    <row r="15483" spans="1:4" ht="24">
      <c r="A15483" s="219" t="s">
        <v>8644</v>
      </c>
      <c r="B15483" s="220" t="s">
        <v>21857</v>
      </c>
      <c r="C15483" s="219" t="s">
        <v>20846</v>
      </c>
      <c r="D15483" s="222">
        <v>248.7</v>
      </c>
    </row>
    <row r="15484" spans="1:4" ht="24">
      <c r="A15484" s="219" t="s">
        <v>8645</v>
      </c>
      <c r="B15484" s="220" t="s">
        <v>21858</v>
      </c>
      <c r="C15484" s="219" t="s">
        <v>20846</v>
      </c>
      <c r="D15484" s="222">
        <v>200.49</v>
      </c>
    </row>
    <row r="15485" spans="1:4" ht="24">
      <c r="A15485" s="219" t="s">
        <v>8646</v>
      </c>
      <c r="B15485" s="220" t="s">
        <v>21859</v>
      </c>
      <c r="C15485" s="219" t="s">
        <v>20846</v>
      </c>
      <c r="D15485" s="222">
        <v>172.41</v>
      </c>
    </row>
    <row r="15486" spans="1:4" ht="24">
      <c r="A15486" s="219" t="s">
        <v>8642</v>
      </c>
      <c r="B15486" s="220" t="s">
        <v>21860</v>
      </c>
      <c r="C15486" s="219" t="s">
        <v>20846</v>
      </c>
      <c r="D15486" s="222">
        <v>313.2</v>
      </c>
    </row>
    <row r="15487" spans="1:4">
      <c r="A15487" s="219" t="s">
        <v>8639</v>
      </c>
      <c r="B15487" s="220" t="s">
        <v>21861</v>
      </c>
      <c r="C15487" s="219" t="s">
        <v>20862</v>
      </c>
      <c r="D15487" s="224">
        <v>2699.76</v>
      </c>
    </row>
    <row r="15488" spans="1:4" ht="24">
      <c r="A15488" s="219" t="s">
        <v>8640</v>
      </c>
      <c r="B15488" s="220" t="s">
        <v>21862</v>
      </c>
      <c r="C15488" s="219" t="s">
        <v>20862</v>
      </c>
      <c r="D15488" s="224">
        <v>2633.22</v>
      </c>
    </row>
    <row r="15489" spans="1:4" ht="24">
      <c r="A15489" s="219" t="s">
        <v>8647</v>
      </c>
      <c r="B15489" s="220" t="s">
        <v>21863</v>
      </c>
      <c r="C15489" s="219" t="s">
        <v>20862</v>
      </c>
      <c r="D15489" s="224">
        <v>1869.59</v>
      </c>
    </row>
    <row r="15490" spans="1:4">
      <c r="A15490" s="215">
        <v>9092</v>
      </c>
      <c r="B15490" s="216" t="s">
        <v>21173</v>
      </c>
      <c r="C15490" s="217"/>
      <c r="D15490" s="218"/>
    </row>
    <row r="15491" spans="1:4" ht="24">
      <c r="A15491" s="219" t="s">
        <v>8760</v>
      </c>
      <c r="B15491" s="220" t="s">
        <v>8761</v>
      </c>
      <c r="C15491" s="219" t="s">
        <v>5667</v>
      </c>
      <c r="D15491" s="222">
        <v>219.51</v>
      </c>
    </row>
    <row r="15492" spans="1:4">
      <c r="A15492" s="215">
        <v>9093</v>
      </c>
      <c r="B15492" s="216" t="s">
        <v>21585</v>
      </c>
      <c r="C15492" s="217"/>
      <c r="D15492" s="218"/>
    </row>
    <row r="15493" spans="1:4" ht="24">
      <c r="A15493" s="219" t="s">
        <v>8651</v>
      </c>
      <c r="B15493" s="220" t="s">
        <v>21864</v>
      </c>
      <c r="C15493" s="219" t="s">
        <v>20847</v>
      </c>
      <c r="D15493" s="225">
        <v>16881.59</v>
      </c>
    </row>
    <row r="15494" spans="1:4" ht="24">
      <c r="A15494" s="219" t="s">
        <v>8652</v>
      </c>
      <c r="B15494" s="220" t="s">
        <v>21865</v>
      </c>
      <c r="C15494" s="219" t="s">
        <v>20847</v>
      </c>
      <c r="D15494" s="225">
        <v>20722.5</v>
      </c>
    </row>
    <row r="15495" spans="1:4" ht="24">
      <c r="A15495" s="219" t="s">
        <v>8653</v>
      </c>
      <c r="B15495" s="220" t="s">
        <v>21866</v>
      </c>
      <c r="C15495" s="219" t="s">
        <v>20847</v>
      </c>
      <c r="D15495" s="225">
        <v>22762.25</v>
      </c>
    </row>
    <row r="15496" spans="1:4" ht="24">
      <c r="A15496" s="219" t="s">
        <v>8654</v>
      </c>
      <c r="B15496" s="220" t="s">
        <v>21867</v>
      </c>
      <c r="C15496" s="219" t="s">
        <v>20847</v>
      </c>
      <c r="D15496" s="225">
        <v>24877.599999999999</v>
      </c>
    </row>
    <row r="15497" spans="1:4" ht="24">
      <c r="A15497" s="219" t="s">
        <v>8655</v>
      </c>
      <c r="B15497" s="220" t="s">
        <v>21868</v>
      </c>
      <c r="C15497" s="219" t="s">
        <v>20847</v>
      </c>
      <c r="D15497" s="225">
        <v>26766.58</v>
      </c>
    </row>
    <row r="15498" spans="1:4" ht="24">
      <c r="A15498" s="219" t="s">
        <v>8660</v>
      </c>
      <c r="B15498" s="220" t="s">
        <v>21869</v>
      </c>
      <c r="C15498" s="219" t="s">
        <v>20847</v>
      </c>
      <c r="D15498" s="224">
        <v>4464.42</v>
      </c>
    </row>
    <row r="15499" spans="1:4">
      <c r="A15499" s="215">
        <v>9095</v>
      </c>
      <c r="B15499" s="216" t="s">
        <v>21870</v>
      </c>
      <c r="C15499" s="217"/>
      <c r="D15499" s="218"/>
    </row>
    <row r="15500" spans="1:4" ht="36">
      <c r="A15500" s="219" t="s">
        <v>8632</v>
      </c>
      <c r="B15500" s="220" t="s">
        <v>8633</v>
      </c>
      <c r="C15500" s="219" t="s">
        <v>20857</v>
      </c>
      <c r="D15500" s="224">
        <v>5915.12</v>
      </c>
    </row>
    <row r="15501" spans="1:4">
      <c r="A15501" s="215">
        <v>9096</v>
      </c>
      <c r="B15501" s="216" t="s">
        <v>21871</v>
      </c>
      <c r="C15501" s="217"/>
      <c r="D15501" s="218"/>
    </row>
    <row r="15502" spans="1:4" ht="36">
      <c r="A15502" s="219" t="s">
        <v>5092</v>
      </c>
      <c r="B15502" s="220" t="s">
        <v>5093</v>
      </c>
      <c r="C15502" s="219" t="s">
        <v>20847</v>
      </c>
      <c r="D15502" s="224">
        <v>3006.83</v>
      </c>
    </row>
    <row r="15503" spans="1:4">
      <c r="A15503" s="215">
        <v>9097</v>
      </c>
      <c r="B15503" s="216" t="s">
        <v>21872</v>
      </c>
      <c r="C15503" s="217"/>
      <c r="D15503" s="218"/>
    </row>
    <row r="15504" spans="1:4" ht="24">
      <c r="A15504" s="219" t="s">
        <v>8623</v>
      </c>
      <c r="B15504" s="220" t="s">
        <v>21873</v>
      </c>
      <c r="C15504" s="219" t="s">
        <v>20857</v>
      </c>
      <c r="D15504" s="222">
        <v>666.7</v>
      </c>
    </row>
    <row r="15505" spans="1:4" ht="36">
      <c r="A15505" s="219" t="s">
        <v>8630</v>
      </c>
      <c r="B15505" s="220" t="s">
        <v>8631</v>
      </c>
      <c r="C15505" s="219" t="s">
        <v>20851</v>
      </c>
      <c r="D15505" s="223">
        <v>63.33</v>
      </c>
    </row>
    <row r="15506" spans="1:4" ht="24">
      <c r="A15506" s="219" t="s">
        <v>8624</v>
      </c>
      <c r="B15506" s="220" t="s">
        <v>8625</v>
      </c>
      <c r="C15506" s="219" t="s">
        <v>20857</v>
      </c>
      <c r="D15506" s="222">
        <v>517.09</v>
      </c>
    </row>
    <row r="15507" spans="1:4">
      <c r="A15507" s="219" t="s">
        <v>8628</v>
      </c>
      <c r="B15507" s="220" t="s">
        <v>8629</v>
      </c>
      <c r="C15507" s="219" t="s">
        <v>5667</v>
      </c>
      <c r="D15507" s="222">
        <v>242.36</v>
      </c>
    </row>
    <row r="15508" spans="1:4">
      <c r="A15508" s="219" t="s">
        <v>8658</v>
      </c>
      <c r="B15508" s="220" t="s">
        <v>8659</v>
      </c>
      <c r="C15508" s="219" t="s">
        <v>20846</v>
      </c>
      <c r="D15508" s="222">
        <v>182.95</v>
      </c>
    </row>
    <row r="15509" spans="1:4">
      <c r="A15509" s="215">
        <v>9098</v>
      </c>
      <c r="B15509" s="216" t="s">
        <v>21874</v>
      </c>
      <c r="C15509" s="217"/>
      <c r="D15509" s="218"/>
    </row>
    <row r="15510" spans="1:4">
      <c r="A15510" s="219" t="s">
        <v>8672</v>
      </c>
      <c r="B15510" s="220" t="s">
        <v>8673</v>
      </c>
      <c r="C15510" s="219" t="s">
        <v>5667</v>
      </c>
      <c r="D15510" s="222">
        <v>875.88</v>
      </c>
    </row>
    <row r="15511" spans="1:4">
      <c r="A15511" s="219" t="s">
        <v>8670</v>
      </c>
      <c r="B15511" s="220" t="s">
        <v>8671</v>
      </c>
      <c r="C15511" s="219" t="s">
        <v>5667</v>
      </c>
      <c r="D15511" s="222">
        <v>739.8</v>
      </c>
    </row>
    <row r="15512" spans="1:4">
      <c r="A15512" s="219" t="s">
        <v>8674</v>
      </c>
      <c r="B15512" s="220" t="s">
        <v>8675</v>
      </c>
      <c r="C15512" s="219" t="s">
        <v>5667</v>
      </c>
      <c r="D15512" s="222">
        <v>612.66999999999996</v>
      </c>
    </row>
    <row r="15513" spans="1:4">
      <c r="A15513" s="219" t="s">
        <v>8678</v>
      </c>
      <c r="B15513" s="220" t="s">
        <v>8679</v>
      </c>
      <c r="C15513" s="219" t="s">
        <v>5667</v>
      </c>
      <c r="D15513" s="222">
        <v>746.9</v>
      </c>
    </row>
    <row r="15514" spans="1:4">
      <c r="A15514" s="219" t="s">
        <v>8676</v>
      </c>
      <c r="B15514" s="220" t="s">
        <v>8677</v>
      </c>
      <c r="C15514" s="219" t="s">
        <v>5667</v>
      </c>
      <c r="D15514" s="222">
        <v>627.34</v>
      </c>
    </row>
    <row r="15515" spans="1:4">
      <c r="A15515" s="219" t="s">
        <v>8680</v>
      </c>
      <c r="B15515" s="220" t="s">
        <v>8681</v>
      </c>
      <c r="C15515" s="219" t="s">
        <v>5667</v>
      </c>
      <c r="D15515" s="222">
        <v>621.37</v>
      </c>
    </row>
    <row r="15516" spans="1:4">
      <c r="A15516" s="219" t="s">
        <v>8745</v>
      </c>
      <c r="B15516" s="220" t="s">
        <v>8746</v>
      </c>
      <c r="C15516" s="219" t="s">
        <v>5667</v>
      </c>
      <c r="D15516" s="222">
        <v>314.08999999999997</v>
      </c>
    </row>
    <row r="15517" spans="1:4" ht="24">
      <c r="A15517" s="219" t="s">
        <v>8661</v>
      </c>
      <c r="B15517" s="220" t="s">
        <v>8662</v>
      </c>
      <c r="C15517" s="219" t="s">
        <v>5667</v>
      </c>
      <c r="D15517" s="224">
        <v>2519.98</v>
      </c>
    </row>
    <row r="15518" spans="1:4">
      <c r="A15518" s="219" t="s">
        <v>8663</v>
      </c>
      <c r="B15518" s="220" t="s">
        <v>8664</v>
      </c>
      <c r="C15518" s="219" t="s">
        <v>5667</v>
      </c>
      <c r="D15518" s="224">
        <v>1820.33</v>
      </c>
    </row>
    <row r="15519" spans="1:4">
      <c r="A15519" s="219" t="s">
        <v>8667</v>
      </c>
      <c r="B15519" s="220" t="s">
        <v>8668</v>
      </c>
      <c r="C15519" s="219" t="s">
        <v>5667</v>
      </c>
      <c r="D15519" s="224">
        <v>1309.8</v>
      </c>
    </row>
    <row r="15520" spans="1:4">
      <c r="A15520" s="219" t="s">
        <v>8665</v>
      </c>
      <c r="B15520" s="220" t="s">
        <v>8666</v>
      </c>
      <c r="C15520" s="219" t="s">
        <v>5667</v>
      </c>
      <c r="D15520" s="224">
        <v>2014.69</v>
      </c>
    </row>
    <row r="15521" spans="1:4">
      <c r="A15521" s="219" t="s">
        <v>8669</v>
      </c>
      <c r="B15521" s="220" t="s">
        <v>21875</v>
      </c>
      <c r="C15521" s="219" t="s">
        <v>5667</v>
      </c>
      <c r="D15521" s="224">
        <v>1309.73</v>
      </c>
    </row>
    <row r="15522" spans="1:4">
      <c r="A15522" s="215">
        <v>9099</v>
      </c>
      <c r="B15522" s="216" t="s">
        <v>21876</v>
      </c>
      <c r="C15522" s="217"/>
      <c r="D15522" s="218"/>
    </row>
    <row r="15523" spans="1:4">
      <c r="A15523" s="219" t="s">
        <v>8634</v>
      </c>
      <c r="B15523" s="220" t="s">
        <v>8635</v>
      </c>
      <c r="C15523" s="219" t="s">
        <v>20851</v>
      </c>
      <c r="D15523" s="223">
        <v>19.45</v>
      </c>
    </row>
    <row r="15524" spans="1:4" ht="24">
      <c r="A15524" s="219" t="s">
        <v>8682</v>
      </c>
      <c r="B15524" s="220" t="s">
        <v>10092</v>
      </c>
      <c r="C15524" s="219" t="s">
        <v>20851</v>
      </c>
      <c r="D15524" s="223">
        <v>30.5</v>
      </c>
    </row>
    <row r="15525" spans="1:4">
      <c r="A15525" s="215">
        <v>8699</v>
      </c>
      <c r="B15525" s="216" t="s">
        <v>21877</v>
      </c>
      <c r="C15525" s="217"/>
      <c r="D15525" s="218"/>
    </row>
    <row r="15526" spans="1:4">
      <c r="A15526" s="215">
        <v>9100</v>
      </c>
      <c r="B15526" s="216" t="s">
        <v>21838</v>
      </c>
      <c r="C15526" s="217"/>
      <c r="D15526" s="218"/>
    </row>
    <row r="15527" spans="1:4" ht="36">
      <c r="A15527" s="219" t="s">
        <v>8585</v>
      </c>
      <c r="B15527" s="220" t="s">
        <v>8586</v>
      </c>
      <c r="C15527" s="219" t="s">
        <v>20851</v>
      </c>
      <c r="D15527" s="222">
        <v>719.58</v>
      </c>
    </row>
    <row r="15528" spans="1:4" ht="24">
      <c r="A15528" s="219" t="s">
        <v>8612</v>
      </c>
      <c r="B15528" s="220" t="s">
        <v>8613</v>
      </c>
      <c r="C15528" s="219" t="s">
        <v>20851</v>
      </c>
      <c r="D15528" s="224">
        <v>1902.66</v>
      </c>
    </row>
    <row r="15529" spans="1:4">
      <c r="A15529" s="215">
        <v>9101</v>
      </c>
      <c r="B15529" s="216" t="s">
        <v>21839</v>
      </c>
      <c r="C15529" s="217"/>
      <c r="D15529" s="218"/>
    </row>
    <row r="15530" spans="1:4">
      <c r="A15530" s="219" t="s">
        <v>8587</v>
      </c>
      <c r="B15530" s="220" t="s">
        <v>8588</v>
      </c>
      <c r="C15530" s="219" t="s">
        <v>5667</v>
      </c>
      <c r="D15530" s="222">
        <v>194.68</v>
      </c>
    </row>
    <row r="15531" spans="1:4">
      <c r="A15531" s="219" t="s">
        <v>8600</v>
      </c>
      <c r="B15531" s="220" t="s">
        <v>8601</v>
      </c>
      <c r="C15531" s="219" t="s">
        <v>5667</v>
      </c>
      <c r="D15531" s="222">
        <v>617.96</v>
      </c>
    </row>
    <row r="15532" spans="1:4">
      <c r="A15532" s="219" t="s">
        <v>8602</v>
      </c>
      <c r="B15532" s="220" t="s">
        <v>8603</v>
      </c>
      <c r="C15532" s="219" t="s">
        <v>20846</v>
      </c>
      <c r="D15532" s="224">
        <v>1101.08</v>
      </c>
    </row>
    <row r="15533" spans="1:4" ht="36">
      <c r="A15533" s="219" t="s">
        <v>21878</v>
      </c>
      <c r="B15533" s="220" t="s">
        <v>21879</v>
      </c>
      <c r="C15533" s="219" t="s">
        <v>20846</v>
      </c>
      <c r="D15533" s="222">
        <v>928.16</v>
      </c>
    </row>
    <row r="15534" spans="1:4" ht="36">
      <c r="A15534" s="219" t="s">
        <v>21880</v>
      </c>
      <c r="B15534" s="220" t="s">
        <v>21881</v>
      </c>
      <c r="C15534" s="219" t="s">
        <v>20846</v>
      </c>
      <c r="D15534" s="222">
        <v>733.62</v>
      </c>
    </row>
    <row r="15535" spans="1:4" ht="36">
      <c r="A15535" s="219" t="s">
        <v>21882</v>
      </c>
      <c r="B15535" s="220" t="s">
        <v>21883</v>
      </c>
      <c r="C15535" s="219" t="s">
        <v>20846</v>
      </c>
      <c r="D15535" s="224">
        <v>1175.92</v>
      </c>
    </row>
    <row r="15536" spans="1:4" ht="36">
      <c r="A15536" s="219" t="s">
        <v>21884</v>
      </c>
      <c r="B15536" s="220" t="s">
        <v>21885</v>
      </c>
      <c r="C15536" s="219" t="s">
        <v>20846</v>
      </c>
      <c r="D15536" s="224">
        <v>1403.26</v>
      </c>
    </row>
    <row r="15537" spans="1:4" ht="36">
      <c r="A15537" s="219" t="s">
        <v>21886</v>
      </c>
      <c r="B15537" s="220" t="s">
        <v>21887</v>
      </c>
      <c r="C15537" s="219" t="s">
        <v>20846</v>
      </c>
      <c r="D15537" s="224">
        <v>1135.52</v>
      </c>
    </row>
    <row r="15538" spans="1:4" ht="36">
      <c r="A15538" s="219" t="s">
        <v>21888</v>
      </c>
      <c r="B15538" s="220" t="s">
        <v>21889</v>
      </c>
      <c r="C15538" s="219" t="s">
        <v>20847</v>
      </c>
      <c r="D15538" s="224">
        <v>2045.35</v>
      </c>
    </row>
    <row r="15539" spans="1:4" ht="36">
      <c r="A15539" s="219" t="s">
        <v>21890</v>
      </c>
      <c r="B15539" s="220" t="s">
        <v>21891</v>
      </c>
      <c r="C15539" s="219" t="s">
        <v>20847</v>
      </c>
      <c r="D15539" s="222">
        <v>739.65</v>
      </c>
    </row>
    <row r="15540" spans="1:4" ht="36">
      <c r="A15540" s="219" t="s">
        <v>21892</v>
      </c>
      <c r="B15540" s="220" t="s">
        <v>21893</v>
      </c>
      <c r="C15540" s="219" t="s">
        <v>20846</v>
      </c>
      <c r="D15540" s="224">
        <v>1192.06</v>
      </c>
    </row>
    <row r="15541" spans="1:4" ht="36">
      <c r="A15541" s="219" t="s">
        <v>21894</v>
      </c>
      <c r="B15541" s="220" t="s">
        <v>21895</v>
      </c>
      <c r="C15541" s="219" t="s">
        <v>20846</v>
      </c>
      <c r="D15541" s="222">
        <v>924.32</v>
      </c>
    </row>
    <row r="15542" spans="1:4" ht="24">
      <c r="A15542" s="219" t="s">
        <v>21896</v>
      </c>
      <c r="B15542" s="220" t="s">
        <v>21897</v>
      </c>
      <c r="C15542" s="219" t="s">
        <v>20846</v>
      </c>
      <c r="D15542" s="222">
        <v>401.06</v>
      </c>
    </row>
    <row r="15543" spans="1:4" ht="36">
      <c r="A15543" s="219" t="s">
        <v>21898</v>
      </c>
      <c r="B15543" s="220" t="s">
        <v>21899</v>
      </c>
      <c r="C15543" s="219" t="s">
        <v>20846</v>
      </c>
      <c r="D15543" s="224">
        <v>1041.78</v>
      </c>
    </row>
    <row r="15544" spans="1:4" ht="36">
      <c r="A15544" s="219" t="s">
        <v>21900</v>
      </c>
      <c r="B15544" s="220" t="s">
        <v>21901</v>
      </c>
      <c r="C15544" s="219" t="s">
        <v>20847</v>
      </c>
      <c r="D15544" s="222">
        <v>828.32</v>
      </c>
    </row>
    <row r="15545" spans="1:4" ht="36">
      <c r="A15545" s="219" t="s">
        <v>21902</v>
      </c>
      <c r="B15545" s="220" t="s">
        <v>21903</v>
      </c>
      <c r="C15545" s="219" t="s">
        <v>20847</v>
      </c>
      <c r="D15545" s="222">
        <v>622.24</v>
      </c>
    </row>
    <row r="15546" spans="1:4" ht="48">
      <c r="A15546" s="219" t="s">
        <v>21904</v>
      </c>
      <c r="B15546" s="220" t="s">
        <v>21905</v>
      </c>
      <c r="C15546" s="219" t="s">
        <v>20847</v>
      </c>
      <c r="D15546" s="222">
        <v>241.95</v>
      </c>
    </row>
    <row r="15547" spans="1:4" ht="48">
      <c r="A15547" s="219" t="s">
        <v>21906</v>
      </c>
      <c r="B15547" s="220" t="s">
        <v>21907</v>
      </c>
      <c r="C15547" s="219" t="s">
        <v>20847</v>
      </c>
      <c r="D15547" s="222">
        <v>303</v>
      </c>
    </row>
    <row r="15548" spans="1:4" ht="24">
      <c r="A15548" s="219" t="s">
        <v>8593</v>
      </c>
      <c r="B15548" s="220" t="s">
        <v>21908</v>
      </c>
      <c r="C15548" s="219" t="s">
        <v>20846</v>
      </c>
      <c r="D15548" s="224">
        <v>1275</v>
      </c>
    </row>
    <row r="15549" spans="1:4">
      <c r="A15549" s="219" t="s">
        <v>8594</v>
      </c>
      <c r="B15549" s="220" t="s">
        <v>8595</v>
      </c>
      <c r="C15549" s="219" t="s">
        <v>20846</v>
      </c>
      <c r="D15549" s="222">
        <v>340.62</v>
      </c>
    </row>
    <row r="15550" spans="1:4">
      <c r="A15550" s="219" t="s">
        <v>8598</v>
      </c>
      <c r="B15550" s="220" t="s">
        <v>8599</v>
      </c>
      <c r="C15550" s="219" t="s">
        <v>20846</v>
      </c>
      <c r="D15550" s="224">
        <v>1042.28</v>
      </c>
    </row>
    <row r="15551" spans="1:4">
      <c r="A15551" s="219" t="s">
        <v>8589</v>
      </c>
      <c r="B15551" s="220" t="s">
        <v>8590</v>
      </c>
      <c r="C15551" s="219" t="s">
        <v>20846</v>
      </c>
      <c r="D15551" s="222">
        <v>774.12</v>
      </c>
    </row>
    <row r="15552" spans="1:4">
      <c r="A15552" s="219" t="s">
        <v>8591</v>
      </c>
      <c r="B15552" s="220" t="s">
        <v>8592</v>
      </c>
      <c r="C15552" s="219" t="s">
        <v>20846</v>
      </c>
      <c r="D15552" s="222">
        <v>774.12</v>
      </c>
    </row>
    <row r="15553" spans="1:4" ht="36">
      <c r="A15553" s="219" t="s">
        <v>21909</v>
      </c>
      <c r="B15553" s="220" t="s">
        <v>21910</v>
      </c>
      <c r="C15553" s="219" t="s">
        <v>20847</v>
      </c>
      <c r="D15553" s="224">
        <v>2520.98</v>
      </c>
    </row>
    <row r="15554" spans="1:4" ht="36">
      <c r="A15554" s="219" t="s">
        <v>21911</v>
      </c>
      <c r="B15554" s="220" t="s">
        <v>21912</v>
      </c>
      <c r="C15554" s="219" t="s">
        <v>20847</v>
      </c>
      <c r="D15554" s="224">
        <v>2757.34</v>
      </c>
    </row>
    <row r="15555" spans="1:4" ht="36">
      <c r="A15555" s="219" t="s">
        <v>21913</v>
      </c>
      <c r="B15555" s="220" t="s">
        <v>21914</v>
      </c>
      <c r="C15555" s="219" t="s">
        <v>20847</v>
      </c>
      <c r="D15555" s="224">
        <v>2993.71</v>
      </c>
    </row>
    <row r="15556" spans="1:4" ht="36">
      <c r="A15556" s="219" t="s">
        <v>21915</v>
      </c>
      <c r="B15556" s="220" t="s">
        <v>21916</v>
      </c>
      <c r="C15556" s="219" t="s">
        <v>20846</v>
      </c>
      <c r="D15556" s="224">
        <v>1108.52</v>
      </c>
    </row>
    <row r="15557" spans="1:4" ht="36">
      <c r="A15557" s="219" t="s">
        <v>21917</v>
      </c>
      <c r="B15557" s="220" t="s">
        <v>21918</v>
      </c>
      <c r="C15557" s="219" t="s">
        <v>20847</v>
      </c>
      <c r="D15557" s="224">
        <v>2430.66</v>
      </c>
    </row>
    <row r="15558" spans="1:4">
      <c r="A15558" s="219" t="s">
        <v>8596</v>
      </c>
      <c r="B15558" s="220" t="s">
        <v>8597</v>
      </c>
      <c r="C15558" s="219" t="s">
        <v>20846</v>
      </c>
      <c r="D15558" s="222">
        <v>482.65</v>
      </c>
    </row>
    <row r="15559" spans="1:4" ht="36">
      <c r="A15559" s="219" t="s">
        <v>21919</v>
      </c>
      <c r="B15559" s="220" t="s">
        <v>21920</v>
      </c>
      <c r="C15559" s="219" t="s">
        <v>20847</v>
      </c>
      <c r="D15559" s="224">
        <v>2639.74</v>
      </c>
    </row>
    <row r="15560" spans="1:4" ht="60">
      <c r="A15560" s="219" t="s">
        <v>21921</v>
      </c>
      <c r="B15560" s="220" t="s">
        <v>21922</v>
      </c>
      <c r="C15560" s="219" t="s">
        <v>20847</v>
      </c>
      <c r="D15560" s="222">
        <v>456.88</v>
      </c>
    </row>
    <row r="15561" spans="1:4" ht="48">
      <c r="A15561" s="219" t="s">
        <v>21923</v>
      </c>
      <c r="B15561" s="220" t="s">
        <v>21924</v>
      </c>
      <c r="C15561" s="219" t="s">
        <v>20847</v>
      </c>
      <c r="D15561" s="223">
        <v>39.61</v>
      </c>
    </row>
    <row r="15562" spans="1:4" ht="36">
      <c r="A15562" s="219" t="s">
        <v>21925</v>
      </c>
      <c r="B15562" s="220" t="s">
        <v>21926</v>
      </c>
      <c r="C15562" s="219" t="s">
        <v>20851</v>
      </c>
      <c r="D15562" s="222">
        <v>353.17</v>
      </c>
    </row>
    <row r="15563" spans="1:4" ht="36">
      <c r="A15563" s="219" t="s">
        <v>21927</v>
      </c>
      <c r="B15563" s="220" t="s">
        <v>21928</v>
      </c>
      <c r="C15563" s="219" t="s">
        <v>20851</v>
      </c>
      <c r="D15563" s="222">
        <v>312.26</v>
      </c>
    </row>
    <row r="15564" spans="1:4" ht="36">
      <c r="A15564" s="219" t="s">
        <v>21929</v>
      </c>
      <c r="B15564" s="220" t="s">
        <v>21930</v>
      </c>
      <c r="C15564" s="219" t="s">
        <v>20847</v>
      </c>
      <c r="D15564" s="222">
        <v>647.87</v>
      </c>
    </row>
    <row r="15565" spans="1:4" ht="36">
      <c r="A15565" s="219" t="s">
        <v>21931</v>
      </c>
      <c r="B15565" s="220" t="s">
        <v>21932</v>
      </c>
      <c r="C15565" s="219" t="s">
        <v>20847</v>
      </c>
      <c r="D15565" s="222">
        <v>136.33000000000001</v>
      </c>
    </row>
    <row r="15566" spans="1:4">
      <c r="A15566" s="215">
        <v>9102</v>
      </c>
      <c r="B15566" s="216" t="s">
        <v>21368</v>
      </c>
      <c r="C15566" s="217"/>
      <c r="D15566" s="218"/>
    </row>
    <row r="15567" spans="1:4" ht="60">
      <c r="A15567" s="219" t="s">
        <v>21933</v>
      </c>
      <c r="B15567" s="220" t="s">
        <v>31475</v>
      </c>
      <c r="C15567" s="219" t="s">
        <v>20851</v>
      </c>
      <c r="D15567" s="222">
        <v>901.8</v>
      </c>
    </row>
    <row r="15568" spans="1:4" ht="60">
      <c r="A15568" s="219" t="s">
        <v>21934</v>
      </c>
      <c r="B15568" s="220" t="s">
        <v>31476</v>
      </c>
      <c r="C15568" s="219" t="s">
        <v>20851</v>
      </c>
      <c r="D15568" s="224">
        <v>1024.08</v>
      </c>
    </row>
    <row r="15569" spans="1:4">
      <c r="A15569" s="215">
        <v>9103</v>
      </c>
      <c r="B15569" s="216" t="s">
        <v>21851</v>
      </c>
      <c r="C15569" s="217"/>
      <c r="D15569" s="218"/>
    </row>
    <row r="15570" spans="1:4" ht="36">
      <c r="A15570" s="219" t="s">
        <v>31477</v>
      </c>
      <c r="B15570" s="220" t="s">
        <v>31478</v>
      </c>
      <c r="C15570" s="219" t="s">
        <v>20847</v>
      </c>
      <c r="D15570" s="224">
        <v>1958.02</v>
      </c>
    </row>
    <row r="15571" spans="1:4" ht="36">
      <c r="A15571" s="219" t="s">
        <v>31479</v>
      </c>
      <c r="B15571" s="220" t="s">
        <v>31480</v>
      </c>
      <c r="C15571" s="219" t="s">
        <v>20847</v>
      </c>
      <c r="D15571" s="224">
        <v>2664.87</v>
      </c>
    </row>
    <row r="15572" spans="1:4" ht="36">
      <c r="A15572" s="219" t="s">
        <v>31481</v>
      </c>
      <c r="B15572" s="220" t="s">
        <v>31482</v>
      </c>
      <c r="C15572" s="219" t="s">
        <v>20847</v>
      </c>
      <c r="D15572" s="224">
        <v>2406.38</v>
      </c>
    </row>
    <row r="15573" spans="1:4" ht="36">
      <c r="A15573" s="219" t="s">
        <v>31483</v>
      </c>
      <c r="B15573" s="220" t="s">
        <v>31484</v>
      </c>
      <c r="C15573" s="219" t="s">
        <v>20847</v>
      </c>
      <c r="D15573" s="224">
        <v>1868.14</v>
      </c>
    </row>
    <row r="15574" spans="1:4" ht="36">
      <c r="A15574" s="219" t="s">
        <v>31485</v>
      </c>
      <c r="B15574" s="220" t="s">
        <v>31486</v>
      </c>
      <c r="C15574" s="219" t="s">
        <v>20847</v>
      </c>
      <c r="D15574" s="222">
        <v>273.38</v>
      </c>
    </row>
    <row r="15575" spans="1:4" ht="36">
      <c r="A15575" s="219" t="s">
        <v>31487</v>
      </c>
      <c r="B15575" s="220" t="s">
        <v>31488</v>
      </c>
      <c r="C15575" s="219" t="s">
        <v>20847</v>
      </c>
      <c r="D15575" s="222">
        <v>740.91</v>
      </c>
    </row>
    <row r="15576" spans="1:4" ht="24">
      <c r="A15576" s="219" t="s">
        <v>31489</v>
      </c>
      <c r="B15576" s="220" t="s">
        <v>31490</v>
      </c>
      <c r="C15576" s="219" t="s">
        <v>20851</v>
      </c>
      <c r="D15576" s="222">
        <v>156.66</v>
      </c>
    </row>
    <row r="15577" spans="1:4" ht="24">
      <c r="A15577" s="219" t="s">
        <v>31491</v>
      </c>
      <c r="B15577" s="220" t="s">
        <v>31492</v>
      </c>
      <c r="C15577" s="219" t="s">
        <v>20851</v>
      </c>
      <c r="D15577" s="222">
        <v>210.95</v>
      </c>
    </row>
    <row r="15578" spans="1:4" ht="24">
      <c r="A15578" s="219" t="s">
        <v>8611</v>
      </c>
      <c r="B15578" s="220" t="s">
        <v>31493</v>
      </c>
      <c r="C15578" s="219" t="s">
        <v>20851</v>
      </c>
      <c r="D15578" s="222">
        <v>192.77</v>
      </c>
    </row>
    <row r="15579" spans="1:4" ht="24">
      <c r="A15579" s="219" t="s">
        <v>31494</v>
      </c>
      <c r="B15579" s="220" t="s">
        <v>31495</v>
      </c>
      <c r="C15579" s="219" t="s">
        <v>20851</v>
      </c>
      <c r="D15579" s="222">
        <v>460.92</v>
      </c>
    </row>
    <row r="15580" spans="1:4">
      <c r="A15580" s="219" t="s">
        <v>8614</v>
      </c>
      <c r="B15580" s="220" t="s">
        <v>8615</v>
      </c>
      <c r="C15580" s="219" t="s">
        <v>20851</v>
      </c>
      <c r="D15580" s="222">
        <v>204.97</v>
      </c>
    </row>
    <row r="15581" spans="1:4">
      <c r="A15581" s="219" t="s">
        <v>8616</v>
      </c>
      <c r="B15581" s="220" t="s">
        <v>8617</v>
      </c>
      <c r="C15581" s="219" t="s">
        <v>20851</v>
      </c>
      <c r="D15581" s="222">
        <v>195.57</v>
      </c>
    </row>
    <row r="15582" spans="1:4" ht="36">
      <c r="A15582" s="219" t="s">
        <v>31496</v>
      </c>
      <c r="B15582" s="220" t="s">
        <v>31497</v>
      </c>
      <c r="C15582" s="219" t="s">
        <v>20847</v>
      </c>
      <c r="D15582" s="224">
        <v>3205.2</v>
      </c>
    </row>
    <row r="15583" spans="1:4">
      <c r="A15583" s="215">
        <v>9104</v>
      </c>
      <c r="B15583" s="216" t="s">
        <v>21047</v>
      </c>
      <c r="C15583" s="217"/>
      <c r="D15583" s="218"/>
    </row>
    <row r="15584" spans="1:4" ht="24">
      <c r="A15584" s="219" t="s">
        <v>8610</v>
      </c>
      <c r="B15584" s="220" t="s">
        <v>21935</v>
      </c>
      <c r="C15584" s="219" t="s">
        <v>20862</v>
      </c>
      <c r="D15584" s="224">
        <v>1994.96</v>
      </c>
    </row>
    <row r="15585" spans="1:4">
      <c r="A15585" s="215">
        <v>9105</v>
      </c>
      <c r="B15585" s="216" t="s">
        <v>21870</v>
      </c>
      <c r="C15585" s="217"/>
      <c r="D15585" s="218"/>
    </row>
    <row r="15586" spans="1:4" ht="24">
      <c r="A15586" s="219" t="s">
        <v>8618</v>
      </c>
      <c r="B15586" s="220" t="s">
        <v>8619</v>
      </c>
      <c r="C15586" s="219" t="s">
        <v>5667</v>
      </c>
      <c r="D15586" s="224">
        <v>1387.21</v>
      </c>
    </row>
    <row r="15587" spans="1:4">
      <c r="A15587" s="219" t="s">
        <v>8608</v>
      </c>
      <c r="B15587" s="220" t="s">
        <v>8609</v>
      </c>
      <c r="C15587" s="219" t="s">
        <v>5667</v>
      </c>
      <c r="D15587" s="222">
        <v>424.99</v>
      </c>
    </row>
    <row r="15588" spans="1:4">
      <c r="A15588" s="215">
        <v>9106</v>
      </c>
      <c r="B15588" s="216" t="s">
        <v>21936</v>
      </c>
      <c r="C15588" s="217"/>
      <c r="D15588" s="218"/>
    </row>
    <row r="15589" spans="1:4" ht="36">
      <c r="A15589" s="219" t="s">
        <v>8620</v>
      </c>
      <c r="B15589" s="220" t="s">
        <v>8621</v>
      </c>
      <c r="C15589" s="219" t="s">
        <v>20847</v>
      </c>
      <c r="D15589" s="222">
        <v>622.98</v>
      </c>
    </row>
    <row r="15590" spans="1:4">
      <c r="A15590" s="215">
        <v>9107</v>
      </c>
      <c r="B15590" s="216" t="s">
        <v>21267</v>
      </c>
      <c r="C15590" s="217"/>
      <c r="D15590" s="218"/>
    </row>
    <row r="15591" spans="1:4">
      <c r="A15591" s="219" t="s">
        <v>8606</v>
      </c>
      <c r="B15591" s="220" t="s">
        <v>8607</v>
      </c>
      <c r="C15591" s="219" t="s">
        <v>20851</v>
      </c>
      <c r="D15591" s="222">
        <v>581.37</v>
      </c>
    </row>
    <row r="15592" spans="1:4">
      <c r="A15592" s="219" t="s">
        <v>8604</v>
      </c>
      <c r="B15592" s="220" t="s">
        <v>8605</v>
      </c>
      <c r="C15592" s="219" t="s">
        <v>5667</v>
      </c>
      <c r="D15592" s="223">
        <v>75.17</v>
      </c>
    </row>
    <row r="15593" spans="1:4">
      <c r="A15593" s="226">
        <v>10908</v>
      </c>
      <c r="B15593" s="216" t="s">
        <v>21937</v>
      </c>
      <c r="C15593" s="217"/>
      <c r="D15593" s="218"/>
    </row>
    <row r="15594" spans="1:4" ht="36">
      <c r="A15594" s="219" t="s">
        <v>5776</v>
      </c>
      <c r="B15594" s="220" t="s">
        <v>5777</v>
      </c>
      <c r="C15594" s="219" t="s">
        <v>20846</v>
      </c>
      <c r="D15594" s="222">
        <v>200.78</v>
      </c>
    </row>
    <row r="15595" spans="1:4" ht="36">
      <c r="A15595" s="219" t="s">
        <v>5778</v>
      </c>
      <c r="B15595" s="220" t="s">
        <v>5779</v>
      </c>
      <c r="C15595" s="219" t="s">
        <v>20846</v>
      </c>
      <c r="D15595" s="222">
        <v>245.63</v>
      </c>
    </row>
    <row r="15596" spans="1:4" ht="36">
      <c r="A15596" s="219" t="s">
        <v>5774</v>
      </c>
      <c r="B15596" s="220" t="s">
        <v>5775</v>
      </c>
      <c r="C15596" s="219" t="s">
        <v>20846</v>
      </c>
      <c r="D15596" s="222">
        <v>154.29</v>
      </c>
    </row>
    <row r="15597" spans="1:4" ht="36">
      <c r="A15597" s="219" t="s">
        <v>5788</v>
      </c>
      <c r="B15597" s="220" t="s">
        <v>5789</v>
      </c>
      <c r="C15597" s="219" t="s">
        <v>20846</v>
      </c>
      <c r="D15597" s="222">
        <v>141.46</v>
      </c>
    </row>
    <row r="15598" spans="1:4" ht="36">
      <c r="A15598" s="219" t="s">
        <v>5790</v>
      </c>
      <c r="B15598" s="220" t="s">
        <v>5791</v>
      </c>
      <c r="C15598" s="219" t="s">
        <v>20846</v>
      </c>
      <c r="D15598" s="222">
        <v>187.26</v>
      </c>
    </row>
    <row r="15599" spans="1:4" ht="36">
      <c r="A15599" s="219" t="s">
        <v>5786</v>
      </c>
      <c r="B15599" s="220" t="s">
        <v>5787</v>
      </c>
      <c r="C15599" s="219" t="s">
        <v>20846</v>
      </c>
      <c r="D15599" s="223">
        <v>94</v>
      </c>
    </row>
    <row r="15600" spans="1:4" ht="36">
      <c r="A15600" s="219" t="s">
        <v>5782</v>
      </c>
      <c r="B15600" s="220" t="s">
        <v>5783</v>
      </c>
      <c r="C15600" s="219" t="s">
        <v>20846</v>
      </c>
      <c r="D15600" s="222">
        <v>139.35</v>
      </c>
    </row>
    <row r="15601" spans="1:4" ht="36">
      <c r="A15601" s="219" t="s">
        <v>5784</v>
      </c>
      <c r="B15601" s="220" t="s">
        <v>5785</v>
      </c>
      <c r="C15601" s="219" t="s">
        <v>20846</v>
      </c>
      <c r="D15601" s="222">
        <v>184.2</v>
      </c>
    </row>
    <row r="15602" spans="1:4" ht="36">
      <c r="A15602" s="219" t="s">
        <v>5780</v>
      </c>
      <c r="B15602" s="220" t="s">
        <v>5781</v>
      </c>
      <c r="C15602" s="219" t="s">
        <v>20846</v>
      </c>
      <c r="D15602" s="223">
        <v>92.85</v>
      </c>
    </row>
    <row r="15603" spans="1:4">
      <c r="A15603" s="227">
        <v>14</v>
      </c>
      <c r="B15603" s="216" t="s">
        <v>21938</v>
      </c>
      <c r="C15603" s="217"/>
      <c r="D15603" s="218"/>
    </row>
    <row r="15604" spans="1:4" ht="24">
      <c r="A15604" s="219" t="s">
        <v>9071</v>
      </c>
      <c r="B15604" s="220" t="s">
        <v>9072</v>
      </c>
      <c r="C15604" s="219" t="s">
        <v>20862</v>
      </c>
      <c r="D15604" s="223">
        <v>38</v>
      </c>
    </row>
    <row r="15605" spans="1:4" ht="24">
      <c r="A15605" s="219" t="s">
        <v>9070</v>
      </c>
      <c r="B15605" s="220" t="s">
        <v>21939</v>
      </c>
      <c r="C15605" s="219" t="s">
        <v>20862</v>
      </c>
      <c r="D15605" s="223">
        <v>25.33</v>
      </c>
    </row>
    <row r="15606" spans="1:4">
      <c r="A15606" s="219" t="s">
        <v>5904</v>
      </c>
      <c r="B15606" s="220" t="s">
        <v>5905</v>
      </c>
      <c r="C15606" s="219" t="s">
        <v>20862</v>
      </c>
      <c r="D15606" s="223">
        <v>27.18</v>
      </c>
    </row>
    <row r="15607" spans="1:4">
      <c r="A15607" s="219" t="s">
        <v>5919</v>
      </c>
      <c r="B15607" s="220" t="s">
        <v>5920</v>
      </c>
      <c r="C15607" s="219" t="s">
        <v>20862</v>
      </c>
      <c r="D15607" s="222">
        <v>985.43</v>
      </c>
    </row>
    <row r="15608" spans="1:4">
      <c r="A15608" s="219" t="s">
        <v>5874</v>
      </c>
      <c r="B15608" s="220" t="s">
        <v>5875</v>
      </c>
      <c r="C15608" s="219" t="s">
        <v>20862</v>
      </c>
      <c r="D15608" s="222">
        <v>538.35</v>
      </c>
    </row>
    <row r="15609" spans="1:4">
      <c r="A15609" s="219" t="s">
        <v>5881</v>
      </c>
      <c r="B15609" s="220" t="s">
        <v>21940</v>
      </c>
      <c r="C15609" s="219" t="s">
        <v>20862</v>
      </c>
      <c r="D15609" s="222">
        <v>578.13</v>
      </c>
    </row>
    <row r="15610" spans="1:4">
      <c r="A15610" s="219" t="s">
        <v>5882</v>
      </c>
      <c r="B15610" s="220" t="s">
        <v>21941</v>
      </c>
      <c r="C15610" s="219" t="s">
        <v>20862</v>
      </c>
      <c r="D15610" s="222">
        <v>541.9</v>
      </c>
    </row>
    <row r="15611" spans="1:4">
      <c r="A15611" s="219" t="s">
        <v>5876</v>
      </c>
      <c r="B15611" s="220" t="s">
        <v>21942</v>
      </c>
      <c r="C15611" s="219" t="s">
        <v>20862</v>
      </c>
      <c r="D15611" s="222">
        <v>626.45000000000005</v>
      </c>
    </row>
    <row r="15612" spans="1:4">
      <c r="A15612" s="219" t="s">
        <v>5877</v>
      </c>
      <c r="B15612" s="220" t="s">
        <v>21943</v>
      </c>
      <c r="C15612" s="219" t="s">
        <v>20862</v>
      </c>
      <c r="D15612" s="222">
        <v>532.07000000000005</v>
      </c>
    </row>
    <row r="15613" spans="1:4">
      <c r="A15613" s="219" t="s">
        <v>5878</v>
      </c>
      <c r="B15613" s="220" t="s">
        <v>21944</v>
      </c>
      <c r="C15613" s="219" t="s">
        <v>20862</v>
      </c>
      <c r="D15613" s="222">
        <v>475.13</v>
      </c>
    </row>
    <row r="15614" spans="1:4">
      <c r="A15614" s="219" t="s">
        <v>5879</v>
      </c>
      <c r="B15614" s="220" t="s">
        <v>21945</v>
      </c>
      <c r="C15614" s="219" t="s">
        <v>20862</v>
      </c>
      <c r="D15614" s="222">
        <v>436.91</v>
      </c>
    </row>
    <row r="15615" spans="1:4">
      <c r="A15615" s="219" t="s">
        <v>5880</v>
      </c>
      <c r="B15615" s="220" t="s">
        <v>21946</v>
      </c>
      <c r="C15615" s="219" t="s">
        <v>20862</v>
      </c>
      <c r="D15615" s="222">
        <v>409.61</v>
      </c>
    </row>
    <row r="15616" spans="1:4">
      <c r="A15616" s="219" t="s">
        <v>5883</v>
      </c>
      <c r="B15616" s="220" t="s">
        <v>5884</v>
      </c>
      <c r="C15616" s="219" t="s">
        <v>20846</v>
      </c>
      <c r="D15616" s="222">
        <v>341.42</v>
      </c>
    </row>
    <row r="15617" spans="1:4" ht="24">
      <c r="A15617" s="219" t="s">
        <v>9061</v>
      </c>
      <c r="B15617" s="220" t="s">
        <v>21947</v>
      </c>
      <c r="C15617" s="219" t="s">
        <v>20862</v>
      </c>
      <c r="D15617" s="222">
        <v>522.5</v>
      </c>
    </row>
    <row r="15618" spans="1:4" ht="24">
      <c r="A15618" s="219" t="s">
        <v>9058</v>
      </c>
      <c r="B15618" s="220" t="s">
        <v>21948</v>
      </c>
      <c r="C15618" s="219" t="s">
        <v>20862</v>
      </c>
      <c r="D15618" s="222">
        <v>584.38</v>
      </c>
    </row>
    <row r="15619" spans="1:4" ht="24">
      <c r="A15619" s="219" t="s">
        <v>9062</v>
      </c>
      <c r="B15619" s="220" t="s">
        <v>21949</v>
      </c>
      <c r="C15619" s="219" t="s">
        <v>20862</v>
      </c>
      <c r="D15619" s="222">
        <v>555.62</v>
      </c>
    </row>
    <row r="15620" spans="1:4" ht="24">
      <c r="A15620" s="219" t="s">
        <v>9059</v>
      </c>
      <c r="B15620" s="220" t="s">
        <v>21950</v>
      </c>
      <c r="C15620" s="219" t="s">
        <v>20862</v>
      </c>
      <c r="D15620" s="222">
        <v>613.97</v>
      </c>
    </row>
    <row r="15621" spans="1:4" ht="24">
      <c r="A15621" s="219" t="s">
        <v>9063</v>
      </c>
      <c r="B15621" s="220" t="s">
        <v>21951</v>
      </c>
      <c r="C15621" s="219" t="s">
        <v>20862</v>
      </c>
      <c r="D15621" s="222">
        <v>593.04</v>
      </c>
    </row>
    <row r="15622" spans="1:4" ht="24">
      <c r="A15622" s="219" t="s">
        <v>5896</v>
      </c>
      <c r="B15622" s="220" t="s">
        <v>21952</v>
      </c>
      <c r="C15622" s="219" t="s">
        <v>20862</v>
      </c>
      <c r="D15622" s="222">
        <v>657.83</v>
      </c>
    </row>
    <row r="15623" spans="1:4" ht="24">
      <c r="A15623" s="219" t="s">
        <v>9064</v>
      </c>
      <c r="B15623" s="220" t="s">
        <v>21953</v>
      </c>
      <c r="C15623" s="219" t="s">
        <v>20862</v>
      </c>
      <c r="D15623" s="222">
        <v>637.26</v>
      </c>
    </row>
    <row r="15624" spans="1:4" ht="24">
      <c r="A15624" s="219" t="s">
        <v>5897</v>
      </c>
      <c r="B15624" s="220" t="s">
        <v>21954</v>
      </c>
      <c r="C15624" s="219" t="s">
        <v>20862</v>
      </c>
      <c r="D15624" s="222">
        <v>681.9</v>
      </c>
    </row>
    <row r="15625" spans="1:4" ht="24">
      <c r="A15625" s="219" t="s">
        <v>9065</v>
      </c>
      <c r="B15625" s="220" t="s">
        <v>21955</v>
      </c>
      <c r="C15625" s="219" t="s">
        <v>20862</v>
      </c>
      <c r="D15625" s="222">
        <v>732.5</v>
      </c>
    </row>
    <row r="15626" spans="1:4" ht="24">
      <c r="A15626" s="219" t="s">
        <v>5898</v>
      </c>
      <c r="B15626" s="220" t="s">
        <v>21956</v>
      </c>
      <c r="C15626" s="219" t="s">
        <v>20862</v>
      </c>
      <c r="D15626" s="222">
        <v>722.35</v>
      </c>
    </row>
    <row r="15627" spans="1:4" ht="24">
      <c r="A15627" s="219" t="s">
        <v>5894</v>
      </c>
      <c r="B15627" s="220" t="s">
        <v>21957</v>
      </c>
      <c r="C15627" s="219" t="s">
        <v>20862</v>
      </c>
      <c r="D15627" s="222">
        <v>594.70000000000005</v>
      </c>
    </row>
    <row r="15628" spans="1:4" ht="24">
      <c r="A15628" s="219" t="s">
        <v>5895</v>
      </c>
      <c r="B15628" s="220" t="s">
        <v>21958</v>
      </c>
      <c r="C15628" s="219" t="s">
        <v>20862</v>
      </c>
      <c r="D15628" s="222">
        <v>615</v>
      </c>
    </row>
    <row r="15629" spans="1:4">
      <c r="A15629" s="219" t="s">
        <v>5887</v>
      </c>
      <c r="B15629" s="220" t="s">
        <v>5888</v>
      </c>
      <c r="C15629" s="219" t="s">
        <v>20862</v>
      </c>
      <c r="D15629" s="222">
        <v>403.22</v>
      </c>
    </row>
    <row r="15630" spans="1:4">
      <c r="A15630" s="219" t="s">
        <v>5885</v>
      </c>
      <c r="B15630" s="220" t="s">
        <v>5886</v>
      </c>
      <c r="C15630" s="219" t="s">
        <v>20862</v>
      </c>
      <c r="D15630" s="222">
        <v>442.96</v>
      </c>
    </row>
    <row r="15631" spans="1:4" ht="24">
      <c r="A15631" s="219" t="s">
        <v>9060</v>
      </c>
      <c r="B15631" s="220" t="s">
        <v>21959</v>
      </c>
      <c r="C15631" s="219" t="s">
        <v>20862</v>
      </c>
      <c r="D15631" s="222">
        <v>558.85</v>
      </c>
    </row>
    <row r="15632" spans="1:4" ht="24">
      <c r="A15632" s="219" t="s">
        <v>9057</v>
      </c>
      <c r="B15632" s="220" t="s">
        <v>21960</v>
      </c>
      <c r="C15632" s="219" t="s">
        <v>20862</v>
      </c>
      <c r="D15632" s="222">
        <v>557.79</v>
      </c>
    </row>
    <row r="15633" spans="1:4" ht="24">
      <c r="A15633" s="219" t="s">
        <v>5890</v>
      </c>
      <c r="B15633" s="220" t="s">
        <v>21961</v>
      </c>
      <c r="C15633" s="219" t="s">
        <v>20862</v>
      </c>
      <c r="D15633" s="222">
        <v>537.72</v>
      </c>
    </row>
    <row r="15634" spans="1:4" ht="24">
      <c r="A15634" s="219" t="s">
        <v>5891</v>
      </c>
      <c r="B15634" s="220" t="s">
        <v>21962</v>
      </c>
      <c r="C15634" s="219" t="s">
        <v>20862</v>
      </c>
      <c r="D15634" s="222">
        <v>558.78</v>
      </c>
    </row>
    <row r="15635" spans="1:4" ht="24">
      <c r="A15635" s="219" t="s">
        <v>5892</v>
      </c>
      <c r="B15635" s="220" t="s">
        <v>21963</v>
      </c>
      <c r="C15635" s="219" t="s">
        <v>20862</v>
      </c>
      <c r="D15635" s="222">
        <v>566.65</v>
      </c>
    </row>
    <row r="15636" spans="1:4" ht="24">
      <c r="A15636" s="219" t="s">
        <v>5893</v>
      </c>
      <c r="B15636" s="220" t="s">
        <v>21964</v>
      </c>
      <c r="C15636" s="219" t="s">
        <v>20862</v>
      </c>
      <c r="D15636" s="222">
        <v>583.38</v>
      </c>
    </row>
    <row r="15637" spans="1:4" ht="24">
      <c r="A15637" s="219" t="s">
        <v>5889</v>
      </c>
      <c r="B15637" s="220" t="s">
        <v>21965</v>
      </c>
      <c r="C15637" s="219" t="s">
        <v>20862</v>
      </c>
      <c r="D15637" s="222">
        <v>531.85</v>
      </c>
    </row>
    <row r="15638" spans="1:4" ht="24">
      <c r="A15638" s="219" t="s">
        <v>9075</v>
      </c>
      <c r="B15638" s="220" t="s">
        <v>21966</v>
      </c>
      <c r="C15638" s="219" t="s">
        <v>20846</v>
      </c>
      <c r="D15638" s="221">
        <v>6.64</v>
      </c>
    </row>
    <row r="15639" spans="1:4" ht="24">
      <c r="A15639" s="219" t="s">
        <v>9073</v>
      </c>
      <c r="B15639" s="220" t="s">
        <v>21967</v>
      </c>
      <c r="C15639" s="219" t="s">
        <v>20846</v>
      </c>
      <c r="D15639" s="222">
        <v>109.78</v>
      </c>
    </row>
    <row r="15640" spans="1:4">
      <c r="A15640" s="219" t="s">
        <v>9074</v>
      </c>
      <c r="B15640" s="220" t="s">
        <v>21968</v>
      </c>
      <c r="C15640" s="219" t="s">
        <v>20846</v>
      </c>
      <c r="D15640" s="223">
        <v>17.68</v>
      </c>
    </row>
    <row r="15641" spans="1:4">
      <c r="A15641" s="219" t="s">
        <v>9081</v>
      </c>
      <c r="B15641" s="220" t="s">
        <v>21969</v>
      </c>
      <c r="C15641" s="219" t="s">
        <v>20846</v>
      </c>
      <c r="D15641" s="221">
        <v>6.64</v>
      </c>
    </row>
    <row r="15642" spans="1:4">
      <c r="A15642" s="219" t="s">
        <v>9079</v>
      </c>
      <c r="B15642" s="220" t="s">
        <v>21970</v>
      </c>
      <c r="C15642" s="219" t="s">
        <v>20846</v>
      </c>
      <c r="D15642" s="223">
        <v>96.71</v>
      </c>
    </row>
    <row r="15643" spans="1:4">
      <c r="A15643" s="219" t="s">
        <v>9080</v>
      </c>
      <c r="B15643" s="220" t="s">
        <v>21971</v>
      </c>
      <c r="C15643" s="219" t="s">
        <v>20846</v>
      </c>
      <c r="D15643" s="223">
        <v>17.68</v>
      </c>
    </row>
    <row r="15644" spans="1:4">
      <c r="A15644" s="219" t="s">
        <v>9078</v>
      </c>
      <c r="B15644" s="220" t="s">
        <v>21972</v>
      </c>
      <c r="C15644" s="219" t="s">
        <v>20846</v>
      </c>
      <c r="D15644" s="221">
        <v>7.33</v>
      </c>
    </row>
    <row r="15645" spans="1:4">
      <c r="A15645" s="219" t="s">
        <v>9076</v>
      </c>
      <c r="B15645" s="220" t="s">
        <v>21973</v>
      </c>
      <c r="C15645" s="219" t="s">
        <v>20846</v>
      </c>
      <c r="D15645" s="223">
        <v>75.72</v>
      </c>
    </row>
    <row r="15646" spans="1:4">
      <c r="A15646" s="219" t="s">
        <v>9077</v>
      </c>
      <c r="B15646" s="220" t="s">
        <v>21974</v>
      </c>
      <c r="C15646" s="219" t="s">
        <v>20846</v>
      </c>
      <c r="D15646" s="223">
        <v>21.91</v>
      </c>
    </row>
    <row r="15647" spans="1:4">
      <c r="A15647" s="219" t="s">
        <v>5901</v>
      </c>
      <c r="B15647" s="220" t="s">
        <v>5902</v>
      </c>
      <c r="C15647" s="219" t="s">
        <v>20846</v>
      </c>
      <c r="D15647" s="222">
        <v>164.23</v>
      </c>
    </row>
    <row r="15648" spans="1:4">
      <c r="A15648" s="219" t="s">
        <v>5899</v>
      </c>
      <c r="B15648" s="220" t="s">
        <v>5900</v>
      </c>
      <c r="C15648" s="219" t="s">
        <v>20846</v>
      </c>
      <c r="D15648" s="223">
        <v>57.85</v>
      </c>
    </row>
    <row r="15649" spans="1:4" ht="24">
      <c r="A15649" s="219" t="s">
        <v>9068</v>
      </c>
      <c r="B15649" s="220" t="s">
        <v>9069</v>
      </c>
      <c r="C15649" s="219" t="s">
        <v>20862</v>
      </c>
      <c r="D15649" s="223">
        <v>80.81</v>
      </c>
    </row>
    <row r="15650" spans="1:4" ht="24">
      <c r="A15650" s="219" t="s">
        <v>9067</v>
      </c>
      <c r="B15650" s="220" t="s">
        <v>21975</v>
      </c>
      <c r="C15650" s="219" t="s">
        <v>20862</v>
      </c>
      <c r="D15650" s="223">
        <v>63.5</v>
      </c>
    </row>
    <row r="15651" spans="1:4">
      <c r="A15651" s="219" t="s">
        <v>5906</v>
      </c>
      <c r="B15651" s="220" t="s">
        <v>21976</v>
      </c>
      <c r="C15651" s="219" t="s">
        <v>20846</v>
      </c>
      <c r="D15651" s="223">
        <v>10</v>
      </c>
    </row>
    <row r="15652" spans="1:4" ht="36">
      <c r="A15652" s="219" t="s">
        <v>5913</v>
      </c>
      <c r="B15652" s="220" t="s">
        <v>5914</v>
      </c>
      <c r="C15652" s="219" t="s">
        <v>20851</v>
      </c>
      <c r="D15652" s="223">
        <v>18.53</v>
      </c>
    </row>
    <row r="15653" spans="1:4">
      <c r="A15653" s="219" t="s">
        <v>5907</v>
      </c>
      <c r="B15653" s="220" t="s">
        <v>5908</v>
      </c>
      <c r="C15653" s="219" t="s">
        <v>20851</v>
      </c>
      <c r="D15653" s="221">
        <v>8.3000000000000007</v>
      </c>
    </row>
    <row r="15654" spans="1:4">
      <c r="A15654" s="219" t="s">
        <v>5911</v>
      </c>
      <c r="B15654" s="220" t="s">
        <v>5912</v>
      </c>
      <c r="C15654" s="219" t="s">
        <v>20846</v>
      </c>
      <c r="D15654" s="222">
        <v>186.02</v>
      </c>
    </row>
    <row r="15655" spans="1:4">
      <c r="A15655" s="219" t="s">
        <v>5909</v>
      </c>
      <c r="B15655" s="220" t="s">
        <v>5910</v>
      </c>
      <c r="C15655" s="219" t="s">
        <v>20846</v>
      </c>
      <c r="D15655" s="222">
        <v>223.85</v>
      </c>
    </row>
    <row r="15656" spans="1:4">
      <c r="A15656" s="219" t="s">
        <v>5915</v>
      </c>
      <c r="B15656" s="220" t="s">
        <v>5916</v>
      </c>
      <c r="C15656" s="219" t="s">
        <v>20846</v>
      </c>
      <c r="D15656" s="222">
        <v>164.23</v>
      </c>
    </row>
    <row r="15657" spans="1:4" ht="24">
      <c r="A15657" s="219" t="s">
        <v>5917</v>
      </c>
      <c r="B15657" s="220" t="s">
        <v>5918</v>
      </c>
      <c r="C15657" s="219" t="s">
        <v>20851</v>
      </c>
      <c r="D15657" s="223">
        <v>41.76</v>
      </c>
    </row>
    <row r="15658" spans="1:4" ht="24">
      <c r="A15658" s="219" t="s">
        <v>5903</v>
      </c>
      <c r="B15658" s="220" t="s">
        <v>21977</v>
      </c>
      <c r="C15658" s="219" t="s">
        <v>20862</v>
      </c>
      <c r="D15658" s="223">
        <v>95.56</v>
      </c>
    </row>
    <row r="15659" spans="1:4">
      <c r="A15659" s="219" t="s">
        <v>5921</v>
      </c>
      <c r="B15659" s="220" t="s">
        <v>5922</v>
      </c>
      <c r="C15659" s="219" t="s">
        <v>20862</v>
      </c>
      <c r="D15659" s="224">
        <v>2103.08</v>
      </c>
    </row>
    <row r="15660" spans="1:4">
      <c r="A15660" s="227">
        <v>50</v>
      </c>
      <c r="B15660" s="216" t="s">
        <v>21978</v>
      </c>
      <c r="C15660" s="217"/>
      <c r="D15660" s="218"/>
    </row>
    <row r="15661" spans="1:4">
      <c r="A15661" s="215">
        <v>9111</v>
      </c>
      <c r="B15661" s="216" t="s">
        <v>21979</v>
      </c>
      <c r="C15661" s="217"/>
      <c r="D15661" s="218"/>
    </row>
    <row r="15662" spans="1:4">
      <c r="A15662" s="219" t="s">
        <v>7942</v>
      </c>
      <c r="B15662" s="220" t="s">
        <v>786</v>
      </c>
      <c r="C15662" s="219" t="s">
        <v>21980</v>
      </c>
      <c r="D15662" s="223">
        <v>19.95</v>
      </c>
    </row>
    <row r="15663" spans="1:4">
      <c r="A15663" s="219" t="s">
        <v>7945</v>
      </c>
      <c r="B15663" s="220" t="s">
        <v>7946</v>
      </c>
      <c r="C15663" s="219" t="s">
        <v>21980</v>
      </c>
      <c r="D15663" s="223">
        <v>19.36</v>
      </c>
    </row>
    <row r="15664" spans="1:4">
      <c r="A15664" s="219" t="s">
        <v>7943</v>
      </c>
      <c r="B15664" s="220" t="s">
        <v>1652</v>
      </c>
      <c r="C15664" s="219" t="s">
        <v>21980</v>
      </c>
      <c r="D15664" s="223">
        <v>19.86</v>
      </c>
    </row>
    <row r="15665" spans="1:4">
      <c r="A15665" s="219" t="s">
        <v>7944</v>
      </c>
      <c r="B15665" s="220" t="s">
        <v>787</v>
      </c>
      <c r="C15665" s="219" t="s">
        <v>21980</v>
      </c>
      <c r="D15665" s="223">
        <v>20.350000000000001</v>
      </c>
    </row>
    <row r="15666" spans="1:4">
      <c r="A15666" s="219" t="s">
        <v>7949</v>
      </c>
      <c r="B15666" s="220" t="s">
        <v>267</v>
      </c>
      <c r="C15666" s="219" t="s">
        <v>21980</v>
      </c>
      <c r="D15666" s="223">
        <v>21.64</v>
      </c>
    </row>
    <row r="15667" spans="1:4">
      <c r="A15667" s="219" t="s">
        <v>7947</v>
      </c>
      <c r="B15667" s="220" t="s">
        <v>7948</v>
      </c>
      <c r="C15667" s="219" t="s">
        <v>21980</v>
      </c>
      <c r="D15667" s="223">
        <v>19.86</v>
      </c>
    </row>
    <row r="15668" spans="1:4">
      <c r="A15668" s="219" t="s">
        <v>7950</v>
      </c>
      <c r="B15668" s="220" t="s">
        <v>791</v>
      </c>
      <c r="C15668" s="219" t="s">
        <v>21980</v>
      </c>
      <c r="D15668" s="223">
        <v>21</v>
      </c>
    </row>
    <row r="15669" spans="1:4">
      <c r="A15669" s="219" t="s">
        <v>8977</v>
      </c>
      <c r="B15669" s="220" t="s">
        <v>8978</v>
      </c>
      <c r="C15669" s="219" t="s">
        <v>21980</v>
      </c>
      <c r="D15669" s="223">
        <v>18.12</v>
      </c>
    </row>
    <row r="15670" spans="1:4">
      <c r="A15670" s="219" t="s">
        <v>5509</v>
      </c>
      <c r="B15670" s="220" t="s">
        <v>1928</v>
      </c>
      <c r="C15670" s="219" t="s">
        <v>20877</v>
      </c>
      <c r="D15670" s="224">
        <v>3599.55</v>
      </c>
    </row>
    <row r="15671" spans="1:4">
      <c r="A15671" s="219" t="s">
        <v>5514</v>
      </c>
      <c r="B15671" s="220" t="s">
        <v>5515</v>
      </c>
      <c r="C15671" s="219" t="s">
        <v>20877</v>
      </c>
      <c r="D15671" s="224">
        <v>3221.95</v>
      </c>
    </row>
    <row r="15672" spans="1:4">
      <c r="A15672" s="219" t="s">
        <v>7963</v>
      </c>
      <c r="B15672" s="220" t="s">
        <v>792</v>
      </c>
      <c r="C15672" s="219" t="s">
        <v>21980</v>
      </c>
      <c r="D15672" s="223">
        <v>24.17</v>
      </c>
    </row>
    <row r="15673" spans="1:4">
      <c r="A15673" s="219" t="s">
        <v>5510</v>
      </c>
      <c r="B15673" s="220" t="s">
        <v>266</v>
      </c>
      <c r="C15673" s="219" t="s">
        <v>20877</v>
      </c>
      <c r="D15673" s="224">
        <v>2816.65</v>
      </c>
    </row>
    <row r="15674" spans="1:4">
      <c r="A15674" s="219" t="s">
        <v>9937</v>
      </c>
      <c r="B15674" s="220" t="s">
        <v>799</v>
      </c>
      <c r="C15674" s="219" t="s">
        <v>21980</v>
      </c>
      <c r="D15674" s="223">
        <v>18.18</v>
      </c>
    </row>
    <row r="15675" spans="1:4">
      <c r="A15675" s="219" t="s">
        <v>7954</v>
      </c>
      <c r="B15675" s="220" t="s">
        <v>7955</v>
      </c>
      <c r="C15675" s="219" t="s">
        <v>21980</v>
      </c>
      <c r="D15675" s="223">
        <v>25.77</v>
      </c>
    </row>
    <row r="15676" spans="1:4">
      <c r="A15676" s="219" t="s">
        <v>7961</v>
      </c>
      <c r="B15676" s="220" t="s">
        <v>7962</v>
      </c>
      <c r="C15676" s="219" t="s">
        <v>21980</v>
      </c>
      <c r="D15676" s="223">
        <v>23.61</v>
      </c>
    </row>
    <row r="15677" spans="1:4">
      <c r="A15677" s="219" t="s">
        <v>7956</v>
      </c>
      <c r="B15677" s="220" t="s">
        <v>803</v>
      </c>
      <c r="C15677" s="219" t="s">
        <v>21980</v>
      </c>
      <c r="D15677" s="223">
        <v>18.98</v>
      </c>
    </row>
    <row r="15678" spans="1:4">
      <c r="A15678" s="219" t="s">
        <v>7957</v>
      </c>
      <c r="B15678" s="220" t="s">
        <v>1662</v>
      </c>
      <c r="C15678" s="219" t="s">
        <v>21980</v>
      </c>
      <c r="D15678" s="223">
        <v>27</v>
      </c>
    </row>
    <row r="15679" spans="1:4">
      <c r="A15679" s="219" t="s">
        <v>7958</v>
      </c>
      <c r="B15679" s="220" t="s">
        <v>7959</v>
      </c>
      <c r="C15679" s="219" t="s">
        <v>21980</v>
      </c>
      <c r="D15679" s="223">
        <v>24.03</v>
      </c>
    </row>
    <row r="15680" spans="1:4">
      <c r="A15680" s="219" t="s">
        <v>7960</v>
      </c>
      <c r="B15680" s="220" t="s">
        <v>808</v>
      </c>
      <c r="C15680" s="219" t="s">
        <v>21980</v>
      </c>
      <c r="D15680" s="223">
        <v>24.69</v>
      </c>
    </row>
    <row r="15681" spans="1:4">
      <c r="A15681" s="219" t="s">
        <v>5511</v>
      </c>
      <c r="B15681" s="220" t="s">
        <v>2579</v>
      </c>
      <c r="C15681" s="219" t="s">
        <v>20877</v>
      </c>
      <c r="D15681" s="224">
        <v>7690.82</v>
      </c>
    </row>
    <row r="15682" spans="1:4">
      <c r="A15682" s="219" t="s">
        <v>5501</v>
      </c>
      <c r="B15682" s="220" t="s">
        <v>5502</v>
      </c>
      <c r="C15682" s="219" t="s">
        <v>20877</v>
      </c>
      <c r="D15682" s="225">
        <v>18147.900000000001</v>
      </c>
    </row>
    <row r="15683" spans="1:4">
      <c r="A15683" s="219" t="s">
        <v>5503</v>
      </c>
      <c r="B15683" s="220" t="s">
        <v>1937</v>
      </c>
      <c r="C15683" s="219" t="s">
        <v>20877</v>
      </c>
      <c r="D15683" s="225">
        <v>18759.43</v>
      </c>
    </row>
    <row r="15684" spans="1:4">
      <c r="A15684" s="219" t="s">
        <v>5504</v>
      </c>
      <c r="B15684" s="220" t="s">
        <v>5505</v>
      </c>
      <c r="C15684" s="219" t="s">
        <v>20877</v>
      </c>
      <c r="D15684" s="225">
        <v>23367.07</v>
      </c>
    </row>
    <row r="15685" spans="1:4">
      <c r="A15685" s="219" t="s">
        <v>5506</v>
      </c>
      <c r="B15685" s="220" t="s">
        <v>5507</v>
      </c>
      <c r="C15685" s="219" t="s">
        <v>20877</v>
      </c>
      <c r="D15685" s="225">
        <v>18147.900000000001</v>
      </c>
    </row>
    <row r="15686" spans="1:4">
      <c r="A15686" s="219" t="s">
        <v>5508</v>
      </c>
      <c r="B15686" s="220" t="s">
        <v>811</v>
      </c>
      <c r="C15686" s="219" t="s">
        <v>20877</v>
      </c>
      <c r="D15686" s="225">
        <v>18147.900000000001</v>
      </c>
    </row>
    <row r="15687" spans="1:4">
      <c r="A15687" s="219" t="s">
        <v>7980</v>
      </c>
      <c r="B15687" s="220" t="s">
        <v>7981</v>
      </c>
      <c r="C15687" s="219" t="s">
        <v>21980</v>
      </c>
      <c r="D15687" s="223">
        <v>24.37</v>
      </c>
    </row>
    <row r="15688" spans="1:4">
      <c r="A15688" s="219" t="s">
        <v>7964</v>
      </c>
      <c r="B15688" s="220" t="s">
        <v>812</v>
      </c>
      <c r="C15688" s="219" t="s">
        <v>21980</v>
      </c>
      <c r="D15688" s="223">
        <v>24.71</v>
      </c>
    </row>
    <row r="15689" spans="1:4">
      <c r="A15689" s="219" t="s">
        <v>7965</v>
      </c>
      <c r="B15689" s="220" t="s">
        <v>7966</v>
      </c>
      <c r="C15689" s="219" t="s">
        <v>21980</v>
      </c>
      <c r="D15689" s="223">
        <v>25.31</v>
      </c>
    </row>
    <row r="15690" spans="1:4">
      <c r="A15690" s="219" t="s">
        <v>8979</v>
      </c>
      <c r="B15690" s="220" t="s">
        <v>813</v>
      </c>
      <c r="C15690" s="219" t="s">
        <v>21980</v>
      </c>
      <c r="D15690" s="223">
        <v>24.37</v>
      </c>
    </row>
    <row r="15691" spans="1:4">
      <c r="A15691" s="219" t="s">
        <v>7967</v>
      </c>
      <c r="B15691" s="220" t="s">
        <v>815</v>
      </c>
      <c r="C15691" s="219" t="s">
        <v>21980</v>
      </c>
      <c r="D15691" s="223">
        <v>21.02</v>
      </c>
    </row>
    <row r="15692" spans="1:4">
      <c r="A15692" s="219" t="s">
        <v>7968</v>
      </c>
      <c r="B15692" s="220" t="s">
        <v>7969</v>
      </c>
      <c r="C15692" s="219" t="s">
        <v>21980</v>
      </c>
      <c r="D15692" s="223">
        <v>25.77</v>
      </c>
    </row>
    <row r="15693" spans="1:4">
      <c r="A15693" s="219" t="s">
        <v>7982</v>
      </c>
      <c r="B15693" s="220" t="s">
        <v>817</v>
      </c>
      <c r="C15693" s="219" t="s">
        <v>21980</v>
      </c>
      <c r="D15693" s="223">
        <v>24.11</v>
      </c>
    </row>
    <row r="15694" spans="1:4">
      <c r="A15694" s="219" t="s">
        <v>5513</v>
      </c>
      <c r="B15694" s="220" t="s">
        <v>1939</v>
      </c>
      <c r="C15694" s="219" t="s">
        <v>20877</v>
      </c>
      <c r="D15694" s="225">
        <v>12220.96</v>
      </c>
    </row>
    <row r="15695" spans="1:4">
      <c r="A15695" s="219" t="s">
        <v>7970</v>
      </c>
      <c r="B15695" s="220" t="s">
        <v>7971</v>
      </c>
      <c r="C15695" s="219" t="s">
        <v>21980</v>
      </c>
      <c r="D15695" s="223">
        <v>21.56</v>
      </c>
    </row>
    <row r="15696" spans="1:4">
      <c r="A15696" s="219" t="s">
        <v>9066</v>
      </c>
      <c r="B15696" s="220" t="s">
        <v>830</v>
      </c>
      <c r="C15696" s="219" t="s">
        <v>21980</v>
      </c>
      <c r="D15696" s="223">
        <v>22.33</v>
      </c>
    </row>
    <row r="15697" spans="1:4">
      <c r="A15697" s="219" t="s">
        <v>7972</v>
      </c>
      <c r="B15697" s="220" t="s">
        <v>846</v>
      </c>
      <c r="C15697" s="219" t="s">
        <v>21980</v>
      </c>
      <c r="D15697" s="223">
        <v>24.37</v>
      </c>
    </row>
    <row r="15698" spans="1:4">
      <c r="A15698" s="219" t="s">
        <v>7973</v>
      </c>
      <c r="B15698" s="220" t="s">
        <v>847</v>
      </c>
      <c r="C15698" s="219" t="s">
        <v>21980</v>
      </c>
      <c r="D15698" s="223">
        <v>25.87</v>
      </c>
    </row>
    <row r="15699" spans="1:4">
      <c r="A15699" s="219" t="s">
        <v>7974</v>
      </c>
      <c r="B15699" s="220" t="s">
        <v>1683</v>
      </c>
      <c r="C15699" s="219" t="s">
        <v>21980</v>
      </c>
      <c r="D15699" s="223">
        <v>22.58</v>
      </c>
    </row>
    <row r="15700" spans="1:4">
      <c r="A15700" s="219" t="s">
        <v>7975</v>
      </c>
      <c r="B15700" s="220" t="s">
        <v>7976</v>
      </c>
      <c r="C15700" s="219" t="s">
        <v>21980</v>
      </c>
      <c r="D15700" s="223">
        <v>24.03</v>
      </c>
    </row>
    <row r="15701" spans="1:4">
      <c r="A15701" s="219" t="s">
        <v>9038</v>
      </c>
      <c r="B15701" s="220" t="s">
        <v>851</v>
      </c>
      <c r="C15701" s="219" t="s">
        <v>21980</v>
      </c>
      <c r="D15701" s="223">
        <v>17.7</v>
      </c>
    </row>
    <row r="15702" spans="1:4">
      <c r="A15702" s="219" t="s">
        <v>7952</v>
      </c>
      <c r="B15702" s="220" t="s">
        <v>7953</v>
      </c>
      <c r="C15702" s="219" t="s">
        <v>21980</v>
      </c>
      <c r="D15702" s="223">
        <v>18.12</v>
      </c>
    </row>
    <row r="15703" spans="1:4">
      <c r="A15703" s="219" t="s">
        <v>9043</v>
      </c>
      <c r="B15703" s="220" t="s">
        <v>852</v>
      </c>
      <c r="C15703" s="219" t="s">
        <v>21980</v>
      </c>
      <c r="D15703" s="223">
        <v>24.17</v>
      </c>
    </row>
    <row r="15704" spans="1:4">
      <c r="A15704" s="219" t="s">
        <v>7951</v>
      </c>
      <c r="B15704" s="220" t="s">
        <v>1684</v>
      </c>
      <c r="C15704" s="219" t="s">
        <v>21980</v>
      </c>
      <c r="D15704" s="223">
        <v>18.12</v>
      </c>
    </row>
    <row r="15705" spans="1:4">
      <c r="A15705" s="219" t="s">
        <v>7977</v>
      </c>
      <c r="B15705" s="220" t="s">
        <v>7978</v>
      </c>
      <c r="C15705" s="219" t="s">
        <v>21980</v>
      </c>
      <c r="D15705" s="223">
        <v>24.03</v>
      </c>
    </row>
    <row r="15706" spans="1:4">
      <c r="A15706" s="219" t="s">
        <v>5512</v>
      </c>
      <c r="B15706" s="220" t="s">
        <v>271</v>
      </c>
      <c r="C15706" s="219" t="s">
        <v>20877</v>
      </c>
      <c r="D15706" s="224">
        <v>5682.83</v>
      </c>
    </row>
    <row r="15707" spans="1:4">
      <c r="A15707" s="219" t="s">
        <v>7979</v>
      </c>
      <c r="B15707" s="220" t="s">
        <v>1688</v>
      </c>
      <c r="C15707" s="219" t="s">
        <v>21980</v>
      </c>
      <c r="D15707" s="223">
        <v>23.82</v>
      </c>
    </row>
    <row r="15708" spans="1:4">
      <c r="A15708" s="219" t="s">
        <v>9935</v>
      </c>
      <c r="B15708" s="220" t="s">
        <v>9936</v>
      </c>
      <c r="C15708" s="219" t="s">
        <v>21980</v>
      </c>
      <c r="D15708" s="223">
        <v>37.79</v>
      </c>
    </row>
    <row r="15709" spans="1:4">
      <c r="A15709" s="219" t="s">
        <v>9130</v>
      </c>
      <c r="B15709" s="220" t="s">
        <v>859</v>
      </c>
      <c r="C15709" s="219" t="s">
        <v>21980</v>
      </c>
      <c r="D15709" s="223">
        <v>19.77</v>
      </c>
    </row>
    <row r="15710" spans="1:4">
      <c r="A15710" s="219" t="s">
        <v>21981</v>
      </c>
      <c r="B15710" s="220" t="s">
        <v>156</v>
      </c>
      <c r="C15710" s="219" t="s">
        <v>20877</v>
      </c>
      <c r="D15710" s="224">
        <v>3693.3</v>
      </c>
    </row>
    <row r="15711" spans="1:4">
      <c r="A15711" s="219" t="s">
        <v>5516</v>
      </c>
      <c r="B15711" s="220" t="s">
        <v>128</v>
      </c>
      <c r="C15711" s="219" t="s">
        <v>20877</v>
      </c>
      <c r="D15711" s="224">
        <v>4493.28</v>
      </c>
    </row>
    <row r="15712" spans="1:4">
      <c r="A15712"/>
      <c r="B15712" s="169"/>
      <c r="C15712"/>
      <c r="D15712"/>
    </row>
    <row r="15713" spans="1:4">
      <c r="A15713"/>
      <c r="B15713" s="169"/>
      <c r="C15713"/>
      <c r="D15713"/>
    </row>
    <row r="15714" spans="1:4">
      <c r="A15714"/>
      <c r="B15714" s="169"/>
      <c r="C15714"/>
      <c r="D15714"/>
    </row>
    <row r="15715" spans="1:4">
      <c r="A15715"/>
      <c r="B15715" s="169"/>
      <c r="C15715"/>
      <c r="D15715"/>
    </row>
    <row r="15716" spans="1:4">
      <c r="A15716"/>
      <c r="B15716" s="169"/>
      <c r="C15716"/>
      <c r="D15716"/>
    </row>
    <row r="15717" spans="1:4">
      <c r="A15717"/>
      <c r="B15717" s="169"/>
      <c r="C15717"/>
      <c r="D15717"/>
    </row>
    <row r="15718" spans="1:4">
      <c r="A15718"/>
      <c r="B15718" s="169"/>
      <c r="C15718"/>
      <c r="D15718"/>
    </row>
    <row r="15719" spans="1:4">
      <c r="A15719"/>
      <c r="B15719" s="169"/>
      <c r="C15719"/>
      <c r="D15719"/>
    </row>
    <row r="15720" spans="1:4">
      <c r="A15720"/>
      <c r="B15720" s="169"/>
      <c r="C15720"/>
      <c r="D15720"/>
    </row>
    <row r="15721" spans="1:4">
      <c r="A15721"/>
      <c r="B15721" s="169"/>
      <c r="C15721"/>
      <c r="D15721"/>
    </row>
    <row r="15722" spans="1:4">
      <c r="A15722"/>
      <c r="B15722" s="169"/>
      <c r="C15722"/>
      <c r="D15722"/>
    </row>
    <row r="15723" spans="1:4">
      <c r="A15723"/>
      <c r="B15723" s="169"/>
      <c r="C15723"/>
      <c r="D15723"/>
    </row>
    <row r="15724" spans="1:4">
      <c r="A15724"/>
      <c r="B15724" s="169"/>
      <c r="C15724"/>
      <c r="D15724"/>
    </row>
    <row r="15725" spans="1:4">
      <c r="A15725"/>
      <c r="B15725" s="169"/>
      <c r="C15725"/>
      <c r="D15725"/>
    </row>
    <row r="15726" spans="1:4">
      <c r="A15726"/>
      <c r="B15726" s="169"/>
      <c r="C15726"/>
      <c r="D15726"/>
    </row>
    <row r="15727" spans="1:4">
      <c r="A15727"/>
      <c r="B15727" s="169"/>
      <c r="C15727"/>
      <c r="D15727"/>
    </row>
    <row r="15728" spans="1:4">
      <c r="A15728"/>
      <c r="B15728" s="169"/>
      <c r="C15728"/>
      <c r="D15728"/>
    </row>
    <row r="15729" spans="1:4">
      <c r="A15729"/>
      <c r="B15729" s="169"/>
      <c r="C15729"/>
      <c r="D15729"/>
    </row>
    <row r="15730" spans="1:4">
      <c r="A15730"/>
      <c r="B15730" s="169"/>
      <c r="C15730"/>
      <c r="D15730"/>
    </row>
    <row r="15731" spans="1:4">
      <c r="A15731"/>
      <c r="B15731" s="169"/>
      <c r="C15731"/>
      <c r="D15731"/>
    </row>
    <row r="15732" spans="1:4">
      <c r="A15732"/>
      <c r="B15732" s="169"/>
      <c r="C15732"/>
      <c r="D15732"/>
    </row>
    <row r="15733" spans="1:4">
      <c r="A15733"/>
      <c r="B15733" s="169"/>
      <c r="C15733"/>
      <c r="D15733"/>
    </row>
    <row r="15734" spans="1:4">
      <c r="A15734"/>
      <c r="B15734" s="169"/>
      <c r="C15734"/>
      <c r="D15734"/>
    </row>
    <row r="15735" spans="1:4">
      <c r="A15735"/>
      <c r="B15735" s="169"/>
      <c r="C15735"/>
      <c r="D15735"/>
    </row>
    <row r="15736" spans="1:4">
      <c r="A15736"/>
      <c r="B15736" s="169"/>
      <c r="C15736"/>
      <c r="D15736"/>
    </row>
    <row r="15737" spans="1:4">
      <c r="A15737"/>
      <c r="B15737" s="169"/>
      <c r="C15737"/>
      <c r="D15737"/>
    </row>
    <row r="15738" spans="1:4">
      <c r="A15738"/>
      <c r="B15738" s="169"/>
      <c r="C15738"/>
      <c r="D15738"/>
    </row>
    <row r="15739" spans="1:4">
      <c r="A15739"/>
      <c r="B15739" s="169"/>
      <c r="C15739"/>
      <c r="D15739"/>
    </row>
    <row r="15740" spans="1:4">
      <c r="A15740"/>
      <c r="B15740" s="169"/>
      <c r="C15740"/>
      <c r="D15740"/>
    </row>
    <row r="15741" spans="1:4">
      <c r="A15741"/>
      <c r="B15741" s="169"/>
      <c r="C15741"/>
      <c r="D15741"/>
    </row>
    <row r="15742" spans="1:4">
      <c r="A15742"/>
      <c r="B15742" s="169"/>
      <c r="C15742"/>
      <c r="D15742"/>
    </row>
    <row r="15743" spans="1:4">
      <c r="A15743"/>
      <c r="B15743" s="169"/>
      <c r="C15743"/>
      <c r="D15743"/>
    </row>
    <row r="15744" spans="1:4">
      <c r="A15744"/>
      <c r="B15744" s="169"/>
      <c r="C15744"/>
      <c r="D15744"/>
    </row>
    <row r="15745" spans="1:4">
      <c r="A15745"/>
      <c r="B15745" s="169"/>
      <c r="C15745"/>
      <c r="D15745"/>
    </row>
    <row r="15746" spans="1:4">
      <c r="A15746"/>
      <c r="B15746" s="169"/>
      <c r="C15746"/>
      <c r="D15746"/>
    </row>
    <row r="15747" spans="1:4">
      <c r="A15747"/>
      <c r="B15747" s="169"/>
      <c r="C15747"/>
      <c r="D15747"/>
    </row>
    <row r="15748" spans="1:4">
      <c r="A15748"/>
      <c r="B15748" s="169"/>
      <c r="C15748"/>
      <c r="D15748"/>
    </row>
    <row r="15749" spans="1:4">
      <c r="A15749"/>
      <c r="B15749" s="169"/>
      <c r="C15749"/>
      <c r="D15749"/>
    </row>
    <row r="15750" spans="1:4">
      <c r="A15750"/>
      <c r="B15750" s="169"/>
      <c r="C15750"/>
      <c r="D15750"/>
    </row>
    <row r="15751" spans="1:4">
      <c r="A15751"/>
      <c r="B15751" s="169"/>
      <c r="C15751"/>
      <c r="D15751"/>
    </row>
    <row r="15752" spans="1:4">
      <c r="A15752"/>
      <c r="B15752" s="169"/>
      <c r="C15752"/>
      <c r="D15752"/>
    </row>
    <row r="15753" spans="1:4">
      <c r="A15753"/>
      <c r="B15753" s="169"/>
      <c r="C15753"/>
      <c r="D15753"/>
    </row>
    <row r="15754" spans="1:4">
      <c r="A15754"/>
      <c r="B15754" s="169"/>
      <c r="C15754"/>
      <c r="D15754"/>
    </row>
    <row r="15755" spans="1:4">
      <c r="A15755"/>
      <c r="B15755" s="169"/>
      <c r="C15755"/>
      <c r="D15755"/>
    </row>
    <row r="15756" spans="1:4">
      <c r="A15756"/>
      <c r="B15756" s="169"/>
      <c r="C15756"/>
      <c r="D15756"/>
    </row>
    <row r="15757" spans="1:4">
      <c r="A15757"/>
      <c r="B15757" s="169"/>
      <c r="C15757"/>
      <c r="D15757"/>
    </row>
    <row r="15758" spans="1:4">
      <c r="A15758"/>
      <c r="B15758" s="169"/>
      <c r="C15758"/>
      <c r="D15758"/>
    </row>
    <row r="15759" spans="1:4">
      <c r="A15759"/>
      <c r="B15759" s="169"/>
      <c r="C15759"/>
      <c r="D15759"/>
    </row>
    <row r="15760" spans="1:4">
      <c r="A15760"/>
      <c r="B15760" s="169"/>
      <c r="C15760"/>
      <c r="D15760"/>
    </row>
    <row r="15761" spans="1:4">
      <c r="A15761"/>
      <c r="B15761" s="169"/>
      <c r="C15761"/>
      <c r="D15761"/>
    </row>
    <row r="15762" spans="1:4">
      <c r="A15762"/>
      <c r="B15762" s="169"/>
      <c r="C15762"/>
      <c r="D15762"/>
    </row>
    <row r="15763" spans="1:4">
      <c r="A15763"/>
      <c r="B15763" s="169"/>
      <c r="C15763"/>
      <c r="D15763"/>
    </row>
    <row r="15764" spans="1:4">
      <c r="A15764"/>
      <c r="B15764" s="169"/>
      <c r="C15764"/>
      <c r="D15764"/>
    </row>
    <row r="15765" spans="1:4">
      <c r="A15765"/>
      <c r="B15765" s="169"/>
      <c r="C15765"/>
      <c r="D15765"/>
    </row>
    <row r="15766" spans="1:4">
      <c r="A15766"/>
      <c r="B15766" s="169"/>
      <c r="C15766"/>
      <c r="D15766"/>
    </row>
    <row r="15767" spans="1:4">
      <c r="A15767"/>
      <c r="B15767" s="169"/>
      <c r="C15767"/>
      <c r="D15767"/>
    </row>
    <row r="15768" spans="1:4">
      <c r="A15768"/>
      <c r="B15768" s="169"/>
      <c r="C15768"/>
      <c r="D15768"/>
    </row>
    <row r="15769" spans="1:4">
      <c r="A15769"/>
      <c r="B15769" s="169"/>
      <c r="C15769"/>
      <c r="D15769"/>
    </row>
    <row r="15770" spans="1:4">
      <c r="A15770"/>
      <c r="B15770" s="169"/>
      <c r="C15770"/>
      <c r="D15770"/>
    </row>
    <row r="15771" spans="1:4">
      <c r="A15771"/>
      <c r="B15771" s="169"/>
      <c r="C15771"/>
      <c r="D15771"/>
    </row>
    <row r="15772" spans="1:4">
      <c r="A15772"/>
      <c r="B15772" s="169"/>
      <c r="C15772"/>
      <c r="D15772"/>
    </row>
    <row r="15773" spans="1:4">
      <c r="A15773"/>
      <c r="B15773" s="169"/>
      <c r="C15773"/>
      <c r="D15773"/>
    </row>
    <row r="15774" spans="1:4">
      <c r="A15774"/>
      <c r="B15774" s="169"/>
      <c r="C15774"/>
      <c r="D15774"/>
    </row>
    <row r="15775" spans="1:4">
      <c r="A15775"/>
      <c r="B15775" s="169"/>
      <c r="C15775"/>
      <c r="D15775"/>
    </row>
    <row r="15776" spans="1:4">
      <c r="A15776"/>
      <c r="B15776" s="169"/>
      <c r="C15776"/>
      <c r="D15776"/>
    </row>
    <row r="15777" spans="1:4">
      <c r="A15777"/>
      <c r="B15777" s="169"/>
      <c r="C15777"/>
      <c r="D15777"/>
    </row>
    <row r="15778" spans="1:4">
      <c r="A15778"/>
      <c r="B15778" s="169"/>
      <c r="C15778"/>
      <c r="D15778"/>
    </row>
    <row r="15779" spans="1:4">
      <c r="A15779"/>
      <c r="B15779" s="169"/>
      <c r="C15779"/>
      <c r="D15779"/>
    </row>
    <row r="15780" spans="1:4">
      <c r="A15780"/>
      <c r="B15780" s="169"/>
      <c r="C15780"/>
      <c r="D15780"/>
    </row>
    <row r="15781" spans="1:4">
      <c r="A15781"/>
      <c r="B15781" s="169"/>
      <c r="C15781"/>
      <c r="D15781"/>
    </row>
    <row r="15782" spans="1:4">
      <c r="A15782"/>
      <c r="B15782" s="169"/>
      <c r="C15782"/>
      <c r="D15782"/>
    </row>
    <row r="15783" spans="1:4">
      <c r="A15783"/>
      <c r="B15783" s="169"/>
      <c r="C15783"/>
      <c r="D15783"/>
    </row>
    <row r="15784" spans="1:4">
      <c r="A15784"/>
      <c r="B15784" s="169"/>
      <c r="C15784"/>
      <c r="D15784"/>
    </row>
    <row r="15785" spans="1:4">
      <c r="A15785"/>
      <c r="B15785" s="169"/>
      <c r="C15785"/>
      <c r="D15785"/>
    </row>
    <row r="15786" spans="1:4">
      <c r="A15786"/>
      <c r="B15786" s="169"/>
      <c r="C15786"/>
      <c r="D15786"/>
    </row>
    <row r="15787" spans="1:4">
      <c r="A15787"/>
      <c r="B15787" s="169"/>
      <c r="C15787"/>
      <c r="D15787"/>
    </row>
    <row r="15788" spans="1:4">
      <c r="A15788"/>
      <c r="B15788" s="169"/>
      <c r="C15788"/>
      <c r="D15788"/>
    </row>
    <row r="15789" spans="1:4">
      <c r="A15789"/>
      <c r="B15789" s="169"/>
      <c r="C15789"/>
      <c r="D15789"/>
    </row>
    <row r="15790" spans="1:4">
      <c r="A15790"/>
      <c r="B15790" s="169"/>
      <c r="C15790"/>
      <c r="D15790"/>
    </row>
    <row r="15791" spans="1:4">
      <c r="A15791"/>
      <c r="B15791" s="169"/>
      <c r="C15791"/>
      <c r="D15791"/>
    </row>
    <row r="15792" spans="1:4">
      <c r="A15792"/>
      <c r="B15792" s="169"/>
      <c r="C15792"/>
      <c r="D15792"/>
    </row>
    <row r="15793" spans="1:4">
      <c r="A15793"/>
      <c r="B15793" s="169"/>
      <c r="C15793"/>
      <c r="D15793"/>
    </row>
    <row r="15794" spans="1:4">
      <c r="A15794"/>
      <c r="B15794" s="169"/>
      <c r="C15794"/>
      <c r="D15794"/>
    </row>
    <row r="15795" spans="1:4">
      <c r="A15795"/>
      <c r="B15795" s="169"/>
      <c r="C15795"/>
      <c r="D15795"/>
    </row>
    <row r="15796" spans="1:4">
      <c r="A15796"/>
      <c r="B15796" s="169"/>
      <c r="C15796"/>
      <c r="D15796"/>
    </row>
    <row r="15797" spans="1:4">
      <c r="A15797"/>
      <c r="B15797" s="169"/>
      <c r="C15797"/>
      <c r="D15797"/>
    </row>
    <row r="15798" spans="1:4">
      <c r="A15798"/>
      <c r="B15798" s="169"/>
      <c r="C15798"/>
      <c r="D15798"/>
    </row>
    <row r="15799" spans="1:4">
      <c r="A15799"/>
      <c r="B15799" s="169"/>
      <c r="C15799"/>
      <c r="D15799"/>
    </row>
    <row r="15800" spans="1:4">
      <c r="A15800"/>
      <c r="B15800" s="169"/>
      <c r="C15800"/>
      <c r="D15800"/>
    </row>
    <row r="15801" spans="1:4">
      <c r="A15801"/>
      <c r="B15801" s="169"/>
      <c r="C15801"/>
      <c r="D15801"/>
    </row>
    <row r="15802" spans="1:4">
      <c r="A15802"/>
      <c r="B15802" s="169"/>
      <c r="C15802"/>
      <c r="D15802"/>
    </row>
    <row r="15803" spans="1:4">
      <c r="A15803"/>
      <c r="B15803" s="169"/>
      <c r="C15803"/>
      <c r="D15803"/>
    </row>
    <row r="15804" spans="1:4">
      <c r="A15804"/>
      <c r="B15804" s="169"/>
      <c r="C15804"/>
      <c r="D15804"/>
    </row>
    <row r="15805" spans="1:4">
      <c r="A15805"/>
      <c r="B15805" s="169"/>
      <c r="C15805"/>
      <c r="D15805"/>
    </row>
    <row r="15806" spans="1:4">
      <c r="A15806"/>
      <c r="B15806" s="169"/>
      <c r="C15806"/>
      <c r="D15806"/>
    </row>
    <row r="15807" spans="1:4">
      <c r="A15807"/>
      <c r="B15807" s="169"/>
      <c r="C15807"/>
      <c r="D15807"/>
    </row>
    <row r="15808" spans="1:4">
      <c r="A15808"/>
      <c r="B15808" s="169"/>
      <c r="C15808"/>
      <c r="D15808"/>
    </row>
    <row r="15809" spans="1:4">
      <c r="A15809"/>
      <c r="B15809" s="169"/>
      <c r="C15809"/>
      <c r="D15809"/>
    </row>
    <row r="15810" spans="1:4">
      <c r="A15810"/>
      <c r="B15810" s="169"/>
      <c r="C15810"/>
      <c r="D15810"/>
    </row>
    <row r="15811" spans="1:4">
      <c r="A15811"/>
      <c r="B15811" s="169"/>
      <c r="C15811"/>
      <c r="D15811"/>
    </row>
    <row r="15812" spans="1:4">
      <c r="A15812"/>
      <c r="B15812" s="169"/>
      <c r="C15812"/>
      <c r="D15812"/>
    </row>
    <row r="15813" spans="1:4">
      <c r="A15813"/>
      <c r="B15813" s="169"/>
      <c r="C15813"/>
      <c r="D15813"/>
    </row>
    <row r="15814" spans="1:4">
      <c r="A15814"/>
      <c r="B15814" s="169"/>
      <c r="C15814"/>
      <c r="D15814"/>
    </row>
    <row r="15815" spans="1:4">
      <c r="A15815"/>
      <c r="B15815" s="169"/>
      <c r="C15815"/>
      <c r="D15815"/>
    </row>
    <row r="15816" spans="1:4">
      <c r="A15816"/>
      <c r="B15816" s="169"/>
      <c r="C15816"/>
      <c r="D15816"/>
    </row>
    <row r="15817" spans="1:4">
      <c r="A15817"/>
      <c r="B15817" s="169"/>
      <c r="C15817"/>
      <c r="D15817"/>
    </row>
    <row r="15818" spans="1:4">
      <c r="A15818"/>
      <c r="B15818" s="169"/>
      <c r="C15818"/>
      <c r="D15818"/>
    </row>
    <row r="15819" spans="1:4">
      <c r="A15819"/>
      <c r="B15819" s="169"/>
      <c r="C15819"/>
      <c r="D15819"/>
    </row>
    <row r="15820" spans="1:4">
      <c r="A15820"/>
      <c r="B15820" s="169"/>
      <c r="C15820"/>
      <c r="D15820"/>
    </row>
    <row r="15821" spans="1:4">
      <c r="A15821"/>
      <c r="B15821" s="169"/>
      <c r="C15821"/>
      <c r="D15821"/>
    </row>
    <row r="15822" spans="1:4">
      <c r="A15822"/>
      <c r="B15822" s="169"/>
      <c r="C15822"/>
      <c r="D15822"/>
    </row>
    <row r="15823" spans="1:4">
      <c r="A15823"/>
      <c r="B15823" s="169"/>
      <c r="C15823"/>
      <c r="D15823"/>
    </row>
    <row r="15824" spans="1:4">
      <c r="A15824"/>
      <c r="B15824" s="169"/>
      <c r="C15824"/>
      <c r="D15824"/>
    </row>
    <row r="15825" spans="1:4">
      <c r="A15825"/>
      <c r="B15825" s="169"/>
      <c r="C15825"/>
      <c r="D15825"/>
    </row>
    <row r="15826" spans="1:4">
      <c r="A15826"/>
      <c r="B15826" s="169"/>
      <c r="C15826"/>
      <c r="D15826"/>
    </row>
    <row r="15827" spans="1:4">
      <c r="A15827"/>
      <c r="B15827" s="169"/>
      <c r="C15827"/>
      <c r="D15827"/>
    </row>
    <row r="15828" spans="1:4">
      <c r="A15828"/>
      <c r="B15828" s="169"/>
      <c r="C15828"/>
      <c r="D15828"/>
    </row>
    <row r="15829" spans="1:4">
      <c r="A15829"/>
      <c r="B15829" s="169"/>
      <c r="C15829"/>
      <c r="D15829"/>
    </row>
    <row r="15830" spans="1:4">
      <c r="A15830"/>
      <c r="B15830" s="169"/>
      <c r="C15830"/>
      <c r="D15830"/>
    </row>
    <row r="15831" spans="1:4">
      <c r="A15831"/>
      <c r="B15831" s="169"/>
      <c r="C15831"/>
      <c r="D15831"/>
    </row>
    <row r="15832" spans="1:4">
      <c r="A15832"/>
      <c r="B15832" s="169"/>
      <c r="C15832"/>
      <c r="D15832"/>
    </row>
    <row r="15833" spans="1:4">
      <c r="A15833"/>
      <c r="B15833" s="169"/>
      <c r="C15833"/>
      <c r="D15833"/>
    </row>
    <row r="15834" spans="1:4">
      <c r="A15834"/>
      <c r="B15834" s="169"/>
      <c r="C15834"/>
      <c r="D15834"/>
    </row>
    <row r="15835" spans="1:4">
      <c r="A15835"/>
      <c r="B15835" s="169"/>
      <c r="C15835"/>
      <c r="D15835"/>
    </row>
    <row r="15836" spans="1:4">
      <c r="A15836"/>
      <c r="B15836" s="169"/>
      <c r="C15836"/>
      <c r="D15836"/>
    </row>
    <row r="15837" spans="1:4">
      <c r="A15837"/>
      <c r="B15837" s="169"/>
      <c r="C15837"/>
      <c r="D15837"/>
    </row>
    <row r="15838" spans="1:4">
      <c r="A15838"/>
      <c r="B15838" s="169"/>
      <c r="C15838"/>
      <c r="D15838"/>
    </row>
    <row r="15839" spans="1:4">
      <c r="A15839"/>
      <c r="B15839" s="169"/>
      <c r="C15839"/>
      <c r="D15839"/>
    </row>
    <row r="15840" spans="1:4">
      <c r="A15840"/>
      <c r="B15840" s="169"/>
      <c r="C15840"/>
      <c r="D15840"/>
    </row>
    <row r="15841" spans="1:4">
      <c r="A15841"/>
      <c r="B15841" s="169"/>
      <c r="C15841"/>
      <c r="D15841"/>
    </row>
    <row r="15842" spans="1:4">
      <c r="A15842"/>
      <c r="B15842" s="169"/>
      <c r="C15842"/>
      <c r="D15842"/>
    </row>
    <row r="15843" spans="1:4">
      <c r="A15843"/>
      <c r="B15843" s="169"/>
      <c r="C15843"/>
      <c r="D15843"/>
    </row>
    <row r="15844" spans="1:4">
      <c r="A15844"/>
      <c r="B15844" s="169"/>
      <c r="C15844"/>
      <c r="D15844"/>
    </row>
    <row r="15845" spans="1:4">
      <c r="A15845"/>
      <c r="B15845" s="169"/>
      <c r="C15845"/>
      <c r="D15845"/>
    </row>
    <row r="15846" spans="1:4">
      <c r="A15846"/>
      <c r="B15846" s="169"/>
      <c r="C15846"/>
      <c r="D15846"/>
    </row>
    <row r="15847" spans="1:4">
      <c r="A15847"/>
      <c r="B15847" s="169"/>
      <c r="C15847"/>
      <c r="D15847"/>
    </row>
    <row r="15848" spans="1:4">
      <c r="A15848"/>
      <c r="B15848" s="169"/>
      <c r="C15848"/>
      <c r="D15848"/>
    </row>
    <row r="15849" spans="1:4">
      <c r="A15849"/>
      <c r="B15849" s="169"/>
      <c r="C15849"/>
      <c r="D15849"/>
    </row>
    <row r="15850" spans="1:4">
      <c r="A15850"/>
      <c r="B15850" s="169"/>
      <c r="C15850"/>
      <c r="D15850"/>
    </row>
    <row r="15851" spans="1:4">
      <c r="A15851"/>
      <c r="B15851" s="169"/>
      <c r="C15851"/>
      <c r="D15851"/>
    </row>
    <row r="15852" spans="1:4">
      <c r="A15852"/>
      <c r="B15852" s="169"/>
      <c r="C15852"/>
      <c r="D15852"/>
    </row>
    <row r="15853" spans="1:4">
      <c r="A15853"/>
      <c r="B15853" s="169"/>
      <c r="C15853"/>
      <c r="D15853"/>
    </row>
    <row r="15854" spans="1:4">
      <c r="A15854"/>
      <c r="B15854" s="169"/>
      <c r="C15854"/>
      <c r="D15854"/>
    </row>
    <row r="15855" spans="1:4">
      <c r="A15855"/>
      <c r="B15855" s="169"/>
      <c r="C15855"/>
      <c r="D15855"/>
    </row>
    <row r="15856" spans="1:4">
      <c r="A15856"/>
      <c r="B15856" s="169"/>
      <c r="C15856"/>
      <c r="D15856"/>
    </row>
    <row r="15857" spans="1:4">
      <c r="A15857"/>
      <c r="B15857" s="169"/>
      <c r="C15857"/>
      <c r="D15857"/>
    </row>
    <row r="15858" spans="1:4">
      <c r="A15858"/>
      <c r="B15858" s="169"/>
      <c r="C15858"/>
      <c r="D15858"/>
    </row>
    <row r="15859" spans="1:4">
      <c r="A15859"/>
      <c r="B15859" s="169"/>
      <c r="C15859"/>
      <c r="D15859"/>
    </row>
    <row r="15860" spans="1:4">
      <c r="A15860"/>
      <c r="B15860" s="169"/>
      <c r="C15860"/>
      <c r="D15860"/>
    </row>
    <row r="15861" spans="1:4">
      <c r="A15861"/>
      <c r="B15861" s="169"/>
      <c r="C15861"/>
      <c r="D15861"/>
    </row>
    <row r="15862" spans="1:4">
      <c r="A15862"/>
      <c r="B15862" s="169"/>
      <c r="C15862"/>
      <c r="D15862"/>
    </row>
    <row r="15863" spans="1:4">
      <c r="A15863"/>
      <c r="B15863" s="169"/>
      <c r="C15863"/>
      <c r="D15863"/>
    </row>
    <row r="15864" spans="1:4">
      <c r="A15864"/>
      <c r="B15864" s="169"/>
      <c r="C15864"/>
      <c r="D15864"/>
    </row>
    <row r="15865" spans="1:4">
      <c r="A15865"/>
      <c r="B15865" s="169"/>
      <c r="C15865"/>
      <c r="D15865"/>
    </row>
    <row r="15866" spans="1:4">
      <c r="A15866"/>
      <c r="B15866" s="169"/>
      <c r="C15866"/>
      <c r="D15866"/>
    </row>
    <row r="15867" spans="1:4">
      <c r="A15867"/>
      <c r="B15867" s="169"/>
      <c r="C15867"/>
      <c r="D15867"/>
    </row>
    <row r="15868" spans="1:4">
      <c r="A15868"/>
      <c r="B15868" s="169"/>
      <c r="C15868"/>
      <c r="D15868"/>
    </row>
    <row r="15869" spans="1:4">
      <c r="A15869"/>
      <c r="B15869" s="169"/>
      <c r="C15869"/>
      <c r="D15869"/>
    </row>
    <row r="15870" spans="1:4">
      <c r="A15870"/>
      <c r="B15870" s="169"/>
      <c r="C15870"/>
      <c r="D15870"/>
    </row>
    <row r="15871" spans="1:4">
      <c r="A15871"/>
      <c r="B15871" s="169"/>
      <c r="C15871"/>
      <c r="D15871"/>
    </row>
    <row r="15872" spans="1:4">
      <c r="A15872"/>
      <c r="B15872" s="169"/>
      <c r="C15872"/>
      <c r="D15872"/>
    </row>
    <row r="15873" spans="1:4">
      <c r="A15873"/>
      <c r="B15873" s="169"/>
      <c r="C15873"/>
      <c r="D15873"/>
    </row>
    <row r="15874" spans="1:4">
      <c r="A15874"/>
      <c r="B15874" s="169"/>
      <c r="C15874"/>
      <c r="D15874"/>
    </row>
    <row r="15875" spans="1:4">
      <c r="A15875"/>
      <c r="B15875" s="169"/>
      <c r="C15875"/>
      <c r="D15875"/>
    </row>
    <row r="15876" spans="1:4">
      <c r="A15876"/>
      <c r="B15876" s="169"/>
      <c r="C15876"/>
      <c r="D15876"/>
    </row>
    <row r="15877" spans="1:4">
      <c r="A15877"/>
      <c r="B15877" s="169"/>
      <c r="C15877"/>
      <c r="D15877"/>
    </row>
    <row r="15878" spans="1:4">
      <c r="A15878"/>
      <c r="B15878" s="169"/>
      <c r="C15878"/>
      <c r="D15878"/>
    </row>
    <row r="15879" spans="1:4">
      <c r="A15879"/>
      <c r="B15879" s="169"/>
      <c r="C15879"/>
      <c r="D15879"/>
    </row>
    <row r="15880" spans="1:4">
      <c r="A15880"/>
      <c r="B15880" s="169"/>
      <c r="C15880"/>
      <c r="D15880"/>
    </row>
    <row r="15881" spans="1:4">
      <c r="A15881"/>
      <c r="B15881" s="169"/>
      <c r="C15881"/>
      <c r="D15881"/>
    </row>
    <row r="15882" spans="1:4">
      <c r="A15882"/>
      <c r="B15882" s="169"/>
      <c r="C15882"/>
      <c r="D15882"/>
    </row>
    <row r="15883" spans="1:4">
      <c r="A15883"/>
      <c r="B15883" s="169"/>
      <c r="C15883"/>
      <c r="D15883"/>
    </row>
    <row r="15884" spans="1:4">
      <c r="A15884"/>
      <c r="B15884" s="169"/>
      <c r="C15884"/>
      <c r="D15884"/>
    </row>
    <row r="15885" spans="1:4">
      <c r="A15885"/>
      <c r="B15885" s="169"/>
      <c r="C15885"/>
      <c r="D15885"/>
    </row>
    <row r="15886" spans="1:4">
      <c r="A15886"/>
      <c r="B15886" s="169"/>
      <c r="C15886"/>
      <c r="D15886"/>
    </row>
    <row r="15887" spans="1:4">
      <c r="A15887"/>
      <c r="B15887" s="169"/>
      <c r="C15887"/>
      <c r="D15887"/>
    </row>
    <row r="15888" spans="1:4">
      <c r="A15888"/>
      <c r="B15888" s="169"/>
      <c r="C15888"/>
      <c r="D15888"/>
    </row>
    <row r="15889" spans="1:4">
      <c r="A15889"/>
      <c r="B15889" s="169"/>
      <c r="C15889"/>
      <c r="D15889"/>
    </row>
    <row r="15890" spans="1:4">
      <c r="A15890"/>
      <c r="B15890" s="169"/>
      <c r="C15890"/>
      <c r="D15890"/>
    </row>
    <row r="15891" spans="1:4">
      <c r="A15891"/>
      <c r="B15891" s="169"/>
      <c r="C15891"/>
      <c r="D15891"/>
    </row>
    <row r="15892" spans="1:4">
      <c r="A15892"/>
      <c r="B15892" s="169"/>
      <c r="C15892"/>
      <c r="D15892"/>
    </row>
    <row r="15893" spans="1:4">
      <c r="A15893"/>
      <c r="B15893" s="169"/>
      <c r="C15893"/>
      <c r="D15893"/>
    </row>
    <row r="15894" spans="1:4">
      <c r="A15894"/>
      <c r="B15894" s="169"/>
      <c r="C15894"/>
      <c r="D15894"/>
    </row>
    <row r="15895" spans="1:4">
      <c r="A15895"/>
      <c r="B15895" s="169"/>
      <c r="C15895"/>
      <c r="D15895"/>
    </row>
    <row r="15896" spans="1:4">
      <c r="A15896"/>
      <c r="B15896" s="169"/>
      <c r="C15896"/>
      <c r="D15896"/>
    </row>
    <row r="15897" spans="1:4">
      <c r="A15897"/>
      <c r="B15897" s="169"/>
      <c r="C15897"/>
      <c r="D15897"/>
    </row>
    <row r="15898" spans="1:4">
      <c r="A15898"/>
      <c r="B15898" s="169"/>
      <c r="C15898"/>
      <c r="D15898"/>
    </row>
    <row r="15899" spans="1:4">
      <c r="A15899"/>
      <c r="B15899" s="169"/>
      <c r="C15899"/>
      <c r="D15899"/>
    </row>
    <row r="15900" spans="1:4">
      <c r="A15900"/>
      <c r="B15900" s="169"/>
      <c r="C15900"/>
      <c r="D15900"/>
    </row>
    <row r="15901" spans="1:4">
      <c r="A15901"/>
      <c r="B15901" s="169"/>
      <c r="C15901"/>
      <c r="D15901"/>
    </row>
    <row r="15902" spans="1:4">
      <c r="A15902"/>
      <c r="B15902" s="169"/>
      <c r="C15902"/>
      <c r="D15902"/>
    </row>
    <row r="15903" spans="1:4">
      <c r="A15903"/>
      <c r="B15903" s="169"/>
      <c r="C15903"/>
      <c r="D15903"/>
    </row>
    <row r="15904" spans="1:4">
      <c r="A15904"/>
      <c r="B15904" s="169"/>
      <c r="C15904"/>
      <c r="D15904"/>
    </row>
    <row r="15905" spans="1:4">
      <c r="A15905"/>
      <c r="B15905" s="169"/>
      <c r="C15905"/>
      <c r="D15905"/>
    </row>
    <row r="15906" spans="1:4">
      <c r="A15906"/>
      <c r="B15906" s="169"/>
      <c r="C15906"/>
      <c r="D15906"/>
    </row>
    <row r="15907" spans="1:4">
      <c r="A15907"/>
      <c r="B15907" s="169"/>
      <c r="C15907"/>
      <c r="D15907"/>
    </row>
    <row r="15908" spans="1:4">
      <c r="A15908"/>
      <c r="B15908" s="169"/>
      <c r="C15908"/>
      <c r="D15908"/>
    </row>
    <row r="15909" spans="1:4">
      <c r="A15909"/>
      <c r="B15909" s="169"/>
      <c r="C15909"/>
      <c r="D15909"/>
    </row>
    <row r="15910" spans="1:4">
      <c r="A15910"/>
      <c r="B15910" s="169"/>
      <c r="C15910"/>
      <c r="D15910"/>
    </row>
    <row r="15911" spans="1:4">
      <c r="A15911"/>
      <c r="B15911" s="169"/>
      <c r="C15911"/>
      <c r="D15911"/>
    </row>
    <row r="15912" spans="1:4">
      <c r="A15912"/>
      <c r="B15912" s="169"/>
      <c r="C15912"/>
      <c r="D15912"/>
    </row>
    <row r="15913" spans="1:4">
      <c r="A15913"/>
      <c r="B15913" s="169"/>
      <c r="C15913"/>
      <c r="D15913"/>
    </row>
    <row r="15914" spans="1:4">
      <c r="A15914"/>
      <c r="B15914" s="169"/>
      <c r="C15914"/>
      <c r="D15914"/>
    </row>
    <row r="15915" spans="1:4">
      <c r="A15915"/>
      <c r="B15915" s="169"/>
      <c r="C15915"/>
      <c r="D15915"/>
    </row>
    <row r="15916" spans="1:4">
      <c r="A15916"/>
      <c r="B15916" s="169"/>
      <c r="C15916"/>
      <c r="D15916"/>
    </row>
    <row r="15917" spans="1:4">
      <c r="A15917"/>
      <c r="B15917" s="169"/>
      <c r="C15917"/>
      <c r="D15917"/>
    </row>
    <row r="15918" spans="1:4">
      <c r="A15918"/>
      <c r="B15918" s="169"/>
      <c r="C15918"/>
      <c r="D15918"/>
    </row>
    <row r="15919" spans="1:4">
      <c r="A15919"/>
      <c r="B15919" s="169"/>
      <c r="C15919"/>
      <c r="D15919"/>
    </row>
    <row r="15920" spans="1:4">
      <c r="A15920"/>
      <c r="B15920" s="169"/>
      <c r="C15920"/>
      <c r="D15920"/>
    </row>
    <row r="15921" spans="1:4">
      <c r="A15921"/>
      <c r="B15921" s="169"/>
      <c r="C15921"/>
      <c r="D15921"/>
    </row>
    <row r="15922" spans="1:4">
      <c r="A15922"/>
      <c r="B15922" s="169"/>
      <c r="C15922"/>
      <c r="D15922"/>
    </row>
    <row r="15923" spans="1:4">
      <c r="A15923"/>
      <c r="B15923" s="169"/>
      <c r="C15923"/>
      <c r="D15923"/>
    </row>
    <row r="15924" spans="1:4">
      <c r="A15924"/>
      <c r="B15924" s="169"/>
      <c r="C15924"/>
      <c r="D15924"/>
    </row>
    <row r="15925" spans="1:4">
      <c r="A15925"/>
      <c r="B15925" s="169"/>
      <c r="C15925"/>
      <c r="D15925"/>
    </row>
    <row r="15926" spans="1:4">
      <c r="A15926"/>
      <c r="B15926" s="169"/>
      <c r="C15926"/>
      <c r="D15926"/>
    </row>
    <row r="15927" spans="1:4">
      <c r="A15927"/>
      <c r="B15927" s="169"/>
      <c r="C15927"/>
      <c r="D15927"/>
    </row>
    <row r="15928" spans="1:4">
      <c r="A15928"/>
      <c r="B15928" s="169"/>
      <c r="C15928"/>
      <c r="D15928"/>
    </row>
    <row r="15929" spans="1:4">
      <c r="A15929"/>
      <c r="B15929" s="169"/>
      <c r="C15929"/>
      <c r="D15929"/>
    </row>
    <row r="15930" spans="1:4">
      <c r="A15930"/>
      <c r="B15930" s="169"/>
      <c r="C15930"/>
      <c r="D15930"/>
    </row>
    <row r="15931" spans="1:4">
      <c r="A15931"/>
      <c r="B15931" s="169"/>
      <c r="C15931"/>
      <c r="D15931"/>
    </row>
    <row r="15932" spans="1:4">
      <c r="A15932"/>
      <c r="B15932" s="169"/>
      <c r="C15932"/>
      <c r="D15932"/>
    </row>
    <row r="15933" spans="1:4">
      <c r="A15933"/>
      <c r="B15933" s="169"/>
      <c r="C15933"/>
      <c r="D15933"/>
    </row>
    <row r="15934" spans="1:4">
      <c r="A15934"/>
      <c r="B15934" s="169"/>
      <c r="C15934"/>
      <c r="D15934"/>
    </row>
    <row r="15935" spans="1:4">
      <c r="A15935"/>
      <c r="B15935" s="169"/>
      <c r="C15935"/>
      <c r="D15935"/>
    </row>
    <row r="15936" spans="1:4">
      <c r="A15936"/>
      <c r="B15936" s="169"/>
      <c r="C15936"/>
      <c r="D15936"/>
    </row>
    <row r="15937" spans="1:4">
      <c r="A15937"/>
      <c r="B15937" s="169"/>
      <c r="C15937"/>
      <c r="D15937"/>
    </row>
    <row r="15938" spans="1:4">
      <c r="A15938"/>
      <c r="B15938" s="169"/>
      <c r="C15938"/>
      <c r="D15938"/>
    </row>
    <row r="15939" spans="1:4">
      <c r="A15939"/>
      <c r="B15939" s="169"/>
      <c r="C15939"/>
      <c r="D15939"/>
    </row>
    <row r="15940" spans="1:4">
      <c r="A15940"/>
      <c r="B15940" s="169"/>
      <c r="C15940"/>
      <c r="D15940"/>
    </row>
    <row r="15941" spans="1:4">
      <c r="A15941"/>
      <c r="B15941" s="169"/>
      <c r="C15941"/>
      <c r="D15941"/>
    </row>
    <row r="15942" spans="1:4">
      <c r="A15942"/>
      <c r="B15942" s="169"/>
      <c r="C15942"/>
      <c r="D15942"/>
    </row>
    <row r="15943" spans="1:4">
      <c r="A15943"/>
      <c r="B15943" s="169"/>
      <c r="C15943"/>
      <c r="D15943"/>
    </row>
    <row r="15944" spans="1:4">
      <c r="A15944"/>
      <c r="B15944" s="169"/>
      <c r="C15944"/>
      <c r="D15944"/>
    </row>
    <row r="15945" spans="1:4">
      <c r="A15945"/>
      <c r="B15945" s="169"/>
      <c r="C15945"/>
      <c r="D15945"/>
    </row>
    <row r="15946" spans="1:4">
      <c r="A15946"/>
      <c r="B15946" s="169"/>
      <c r="C15946"/>
      <c r="D15946"/>
    </row>
    <row r="15947" spans="1:4">
      <c r="A15947"/>
      <c r="B15947" s="169"/>
      <c r="C15947"/>
      <c r="D15947"/>
    </row>
    <row r="15948" spans="1:4">
      <c r="A15948"/>
      <c r="B15948" s="169"/>
      <c r="C15948"/>
      <c r="D15948"/>
    </row>
    <row r="15949" spans="1:4">
      <c r="A15949"/>
      <c r="B15949" s="169"/>
      <c r="C15949"/>
      <c r="D15949"/>
    </row>
    <row r="15950" spans="1:4">
      <c r="A15950"/>
      <c r="B15950" s="169"/>
      <c r="C15950"/>
      <c r="D15950"/>
    </row>
    <row r="15951" spans="1:4">
      <c r="A15951"/>
      <c r="B15951" s="169"/>
      <c r="C15951"/>
      <c r="D15951"/>
    </row>
    <row r="15952" spans="1:4">
      <c r="A15952"/>
      <c r="B15952" s="169"/>
      <c r="C15952"/>
      <c r="D15952"/>
    </row>
    <row r="15953" spans="1:4">
      <c r="A15953"/>
      <c r="B15953" s="169"/>
      <c r="C15953"/>
      <c r="D15953"/>
    </row>
    <row r="15954" spans="1:4">
      <c r="A15954"/>
      <c r="B15954" s="169"/>
      <c r="C15954"/>
      <c r="D15954"/>
    </row>
    <row r="15955" spans="1:4">
      <c r="A15955"/>
      <c r="B15955" s="169"/>
      <c r="C15955"/>
      <c r="D15955"/>
    </row>
    <row r="15956" spans="1:4">
      <c r="A15956"/>
      <c r="B15956" s="169"/>
      <c r="C15956"/>
      <c r="D15956"/>
    </row>
    <row r="15957" spans="1:4">
      <c r="A15957"/>
      <c r="B15957" s="169"/>
      <c r="C15957"/>
      <c r="D15957"/>
    </row>
    <row r="15958" spans="1:4">
      <c r="A15958"/>
      <c r="B15958" s="169"/>
      <c r="C15958"/>
      <c r="D15958"/>
    </row>
    <row r="15959" spans="1:4">
      <c r="A15959"/>
      <c r="B15959" s="169"/>
      <c r="C15959"/>
      <c r="D15959"/>
    </row>
    <row r="15960" spans="1:4">
      <c r="A15960"/>
      <c r="B15960" s="169"/>
      <c r="C15960"/>
      <c r="D15960"/>
    </row>
    <row r="15961" spans="1:4">
      <c r="A15961"/>
      <c r="B15961" s="169"/>
      <c r="C15961"/>
      <c r="D15961"/>
    </row>
    <row r="15962" spans="1:4">
      <c r="A15962"/>
      <c r="B15962" s="169"/>
      <c r="C15962"/>
      <c r="D15962"/>
    </row>
    <row r="15963" spans="1:4">
      <c r="A15963"/>
      <c r="B15963" s="169"/>
      <c r="C15963"/>
      <c r="D15963"/>
    </row>
    <row r="15964" spans="1:4">
      <c r="A15964"/>
      <c r="B15964" s="169"/>
      <c r="C15964"/>
      <c r="D15964"/>
    </row>
    <row r="15965" spans="1:4">
      <c r="A15965"/>
      <c r="B15965" s="169"/>
      <c r="C15965"/>
      <c r="D15965"/>
    </row>
    <row r="15966" spans="1:4">
      <c r="A15966"/>
      <c r="B15966" s="169"/>
      <c r="C15966"/>
      <c r="D15966"/>
    </row>
    <row r="15967" spans="1:4">
      <c r="A15967"/>
      <c r="B15967" s="169"/>
      <c r="C15967"/>
      <c r="D15967"/>
    </row>
    <row r="15968" spans="1:4">
      <c r="A15968"/>
      <c r="B15968" s="169"/>
      <c r="C15968"/>
      <c r="D15968"/>
    </row>
    <row r="15969" spans="1:4">
      <c r="A15969"/>
      <c r="B15969" s="169"/>
      <c r="C15969"/>
      <c r="D15969"/>
    </row>
    <row r="15970" spans="1:4">
      <c r="A15970"/>
      <c r="B15970" s="169"/>
      <c r="C15970"/>
      <c r="D15970"/>
    </row>
    <row r="15971" spans="1:4">
      <c r="A15971"/>
      <c r="B15971" s="169"/>
      <c r="C15971"/>
      <c r="D15971"/>
    </row>
    <row r="15972" spans="1:4">
      <c r="A15972"/>
      <c r="B15972" s="169"/>
      <c r="C15972"/>
      <c r="D15972"/>
    </row>
    <row r="15973" spans="1:4">
      <c r="A15973"/>
      <c r="B15973" s="169"/>
      <c r="C15973"/>
      <c r="D15973"/>
    </row>
    <row r="15974" spans="1:4">
      <c r="A15974"/>
      <c r="B15974" s="169"/>
      <c r="C15974"/>
      <c r="D15974"/>
    </row>
    <row r="15975" spans="1:4">
      <c r="A15975"/>
      <c r="B15975" s="169"/>
      <c r="C15975"/>
      <c r="D15975"/>
    </row>
    <row r="15976" spans="1:4">
      <c r="A15976"/>
      <c r="B15976" s="169"/>
      <c r="C15976"/>
      <c r="D15976"/>
    </row>
    <row r="15977" spans="1:4">
      <c r="A15977"/>
      <c r="B15977" s="169"/>
      <c r="C15977"/>
      <c r="D15977"/>
    </row>
    <row r="15978" spans="1:4">
      <c r="A15978"/>
      <c r="B15978" s="169"/>
      <c r="C15978"/>
      <c r="D15978"/>
    </row>
    <row r="15979" spans="1:4">
      <c r="A15979"/>
      <c r="B15979" s="169"/>
      <c r="C15979"/>
      <c r="D15979"/>
    </row>
    <row r="15980" spans="1:4">
      <c r="A15980"/>
      <c r="B15980" s="169"/>
      <c r="C15980"/>
      <c r="D15980"/>
    </row>
    <row r="15981" spans="1:4">
      <c r="A15981"/>
      <c r="B15981" s="169"/>
      <c r="C15981"/>
      <c r="D15981"/>
    </row>
    <row r="15982" spans="1:4">
      <c r="A15982"/>
      <c r="B15982" s="169"/>
      <c r="C15982"/>
      <c r="D15982"/>
    </row>
    <row r="15983" spans="1:4">
      <c r="A15983"/>
      <c r="B15983" s="169"/>
      <c r="C15983"/>
      <c r="D15983"/>
    </row>
    <row r="15984" spans="1:4">
      <c r="A15984"/>
      <c r="B15984" s="169"/>
      <c r="C15984"/>
      <c r="D15984"/>
    </row>
    <row r="15985" spans="1:4">
      <c r="A15985"/>
      <c r="B15985" s="169"/>
      <c r="C15985"/>
      <c r="D15985"/>
    </row>
    <row r="15986" spans="1:4">
      <c r="A15986"/>
      <c r="B15986" s="169"/>
      <c r="C15986"/>
      <c r="D15986"/>
    </row>
    <row r="15987" spans="1:4">
      <c r="A15987"/>
      <c r="B15987" s="169"/>
      <c r="C15987"/>
      <c r="D15987"/>
    </row>
    <row r="15988" spans="1:4">
      <c r="A15988"/>
      <c r="B15988" s="169"/>
      <c r="C15988"/>
      <c r="D15988"/>
    </row>
    <row r="15989" spans="1:4">
      <c r="A15989"/>
      <c r="B15989" s="169"/>
      <c r="C15989"/>
      <c r="D15989"/>
    </row>
    <row r="15990" spans="1:4">
      <c r="A15990"/>
      <c r="B15990" s="169"/>
      <c r="C15990"/>
      <c r="D15990"/>
    </row>
    <row r="15991" spans="1:4">
      <c r="A15991"/>
      <c r="B15991" s="169"/>
      <c r="C15991"/>
      <c r="D15991"/>
    </row>
    <row r="15992" spans="1:4">
      <c r="A15992"/>
      <c r="B15992" s="169"/>
      <c r="C15992"/>
      <c r="D15992"/>
    </row>
    <row r="15993" spans="1:4">
      <c r="A15993"/>
      <c r="B15993" s="169"/>
      <c r="C15993"/>
      <c r="D15993"/>
    </row>
    <row r="15994" spans="1:4">
      <c r="A15994"/>
      <c r="B15994" s="169"/>
      <c r="C15994"/>
      <c r="D15994"/>
    </row>
    <row r="15995" spans="1:4">
      <c r="A15995"/>
      <c r="B15995" s="169"/>
      <c r="C15995"/>
      <c r="D15995"/>
    </row>
    <row r="15996" spans="1:4">
      <c r="A15996"/>
      <c r="B15996" s="169"/>
      <c r="C15996"/>
      <c r="D15996"/>
    </row>
    <row r="15997" spans="1:4">
      <c r="A15997"/>
      <c r="B15997" s="169"/>
      <c r="C15997"/>
      <c r="D15997"/>
    </row>
    <row r="15998" spans="1:4">
      <c r="A15998"/>
      <c r="B15998" s="169"/>
      <c r="C15998"/>
      <c r="D15998"/>
    </row>
    <row r="15999" spans="1:4">
      <c r="A15999"/>
      <c r="B15999" s="169"/>
      <c r="C15999"/>
      <c r="D15999"/>
    </row>
    <row r="16000" spans="1:4">
      <c r="A16000"/>
      <c r="B16000" s="169"/>
      <c r="C16000"/>
      <c r="D16000"/>
    </row>
    <row r="16001" spans="1:4">
      <c r="A16001"/>
      <c r="B16001" s="169"/>
      <c r="C16001"/>
      <c r="D16001"/>
    </row>
    <row r="16002" spans="1:4">
      <c r="A16002"/>
      <c r="B16002" s="169"/>
      <c r="C16002"/>
      <c r="D16002"/>
    </row>
    <row r="16003" spans="1:4">
      <c r="A16003"/>
      <c r="B16003" s="169"/>
      <c r="C16003"/>
      <c r="D16003"/>
    </row>
    <row r="16004" spans="1:4">
      <c r="A16004"/>
      <c r="B16004" s="169"/>
      <c r="C16004"/>
      <c r="D16004"/>
    </row>
    <row r="16005" spans="1:4">
      <c r="A16005"/>
      <c r="B16005" s="169"/>
      <c r="C16005"/>
      <c r="D16005"/>
    </row>
    <row r="16006" spans="1:4">
      <c r="A16006"/>
      <c r="B16006" s="169"/>
      <c r="C16006"/>
      <c r="D16006"/>
    </row>
    <row r="16007" spans="1:4">
      <c r="A16007"/>
      <c r="B16007" s="169"/>
      <c r="C16007"/>
      <c r="D16007"/>
    </row>
    <row r="16008" spans="1:4">
      <c r="A16008"/>
      <c r="B16008" s="169"/>
      <c r="C16008"/>
      <c r="D16008"/>
    </row>
    <row r="16009" spans="1:4">
      <c r="A16009"/>
      <c r="B16009" s="169"/>
      <c r="C16009"/>
      <c r="D16009"/>
    </row>
    <row r="16010" spans="1:4">
      <c r="A16010"/>
      <c r="B16010" s="169"/>
      <c r="C16010"/>
      <c r="D16010"/>
    </row>
    <row r="16011" spans="1:4">
      <c r="A16011"/>
      <c r="B16011" s="169"/>
      <c r="C16011"/>
      <c r="D16011"/>
    </row>
    <row r="16012" spans="1:4">
      <c r="A16012"/>
      <c r="B16012" s="169"/>
      <c r="C16012"/>
      <c r="D16012"/>
    </row>
    <row r="16013" spans="1:4">
      <c r="A16013"/>
      <c r="B16013" s="169"/>
      <c r="C16013"/>
      <c r="D16013"/>
    </row>
    <row r="16014" spans="1:4">
      <c r="A16014"/>
      <c r="B16014" s="169"/>
      <c r="C16014"/>
      <c r="D16014"/>
    </row>
    <row r="16015" spans="1:4">
      <c r="A16015"/>
      <c r="B16015" s="169"/>
      <c r="C16015"/>
      <c r="D16015"/>
    </row>
    <row r="16016" spans="1:4">
      <c r="A16016"/>
      <c r="B16016" s="169"/>
      <c r="C16016"/>
      <c r="D16016"/>
    </row>
    <row r="16017" spans="1:4">
      <c r="A16017"/>
      <c r="B16017" s="169"/>
      <c r="C16017"/>
      <c r="D16017"/>
    </row>
    <row r="16018" spans="1:4">
      <c r="A16018"/>
      <c r="B16018" s="169"/>
      <c r="C16018"/>
      <c r="D16018"/>
    </row>
    <row r="16019" spans="1:4">
      <c r="A16019"/>
      <c r="B16019" s="169"/>
      <c r="C16019"/>
      <c r="D16019"/>
    </row>
    <row r="16020" spans="1:4">
      <c r="A16020"/>
      <c r="B16020" s="169"/>
      <c r="C16020"/>
      <c r="D16020"/>
    </row>
    <row r="16021" spans="1:4">
      <c r="A16021"/>
      <c r="B16021" s="169"/>
      <c r="C16021"/>
      <c r="D16021"/>
    </row>
    <row r="16022" spans="1:4">
      <c r="A16022"/>
      <c r="B16022" s="169"/>
      <c r="C16022"/>
      <c r="D16022"/>
    </row>
    <row r="16023" spans="1:4">
      <c r="A16023"/>
      <c r="B16023" s="169"/>
      <c r="C16023"/>
      <c r="D16023"/>
    </row>
    <row r="16024" spans="1:4">
      <c r="A16024"/>
      <c r="B16024" s="169"/>
      <c r="C16024"/>
      <c r="D16024"/>
    </row>
    <row r="16025" spans="1:4">
      <c r="A16025"/>
      <c r="B16025" s="169"/>
      <c r="C16025"/>
      <c r="D16025"/>
    </row>
    <row r="16026" spans="1:4">
      <c r="A16026"/>
      <c r="B16026" s="169"/>
      <c r="C16026"/>
      <c r="D16026"/>
    </row>
    <row r="16027" spans="1:4">
      <c r="A16027"/>
      <c r="B16027" s="169"/>
      <c r="C16027"/>
      <c r="D16027"/>
    </row>
    <row r="16028" spans="1:4">
      <c r="A16028"/>
      <c r="B16028" s="169"/>
      <c r="C16028"/>
      <c r="D16028"/>
    </row>
    <row r="16029" spans="1:4">
      <c r="A16029"/>
      <c r="B16029" s="169"/>
      <c r="C16029"/>
      <c r="D16029"/>
    </row>
    <row r="16030" spans="1:4">
      <c r="A16030"/>
      <c r="B16030" s="169"/>
      <c r="C16030"/>
      <c r="D16030"/>
    </row>
    <row r="16031" spans="1:4">
      <c r="A16031"/>
      <c r="B16031" s="169"/>
      <c r="C16031"/>
      <c r="D16031"/>
    </row>
    <row r="16032" spans="1:4">
      <c r="A16032"/>
      <c r="B16032" s="169"/>
      <c r="C16032"/>
      <c r="D16032"/>
    </row>
    <row r="16033" spans="1:4">
      <c r="A16033"/>
      <c r="B16033" s="169"/>
      <c r="C16033"/>
      <c r="D16033"/>
    </row>
    <row r="16034" spans="1:4">
      <c r="A16034"/>
      <c r="B16034" s="169"/>
      <c r="C16034"/>
      <c r="D16034"/>
    </row>
    <row r="16035" spans="1:4">
      <c r="A16035"/>
      <c r="B16035" s="169"/>
      <c r="C16035"/>
      <c r="D16035"/>
    </row>
    <row r="16036" spans="1:4">
      <c r="A16036"/>
      <c r="B16036" s="169"/>
      <c r="C16036"/>
      <c r="D16036"/>
    </row>
    <row r="16037" spans="1:4">
      <c r="A16037"/>
      <c r="B16037" s="169"/>
      <c r="C16037"/>
      <c r="D16037"/>
    </row>
    <row r="16038" spans="1:4">
      <c r="A16038"/>
      <c r="B16038" s="169"/>
      <c r="C16038"/>
      <c r="D16038"/>
    </row>
    <row r="16039" spans="1:4">
      <c r="A16039"/>
      <c r="B16039" s="169"/>
      <c r="C16039"/>
      <c r="D16039"/>
    </row>
    <row r="16040" spans="1:4">
      <c r="A16040"/>
      <c r="B16040" s="169"/>
      <c r="C16040"/>
      <c r="D16040"/>
    </row>
    <row r="16041" spans="1:4">
      <c r="A16041"/>
      <c r="B16041" s="169"/>
      <c r="C16041"/>
      <c r="D16041"/>
    </row>
    <row r="16042" spans="1:4">
      <c r="A16042"/>
      <c r="B16042" s="169"/>
      <c r="C16042"/>
      <c r="D16042"/>
    </row>
    <row r="16043" spans="1:4">
      <c r="A16043"/>
      <c r="B16043" s="169"/>
      <c r="C16043"/>
      <c r="D16043"/>
    </row>
    <row r="16044" spans="1:4">
      <c r="A16044"/>
      <c r="B16044" s="169"/>
      <c r="C16044"/>
      <c r="D16044"/>
    </row>
    <row r="16045" spans="1:4">
      <c r="A16045"/>
      <c r="B16045" s="169"/>
      <c r="C16045"/>
      <c r="D16045"/>
    </row>
    <row r="16046" spans="1:4">
      <c r="A16046"/>
      <c r="B16046" s="169"/>
      <c r="C16046"/>
      <c r="D16046"/>
    </row>
    <row r="16047" spans="1:4">
      <c r="A16047"/>
      <c r="B16047" s="169"/>
      <c r="C16047"/>
      <c r="D16047"/>
    </row>
    <row r="16048" spans="1:4">
      <c r="A16048"/>
      <c r="B16048" s="169"/>
      <c r="C16048"/>
      <c r="D16048"/>
    </row>
    <row r="16049" spans="1:4">
      <c r="A16049"/>
      <c r="B16049" s="169"/>
      <c r="C16049"/>
      <c r="D16049"/>
    </row>
    <row r="16050" spans="1:4">
      <c r="A16050"/>
      <c r="B16050" s="169"/>
      <c r="C16050"/>
      <c r="D16050"/>
    </row>
    <row r="16051" spans="1:4">
      <c r="A16051"/>
      <c r="B16051" s="169"/>
      <c r="C16051"/>
      <c r="D16051"/>
    </row>
    <row r="16052" spans="1:4">
      <c r="A16052"/>
      <c r="B16052" s="169"/>
      <c r="C16052"/>
      <c r="D16052"/>
    </row>
    <row r="16053" spans="1:4">
      <c r="A16053"/>
      <c r="B16053" s="169"/>
      <c r="C16053"/>
      <c r="D16053"/>
    </row>
    <row r="16054" spans="1:4">
      <c r="A16054"/>
      <c r="B16054" s="169"/>
      <c r="C16054"/>
      <c r="D16054"/>
    </row>
    <row r="16055" spans="1:4">
      <c r="A16055"/>
      <c r="B16055" s="169"/>
      <c r="C16055"/>
      <c r="D16055"/>
    </row>
    <row r="16056" spans="1:4">
      <c r="A16056"/>
      <c r="B16056" s="169"/>
      <c r="C16056"/>
      <c r="D16056"/>
    </row>
    <row r="16057" spans="1:4">
      <c r="A16057"/>
      <c r="B16057" s="169"/>
      <c r="C16057"/>
      <c r="D16057"/>
    </row>
    <row r="16058" spans="1:4">
      <c r="A16058"/>
      <c r="B16058" s="169"/>
      <c r="C16058"/>
      <c r="D16058"/>
    </row>
    <row r="16059" spans="1:4">
      <c r="A16059"/>
      <c r="B16059" s="169"/>
      <c r="C16059"/>
      <c r="D16059"/>
    </row>
    <row r="16060" spans="1:4">
      <c r="A16060"/>
      <c r="B16060" s="169"/>
      <c r="C16060"/>
      <c r="D16060"/>
    </row>
    <row r="16061" spans="1:4">
      <c r="A16061"/>
      <c r="B16061" s="169"/>
      <c r="C16061"/>
      <c r="D16061"/>
    </row>
    <row r="16062" spans="1:4">
      <c r="A16062"/>
      <c r="B16062" s="169"/>
      <c r="C16062"/>
      <c r="D16062"/>
    </row>
    <row r="16063" spans="1:4">
      <c r="A16063"/>
      <c r="B16063" s="169"/>
      <c r="C16063"/>
      <c r="D16063"/>
    </row>
    <row r="16064" spans="1:4">
      <c r="A16064"/>
      <c r="B16064" s="169"/>
      <c r="C16064"/>
      <c r="D16064"/>
    </row>
    <row r="16065" spans="1:4">
      <c r="A16065"/>
      <c r="B16065" s="169"/>
      <c r="C16065"/>
      <c r="D16065"/>
    </row>
    <row r="16066" spans="1:4">
      <c r="A16066"/>
      <c r="B16066" s="169"/>
      <c r="C16066"/>
      <c r="D16066"/>
    </row>
    <row r="16067" spans="1:4">
      <c r="A16067"/>
      <c r="B16067" s="169"/>
      <c r="C16067"/>
      <c r="D16067"/>
    </row>
    <row r="16068" spans="1:4">
      <c r="A16068"/>
      <c r="B16068" s="169"/>
      <c r="C16068"/>
      <c r="D16068"/>
    </row>
    <row r="16069" spans="1:4">
      <c r="A16069"/>
      <c r="B16069" s="169"/>
      <c r="C16069"/>
      <c r="D16069"/>
    </row>
    <row r="16070" spans="1:4">
      <c r="A16070"/>
      <c r="B16070" s="169"/>
      <c r="C16070"/>
      <c r="D16070"/>
    </row>
    <row r="16071" spans="1:4">
      <c r="A16071"/>
      <c r="B16071" s="169"/>
      <c r="C16071"/>
      <c r="D16071"/>
    </row>
    <row r="16072" spans="1:4">
      <c r="A16072"/>
      <c r="B16072" s="169"/>
      <c r="C16072"/>
      <c r="D16072"/>
    </row>
    <row r="16073" spans="1:4">
      <c r="A16073"/>
      <c r="B16073" s="169"/>
      <c r="C16073"/>
      <c r="D16073"/>
    </row>
    <row r="16074" spans="1:4">
      <c r="A16074"/>
      <c r="B16074" s="169"/>
      <c r="C16074"/>
      <c r="D16074"/>
    </row>
    <row r="16075" spans="1:4">
      <c r="A16075"/>
      <c r="B16075" s="169"/>
      <c r="C16075"/>
      <c r="D16075"/>
    </row>
    <row r="16076" spans="1:4">
      <c r="A16076"/>
      <c r="B16076" s="169"/>
      <c r="C16076"/>
      <c r="D16076"/>
    </row>
    <row r="16077" spans="1:4">
      <c r="A16077"/>
      <c r="B16077" s="169"/>
      <c r="C16077"/>
      <c r="D16077"/>
    </row>
    <row r="16078" spans="1:4">
      <c r="A16078"/>
      <c r="B16078" s="169"/>
      <c r="C16078"/>
      <c r="D16078"/>
    </row>
    <row r="16079" spans="1:4">
      <c r="A16079"/>
      <c r="B16079" s="169"/>
      <c r="C16079"/>
      <c r="D16079"/>
    </row>
    <row r="16080" spans="1:4">
      <c r="A16080"/>
      <c r="B16080" s="169"/>
      <c r="C16080"/>
      <c r="D16080"/>
    </row>
    <row r="16081" spans="1:4">
      <c r="A16081"/>
      <c r="B16081" s="169"/>
      <c r="C16081"/>
      <c r="D16081"/>
    </row>
    <row r="16082" spans="1:4">
      <c r="A16082"/>
      <c r="B16082" s="169"/>
      <c r="C16082"/>
      <c r="D16082"/>
    </row>
    <row r="16083" spans="1:4">
      <c r="A16083"/>
      <c r="B16083" s="169"/>
      <c r="C16083"/>
      <c r="D16083"/>
    </row>
    <row r="16084" spans="1:4">
      <c r="A16084"/>
      <c r="B16084" s="169"/>
      <c r="C16084"/>
      <c r="D16084"/>
    </row>
    <row r="16085" spans="1:4">
      <c r="A16085"/>
      <c r="B16085" s="169"/>
      <c r="C16085"/>
      <c r="D16085"/>
    </row>
    <row r="16086" spans="1:4">
      <c r="A16086"/>
      <c r="B16086" s="169"/>
      <c r="C16086"/>
      <c r="D16086"/>
    </row>
    <row r="16087" spans="1:4">
      <c r="A16087"/>
      <c r="B16087" s="169"/>
      <c r="C16087"/>
      <c r="D16087"/>
    </row>
    <row r="16088" spans="1:4">
      <c r="A16088"/>
      <c r="B16088" s="169"/>
      <c r="C16088"/>
      <c r="D16088"/>
    </row>
    <row r="16089" spans="1:4">
      <c r="A16089"/>
      <c r="B16089" s="169"/>
      <c r="C16089"/>
      <c r="D16089"/>
    </row>
    <row r="16090" spans="1:4">
      <c r="A16090"/>
      <c r="B16090" s="169"/>
      <c r="C16090"/>
      <c r="D16090"/>
    </row>
    <row r="16091" spans="1:4">
      <c r="A16091"/>
      <c r="B16091" s="169"/>
      <c r="C16091"/>
      <c r="D16091"/>
    </row>
    <row r="16092" spans="1:4">
      <c r="A16092"/>
      <c r="B16092" s="169"/>
      <c r="C16092"/>
      <c r="D16092"/>
    </row>
    <row r="16093" spans="1:4">
      <c r="A16093"/>
      <c r="B16093" s="169"/>
      <c r="C16093"/>
      <c r="D16093"/>
    </row>
    <row r="16094" spans="1:4">
      <c r="A16094"/>
      <c r="B16094" s="169"/>
      <c r="C16094"/>
      <c r="D16094"/>
    </row>
    <row r="16095" spans="1:4">
      <c r="A16095"/>
      <c r="B16095" s="169"/>
      <c r="C16095"/>
      <c r="D16095"/>
    </row>
    <row r="16096" spans="1:4">
      <c r="A16096"/>
      <c r="B16096" s="169"/>
      <c r="C16096"/>
      <c r="D16096"/>
    </row>
    <row r="16097" spans="1:4">
      <c r="A16097"/>
      <c r="B16097" s="169"/>
      <c r="C16097"/>
      <c r="D16097"/>
    </row>
    <row r="16098" spans="1:4">
      <c r="A16098"/>
      <c r="B16098" s="169"/>
      <c r="C16098"/>
      <c r="D16098"/>
    </row>
    <row r="16099" spans="1:4">
      <c r="A16099"/>
      <c r="B16099" s="169"/>
      <c r="C16099"/>
      <c r="D16099"/>
    </row>
    <row r="16100" spans="1:4">
      <c r="A16100"/>
      <c r="B16100" s="169"/>
      <c r="C16100"/>
      <c r="D16100"/>
    </row>
    <row r="16101" spans="1:4">
      <c r="A16101"/>
      <c r="B16101" s="169"/>
      <c r="C16101"/>
      <c r="D16101"/>
    </row>
    <row r="16102" spans="1:4">
      <c r="A16102"/>
      <c r="B16102" s="169"/>
      <c r="C16102"/>
      <c r="D16102"/>
    </row>
    <row r="16103" spans="1:4">
      <c r="A16103"/>
      <c r="B16103" s="169"/>
      <c r="C16103"/>
      <c r="D16103"/>
    </row>
    <row r="16104" spans="1:4">
      <c r="A16104"/>
      <c r="B16104" s="169"/>
      <c r="C16104"/>
      <c r="D16104"/>
    </row>
    <row r="16105" spans="1:4">
      <c r="A16105"/>
      <c r="B16105" s="169"/>
      <c r="C16105"/>
      <c r="D16105"/>
    </row>
    <row r="16106" spans="1:4">
      <c r="A16106"/>
      <c r="B16106" s="169"/>
      <c r="C16106"/>
      <c r="D16106"/>
    </row>
    <row r="16107" spans="1:4">
      <c r="A16107"/>
      <c r="B16107" s="169"/>
      <c r="C16107"/>
      <c r="D16107"/>
    </row>
    <row r="16108" spans="1:4">
      <c r="A16108"/>
      <c r="B16108" s="169"/>
      <c r="C16108"/>
      <c r="D16108"/>
    </row>
    <row r="16109" spans="1:4">
      <c r="A16109"/>
      <c r="B16109" s="169"/>
      <c r="C16109"/>
      <c r="D16109"/>
    </row>
    <row r="16110" spans="1:4">
      <c r="A16110"/>
      <c r="B16110" s="169"/>
      <c r="C16110"/>
      <c r="D16110"/>
    </row>
    <row r="16111" spans="1:4">
      <c r="A16111"/>
      <c r="B16111" s="169"/>
      <c r="C16111"/>
      <c r="D16111"/>
    </row>
    <row r="16112" spans="1:4">
      <c r="A16112"/>
      <c r="B16112" s="169"/>
      <c r="C16112"/>
      <c r="D16112"/>
    </row>
    <row r="16113" spans="1:4">
      <c r="A16113"/>
      <c r="B16113" s="169"/>
      <c r="C16113"/>
      <c r="D16113"/>
    </row>
    <row r="16114" spans="1:4">
      <c r="A16114"/>
      <c r="B16114" s="169"/>
      <c r="C16114"/>
      <c r="D16114"/>
    </row>
    <row r="16115" spans="1:4">
      <c r="A16115"/>
      <c r="B16115" s="169"/>
      <c r="C16115"/>
      <c r="D16115"/>
    </row>
    <row r="16116" spans="1:4">
      <c r="A16116"/>
      <c r="B16116" s="169"/>
      <c r="C16116"/>
      <c r="D16116"/>
    </row>
    <row r="16117" spans="1:4">
      <c r="A16117"/>
      <c r="B16117" s="169"/>
      <c r="C16117"/>
      <c r="D16117"/>
    </row>
    <row r="16118" spans="1:4">
      <c r="A16118"/>
      <c r="B16118" s="169"/>
      <c r="C16118"/>
      <c r="D16118"/>
    </row>
    <row r="16119" spans="1:4">
      <c r="A16119"/>
      <c r="B16119" s="169"/>
      <c r="C16119"/>
      <c r="D16119"/>
    </row>
    <row r="16120" spans="1:4">
      <c r="A16120"/>
      <c r="B16120" s="169"/>
      <c r="C16120"/>
      <c r="D16120"/>
    </row>
    <row r="16121" spans="1:4">
      <c r="A16121"/>
      <c r="B16121" s="169"/>
      <c r="C16121"/>
      <c r="D16121"/>
    </row>
    <row r="16122" spans="1:4">
      <c r="A16122"/>
      <c r="B16122" s="169"/>
      <c r="C16122"/>
      <c r="D16122"/>
    </row>
    <row r="16123" spans="1:4">
      <c r="A16123"/>
      <c r="B16123" s="169"/>
      <c r="C16123"/>
      <c r="D16123"/>
    </row>
    <row r="16124" spans="1:4">
      <c r="A16124"/>
      <c r="B16124" s="169"/>
      <c r="C16124"/>
      <c r="D16124"/>
    </row>
    <row r="16125" spans="1:4">
      <c r="A16125"/>
      <c r="B16125" s="169"/>
      <c r="C16125"/>
      <c r="D16125"/>
    </row>
    <row r="16126" spans="1:4">
      <c r="A16126"/>
      <c r="B16126" s="169"/>
      <c r="C16126"/>
      <c r="D16126"/>
    </row>
    <row r="16127" spans="1:4">
      <c r="A16127"/>
      <c r="B16127" s="169"/>
      <c r="C16127"/>
      <c r="D16127"/>
    </row>
    <row r="16128" spans="1:4">
      <c r="A16128"/>
      <c r="B16128" s="169"/>
      <c r="C16128"/>
      <c r="D16128"/>
    </row>
    <row r="16129" spans="1:4">
      <c r="A16129"/>
      <c r="B16129" s="169"/>
      <c r="C16129"/>
      <c r="D16129"/>
    </row>
    <row r="16130" spans="1:4">
      <c r="A16130"/>
      <c r="B16130" s="169"/>
      <c r="C16130"/>
      <c r="D16130"/>
    </row>
    <row r="16131" spans="1:4">
      <c r="A16131"/>
      <c r="B16131" s="169"/>
      <c r="C16131"/>
      <c r="D16131"/>
    </row>
    <row r="16132" spans="1:4">
      <c r="A16132"/>
      <c r="B16132" s="169"/>
      <c r="C16132"/>
      <c r="D16132"/>
    </row>
    <row r="16133" spans="1:4">
      <c r="A16133"/>
      <c r="B16133" s="169"/>
      <c r="C16133"/>
      <c r="D16133"/>
    </row>
    <row r="16134" spans="1:4">
      <c r="A16134"/>
      <c r="B16134" s="169"/>
      <c r="C16134"/>
      <c r="D16134"/>
    </row>
    <row r="16135" spans="1:4">
      <c r="A16135"/>
      <c r="B16135" s="169"/>
      <c r="C16135"/>
      <c r="D16135"/>
    </row>
    <row r="16136" spans="1:4">
      <c r="A16136"/>
      <c r="B16136" s="169"/>
      <c r="C16136"/>
      <c r="D16136"/>
    </row>
    <row r="16137" spans="1:4">
      <c r="A16137"/>
      <c r="B16137" s="169"/>
      <c r="C16137"/>
      <c r="D16137"/>
    </row>
    <row r="16138" spans="1:4">
      <c r="A16138"/>
      <c r="B16138" s="169"/>
      <c r="C16138"/>
      <c r="D16138"/>
    </row>
    <row r="16139" spans="1:4">
      <c r="A16139"/>
      <c r="B16139" s="169"/>
      <c r="C16139"/>
      <c r="D16139"/>
    </row>
    <row r="16140" spans="1:4">
      <c r="A16140"/>
      <c r="B16140" s="169"/>
      <c r="C16140"/>
      <c r="D16140"/>
    </row>
    <row r="16141" spans="1:4">
      <c r="A16141"/>
      <c r="B16141" s="169"/>
      <c r="C16141"/>
      <c r="D16141"/>
    </row>
    <row r="16142" spans="1:4">
      <c r="A16142"/>
      <c r="B16142" s="169"/>
      <c r="C16142"/>
      <c r="D16142"/>
    </row>
    <row r="16143" spans="1:4">
      <c r="A16143"/>
      <c r="B16143" s="169"/>
      <c r="C16143"/>
      <c r="D16143"/>
    </row>
    <row r="16144" spans="1:4">
      <c r="A16144"/>
      <c r="B16144" s="169"/>
      <c r="C16144"/>
      <c r="D16144"/>
    </row>
    <row r="16145" spans="1:4">
      <c r="A16145"/>
      <c r="B16145" s="169"/>
      <c r="C16145"/>
      <c r="D16145"/>
    </row>
    <row r="16146" spans="1:4">
      <c r="A16146"/>
      <c r="B16146" s="169"/>
      <c r="C16146"/>
      <c r="D16146"/>
    </row>
    <row r="16147" spans="1:4">
      <c r="A16147"/>
      <c r="B16147" s="169"/>
      <c r="C16147"/>
      <c r="D16147"/>
    </row>
    <row r="16148" spans="1:4">
      <c r="A16148"/>
      <c r="B16148" s="169"/>
      <c r="C16148"/>
      <c r="D16148"/>
    </row>
    <row r="16149" spans="1:4">
      <c r="A16149"/>
      <c r="B16149" s="169"/>
      <c r="C16149"/>
      <c r="D16149"/>
    </row>
    <row r="16150" spans="1:4">
      <c r="A16150"/>
      <c r="B16150" s="169"/>
      <c r="C16150"/>
      <c r="D16150"/>
    </row>
    <row r="16151" spans="1:4">
      <c r="A16151"/>
      <c r="B16151" s="169"/>
      <c r="C16151"/>
      <c r="D16151"/>
    </row>
    <row r="16152" spans="1:4">
      <c r="A16152"/>
      <c r="B16152" s="169"/>
      <c r="C16152"/>
      <c r="D16152"/>
    </row>
    <row r="16153" spans="1:4">
      <c r="A16153"/>
      <c r="B16153" s="169"/>
      <c r="C16153"/>
      <c r="D16153"/>
    </row>
    <row r="16154" spans="1:4">
      <c r="A16154"/>
      <c r="B16154" s="169"/>
      <c r="C16154"/>
      <c r="D16154"/>
    </row>
    <row r="16155" spans="1:4">
      <c r="A16155"/>
      <c r="B16155" s="169"/>
      <c r="C16155"/>
      <c r="D16155"/>
    </row>
    <row r="16156" spans="1:4">
      <c r="A16156"/>
      <c r="B16156" s="169"/>
      <c r="C16156"/>
      <c r="D16156"/>
    </row>
    <row r="16157" spans="1:4">
      <c r="A16157"/>
      <c r="B16157" s="169"/>
      <c r="C16157"/>
      <c r="D16157"/>
    </row>
    <row r="16158" spans="1:4">
      <c r="A16158"/>
      <c r="B16158" s="169"/>
      <c r="C16158"/>
      <c r="D16158"/>
    </row>
    <row r="16159" spans="1:4">
      <c r="A16159"/>
      <c r="B16159" s="169"/>
      <c r="C16159"/>
      <c r="D16159"/>
    </row>
    <row r="16160" spans="1:4">
      <c r="A16160"/>
      <c r="B16160" s="169"/>
      <c r="C16160"/>
      <c r="D16160"/>
    </row>
    <row r="16161" spans="1:4">
      <c r="A16161"/>
      <c r="B16161" s="169"/>
      <c r="C16161"/>
      <c r="D16161"/>
    </row>
    <row r="16162" spans="1:4">
      <c r="A16162"/>
      <c r="B16162" s="169"/>
      <c r="C16162"/>
      <c r="D16162"/>
    </row>
    <row r="16163" spans="1:4">
      <c r="A16163"/>
      <c r="B16163" s="169"/>
      <c r="C16163"/>
      <c r="D16163"/>
    </row>
    <row r="16164" spans="1:4">
      <c r="A16164"/>
      <c r="B16164" s="169"/>
      <c r="C16164"/>
      <c r="D16164"/>
    </row>
    <row r="16165" spans="1:4">
      <c r="A16165"/>
      <c r="B16165" s="169"/>
      <c r="C16165"/>
      <c r="D16165"/>
    </row>
    <row r="16166" spans="1:4">
      <c r="A16166"/>
      <c r="B16166" s="169"/>
      <c r="C16166"/>
      <c r="D16166"/>
    </row>
    <row r="16167" spans="1:4">
      <c r="A16167"/>
      <c r="B16167" s="169"/>
      <c r="C16167"/>
      <c r="D16167"/>
    </row>
    <row r="16168" spans="1:4">
      <c r="A16168"/>
      <c r="B16168" s="169"/>
      <c r="C16168"/>
      <c r="D16168"/>
    </row>
    <row r="16169" spans="1:4">
      <c r="A16169"/>
      <c r="B16169" s="169"/>
      <c r="C16169"/>
      <c r="D16169"/>
    </row>
    <row r="16170" spans="1:4">
      <c r="A16170"/>
      <c r="B16170" s="169"/>
      <c r="C16170"/>
      <c r="D16170"/>
    </row>
    <row r="16171" spans="1:4">
      <c r="A16171"/>
      <c r="B16171" s="169"/>
      <c r="C16171"/>
      <c r="D16171"/>
    </row>
    <row r="16172" spans="1:4">
      <c r="A16172"/>
      <c r="B16172" s="169"/>
      <c r="C16172"/>
      <c r="D16172"/>
    </row>
    <row r="16173" spans="1:4">
      <c r="A16173"/>
      <c r="B16173" s="169"/>
      <c r="C16173"/>
      <c r="D16173"/>
    </row>
    <row r="16174" spans="1:4">
      <c r="A16174"/>
      <c r="B16174" s="169"/>
      <c r="C16174"/>
      <c r="D16174"/>
    </row>
    <row r="51966" spans="3:4">
      <c r="C51966"/>
      <c r="D51966" s="154"/>
    </row>
    <row r="51967" spans="3:4">
      <c r="C51967"/>
      <c r="D51967" s="154"/>
    </row>
    <row r="51968" spans="3:4">
      <c r="C51968"/>
      <c r="D51968" s="154"/>
    </row>
    <row r="51969" spans="3:4">
      <c r="C51969"/>
      <c r="D51969" s="154"/>
    </row>
    <row r="51970" spans="3:4">
      <c r="C51970"/>
      <c r="D51970" s="154"/>
    </row>
    <row r="51971" spans="3:4">
      <c r="C51971"/>
      <c r="D51971" s="154"/>
    </row>
    <row r="51972" spans="3:4">
      <c r="C51972"/>
      <c r="D51972" s="154"/>
    </row>
    <row r="51973" spans="3:4">
      <c r="C51973"/>
      <c r="D51973" s="154"/>
    </row>
    <row r="51974" spans="3:4">
      <c r="C51974"/>
      <c r="D51974" s="154"/>
    </row>
    <row r="51975" spans="3:4">
      <c r="C51975"/>
      <c r="D51975" s="154"/>
    </row>
    <row r="51976" spans="3:4">
      <c r="C51976"/>
      <c r="D51976" s="154"/>
    </row>
    <row r="51977" spans="3:4">
      <c r="C51977"/>
      <c r="D51977" s="154"/>
    </row>
    <row r="51978" spans="3:4">
      <c r="C51978"/>
      <c r="D51978" s="154"/>
    </row>
    <row r="51979" spans="3:4">
      <c r="C51979"/>
      <c r="D51979" s="154"/>
    </row>
    <row r="51980" spans="3:4">
      <c r="C51980"/>
      <c r="D51980" s="154"/>
    </row>
    <row r="51981" spans="3:4">
      <c r="C51981"/>
      <c r="D51981" s="154"/>
    </row>
    <row r="51982" spans="3:4">
      <c r="C51982"/>
      <c r="D51982" s="154"/>
    </row>
    <row r="51983" spans="3:4">
      <c r="C51983"/>
      <c r="D51983" s="154"/>
    </row>
    <row r="51984" spans="3:4">
      <c r="C51984"/>
      <c r="D51984" s="154"/>
    </row>
    <row r="51985" spans="3:4">
      <c r="C51985"/>
      <c r="D51985" s="154"/>
    </row>
    <row r="51986" spans="3:4">
      <c r="C51986"/>
      <c r="D51986" s="154"/>
    </row>
    <row r="51987" spans="3:4">
      <c r="C51987"/>
      <c r="D51987" s="154"/>
    </row>
    <row r="51988" spans="3:4">
      <c r="C51988"/>
      <c r="D51988" s="154"/>
    </row>
    <row r="51989" spans="3:4">
      <c r="C51989"/>
      <c r="D51989" s="154"/>
    </row>
    <row r="51990" spans="3:4">
      <c r="C51990"/>
      <c r="D51990" s="154"/>
    </row>
    <row r="51991" spans="3:4">
      <c r="C51991"/>
      <c r="D51991" s="154"/>
    </row>
    <row r="51992" spans="3:4">
      <c r="C51992"/>
      <c r="D51992" s="154"/>
    </row>
    <row r="51993" spans="3:4">
      <c r="C51993"/>
      <c r="D51993" s="154"/>
    </row>
    <row r="51994" spans="3:4">
      <c r="C51994"/>
      <c r="D51994" s="154"/>
    </row>
    <row r="51995" spans="3:4">
      <c r="C51995"/>
      <c r="D51995" s="154"/>
    </row>
    <row r="51996" spans="3:4">
      <c r="C51996"/>
      <c r="D51996" s="154"/>
    </row>
    <row r="51997" spans="3:4">
      <c r="C51997"/>
      <c r="D51997" s="154"/>
    </row>
    <row r="51998" spans="3:4">
      <c r="C51998"/>
      <c r="D51998" s="154"/>
    </row>
    <row r="51999" spans="3:4">
      <c r="C51999"/>
      <c r="D51999" s="154"/>
    </row>
    <row r="52000" spans="3:4">
      <c r="C52000"/>
      <c r="D52000" s="154"/>
    </row>
    <row r="52001" spans="3:4">
      <c r="C52001"/>
      <c r="D52001" s="154"/>
    </row>
    <row r="52002" spans="3:4">
      <c r="C52002"/>
      <c r="D52002" s="154"/>
    </row>
    <row r="52003" spans="3:4">
      <c r="C52003"/>
      <c r="D52003" s="154"/>
    </row>
    <row r="52004" spans="3:4">
      <c r="C52004"/>
      <c r="D52004" s="154"/>
    </row>
    <row r="52005" spans="3:4">
      <c r="C52005"/>
      <c r="D52005" s="154"/>
    </row>
    <row r="52006" spans="3:4">
      <c r="C52006"/>
      <c r="D52006" s="154"/>
    </row>
    <row r="52007" spans="3:4">
      <c r="C52007"/>
      <c r="D52007" s="154"/>
    </row>
    <row r="52008" spans="3:4">
      <c r="C52008"/>
      <c r="D52008" s="154"/>
    </row>
    <row r="52009" spans="3:4">
      <c r="C52009"/>
      <c r="D52009" s="154"/>
    </row>
    <row r="52010" spans="3:4">
      <c r="C52010"/>
      <c r="D52010" s="154"/>
    </row>
    <row r="52011" spans="3:4">
      <c r="C52011"/>
      <c r="D52011" s="154"/>
    </row>
    <row r="52012" spans="3:4">
      <c r="C52012"/>
      <c r="D52012" s="154"/>
    </row>
    <row r="52013" spans="3:4">
      <c r="C52013"/>
      <c r="D52013" s="154"/>
    </row>
    <row r="52014" spans="3:4">
      <c r="C52014"/>
      <c r="D52014" s="154"/>
    </row>
    <row r="52015" spans="3:4">
      <c r="C52015"/>
      <c r="D52015" s="154"/>
    </row>
    <row r="52016" spans="3:4">
      <c r="C52016"/>
      <c r="D52016" s="154"/>
    </row>
    <row r="52017" spans="3:4">
      <c r="C52017"/>
      <c r="D52017" s="154"/>
    </row>
    <row r="52018" spans="3:4">
      <c r="C52018"/>
      <c r="D52018" s="154"/>
    </row>
    <row r="52019" spans="3:4">
      <c r="C52019"/>
      <c r="D52019" s="154"/>
    </row>
    <row r="52020" spans="3:4">
      <c r="C52020"/>
      <c r="D52020" s="154"/>
    </row>
    <row r="52021" spans="3:4">
      <c r="C52021"/>
      <c r="D52021" s="154"/>
    </row>
    <row r="52022" spans="3:4">
      <c r="C52022"/>
      <c r="D52022" s="154"/>
    </row>
    <row r="52023" spans="3:4">
      <c r="C52023"/>
      <c r="D52023" s="154"/>
    </row>
    <row r="52024" spans="3:4">
      <c r="C52024"/>
      <c r="D52024" s="154"/>
    </row>
    <row r="52025" spans="3:4">
      <c r="C52025"/>
      <c r="D52025" s="154"/>
    </row>
    <row r="52026" spans="3:4">
      <c r="C52026"/>
      <c r="D52026" s="154"/>
    </row>
    <row r="52027" spans="3:4">
      <c r="C52027"/>
      <c r="D52027" s="154"/>
    </row>
    <row r="52028" spans="3:4">
      <c r="C52028"/>
      <c r="D52028" s="154"/>
    </row>
    <row r="52029" spans="3:4">
      <c r="C52029"/>
      <c r="D52029" s="154"/>
    </row>
    <row r="52030" spans="3:4">
      <c r="C52030"/>
      <c r="D52030" s="154"/>
    </row>
    <row r="52031" spans="3:4">
      <c r="C52031"/>
      <c r="D52031" s="154"/>
    </row>
    <row r="52032" spans="3:4">
      <c r="C52032"/>
      <c r="D52032" s="154"/>
    </row>
    <row r="52033" spans="3:4">
      <c r="C52033"/>
      <c r="D52033" s="154"/>
    </row>
    <row r="52034" spans="3:4">
      <c r="C52034"/>
      <c r="D52034" s="154"/>
    </row>
    <row r="52035" spans="3:4">
      <c r="C52035"/>
      <c r="D52035" s="154"/>
    </row>
    <row r="52036" spans="3:4">
      <c r="C52036"/>
      <c r="D52036" s="154"/>
    </row>
    <row r="52037" spans="3:4">
      <c r="C52037"/>
      <c r="D52037" s="154"/>
    </row>
    <row r="52038" spans="3:4">
      <c r="C52038"/>
      <c r="D52038" s="154"/>
    </row>
    <row r="52039" spans="3:4">
      <c r="C52039"/>
      <c r="D52039" s="154"/>
    </row>
    <row r="52040" spans="3:4">
      <c r="C52040"/>
      <c r="D52040" s="154"/>
    </row>
    <row r="52041" spans="3:4">
      <c r="C52041"/>
      <c r="D52041" s="154"/>
    </row>
    <row r="52042" spans="3:4">
      <c r="C52042"/>
      <c r="D52042" s="154"/>
    </row>
    <row r="52043" spans="3:4">
      <c r="C52043"/>
      <c r="D52043" s="154"/>
    </row>
    <row r="52044" spans="3:4">
      <c r="C52044"/>
      <c r="D52044" s="154"/>
    </row>
    <row r="52045" spans="3:4">
      <c r="C52045"/>
      <c r="D52045" s="154"/>
    </row>
    <row r="52046" spans="3:4">
      <c r="C52046"/>
      <c r="D52046" s="154"/>
    </row>
    <row r="52047" spans="3:4">
      <c r="C52047"/>
      <c r="D52047" s="154"/>
    </row>
    <row r="52048" spans="3:4">
      <c r="C52048"/>
      <c r="D52048" s="154"/>
    </row>
    <row r="52049" spans="3:4">
      <c r="C52049"/>
      <c r="D52049" s="154"/>
    </row>
    <row r="52050" spans="3:4">
      <c r="C52050"/>
      <c r="D52050" s="154"/>
    </row>
    <row r="52051" spans="3:4">
      <c r="C52051"/>
      <c r="D52051" s="154"/>
    </row>
    <row r="52052" spans="3:4">
      <c r="C52052"/>
      <c r="D52052" s="154"/>
    </row>
    <row r="52053" spans="3:4">
      <c r="C52053"/>
      <c r="D52053" s="154"/>
    </row>
    <row r="52054" spans="3:4">
      <c r="C52054"/>
      <c r="D52054" s="154"/>
    </row>
    <row r="52055" spans="3:4">
      <c r="C52055"/>
      <c r="D52055" s="154"/>
    </row>
    <row r="52056" spans="3:4">
      <c r="C52056"/>
      <c r="D52056" s="154"/>
    </row>
    <row r="52057" spans="3:4">
      <c r="C52057"/>
      <c r="D52057" s="154"/>
    </row>
    <row r="52058" spans="3:4">
      <c r="C52058"/>
      <c r="D52058" s="154"/>
    </row>
    <row r="52059" spans="3:4">
      <c r="C52059"/>
      <c r="D52059" s="154"/>
    </row>
    <row r="52060" spans="3:4">
      <c r="C52060"/>
      <c r="D52060" s="154"/>
    </row>
    <row r="52061" spans="3:4">
      <c r="C52061"/>
      <c r="D52061" s="154"/>
    </row>
    <row r="52062" spans="3:4">
      <c r="C52062"/>
      <c r="D52062" s="154"/>
    </row>
    <row r="52063" spans="3:4">
      <c r="C52063"/>
      <c r="D52063" s="154"/>
    </row>
    <row r="52064" spans="3:4">
      <c r="C52064"/>
      <c r="D52064" s="154"/>
    </row>
    <row r="52065" spans="3:4">
      <c r="C52065"/>
      <c r="D52065" s="154"/>
    </row>
    <row r="52066" spans="3:4">
      <c r="C52066"/>
      <c r="D52066" s="154"/>
    </row>
    <row r="52067" spans="3:4">
      <c r="C52067"/>
      <c r="D52067" s="154"/>
    </row>
    <row r="52068" spans="3:4">
      <c r="C52068"/>
      <c r="D52068" s="154"/>
    </row>
    <row r="52069" spans="3:4">
      <c r="C52069"/>
      <c r="D52069" s="154"/>
    </row>
    <row r="52070" spans="3:4">
      <c r="C52070"/>
      <c r="D52070" s="154"/>
    </row>
    <row r="52071" spans="3:4">
      <c r="C52071"/>
      <c r="D52071" s="154"/>
    </row>
    <row r="52072" spans="3:4">
      <c r="C52072"/>
      <c r="D52072" s="154"/>
    </row>
    <row r="52073" spans="3:4">
      <c r="C52073"/>
      <c r="D52073" s="154"/>
    </row>
    <row r="52074" spans="3:4">
      <c r="C52074"/>
      <c r="D52074" s="154"/>
    </row>
    <row r="52075" spans="3:4">
      <c r="C52075"/>
      <c r="D52075" s="154"/>
    </row>
    <row r="52076" spans="3:4">
      <c r="C52076"/>
      <c r="D52076" s="154"/>
    </row>
    <row r="52077" spans="3:4">
      <c r="C52077"/>
      <c r="D52077" s="154"/>
    </row>
    <row r="52078" spans="3:4">
      <c r="C52078"/>
      <c r="D52078" s="154"/>
    </row>
    <row r="52079" spans="3:4">
      <c r="C52079"/>
      <c r="D52079" s="154"/>
    </row>
    <row r="52080" spans="3:4">
      <c r="C52080"/>
      <c r="D52080" s="154"/>
    </row>
    <row r="52081" spans="3:4">
      <c r="C52081"/>
      <c r="D52081" s="154"/>
    </row>
    <row r="52082" spans="3:4">
      <c r="C52082"/>
      <c r="D52082" s="154"/>
    </row>
    <row r="52083" spans="3:4">
      <c r="C52083"/>
      <c r="D52083" s="154"/>
    </row>
    <row r="52084" spans="3:4">
      <c r="C52084"/>
      <c r="D52084" s="154"/>
    </row>
    <row r="52085" spans="3:4">
      <c r="C52085"/>
      <c r="D52085" s="154"/>
    </row>
    <row r="52086" spans="3:4">
      <c r="C52086"/>
      <c r="D52086" s="154"/>
    </row>
    <row r="52087" spans="3:4">
      <c r="C52087"/>
      <c r="D52087" s="154"/>
    </row>
    <row r="52088" spans="3:4">
      <c r="C52088"/>
      <c r="D52088" s="154"/>
    </row>
    <row r="52089" spans="3:4">
      <c r="C52089"/>
      <c r="D52089" s="154"/>
    </row>
    <row r="52090" spans="3:4">
      <c r="C52090"/>
      <c r="D52090" s="154"/>
    </row>
    <row r="52091" spans="3:4">
      <c r="C52091"/>
      <c r="D52091" s="154"/>
    </row>
    <row r="52092" spans="3:4">
      <c r="C52092"/>
      <c r="D52092" s="154"/>
    </row>
    <row r="52093" spans="3:4">
      <c r="C52093"/>
      <c r="D52093" s="154"/>
    </row>
    <row r="52094" spans="3:4">
      <c r="C52094"/>
      <c r="D52094" s="154"/>
    </row>
    <row r="52095" spans="3:4">
      <c r="C52095"/>
      <c r="D52095" s="154"/>
    </row>
    <row r="52096" spans="3:4">
      <c r="C52096"/>
      <c r="D52096" s="154"/>
    </row>
    <row r="52097" spans="3:4">
      <c r="C52097"/>
      <c r="D52097" s="154"/>
    </row>
    <row r="52098" spans="3:4">
      <c r="C52098"/>
      <c r="D52098" s="154"/>
    </row>
    <row r="52099" spans="3:4">
      <c r="C52099"/>
      <c r="D52099" s="154"/>
    </row>
    <row r="52100" spans="3:4">
      <c r="C52100"/>
      <c r="D52100" s="154"/>
    </row>
    <row r="52101" spans="3:4">
      <c r="C52101"/>
      <c r="D52101" s="154"/>
    </row>
    <row r="52102" spans="3:4">
      <c r="C52102"/>
      <c r="D52102" s="154"/>
    </row>
    <row r="52103" spans="3:4">
      <c r="C52103"/>
      <c r="D52103" s="154"/>
    </row>
    <row r="52104" spans="3:4">
      <c r="C52104"/>
      <c r="D52104" s="154"/>
    </row>
    <row r="52105" spans="3:4">
      <c r="C52105"/>
      <c r="D52105" s="154"/>
    </row>
    <row r="52106" spans="3:4">
      <c r="C52106"/>
      <c r="D52106" s="154"/>
    </row>
    <row r="52107" spans="3:4">
      <c r="C52107"/>
      <c r="D52107" s="154"/>
    </row>
    <row r="52108" spans="3:4">
      <c r="C52108"/>
      <c r="D52108" s="154"/>
    </row>
    <row r="52109" spans="3:4">
      <c r="C52109"/>
      <c r="D52109" s="154"/>
    </row>
    <row r="52110" spans="3:4">
      <c r="C52110"/>
      <c r="D52110" s="154"/>
    </row>
    <row r="52111" spans="3:4">
      <c r="C52111"/>
      <c r="D52111" s="154"/>
    </row>
    <row r="52112" spans="3:4">
      <c r="C52112"/>
      <c r="D52112" s="154"/>
    </row>
    <row r="52113" spans="3:4">
      <c r="C52113"/>
      <c r="D52113" s="154"/>
    </row>
    <row r="52114" spans="3:4">
      <c r="C52114"/>
      <c r="D52114" s="154"/>
    </row>
    <row r="52115" spans="3:4">
      <c r="C52115"/>
      <c r="D52115" s="154"/>
    </row>
    <row r="52116" spans="3:4">
      <c r="C52116"/>
      <c r="D52116" s="154"/>
    </row>
    <row r="52117" spans="3:4">
      <c r="C52117"/>
      <c r="D52117" s="154"/>
    </row>
    <row r="52118" spans="3:4">
      <c r="C52118"/>
      <c r="D52118" s="154"/>
    </row>
    <row r="52119" spans="3:4">
      <c r="C52119"/>
      <c r="D52119" s="154"/>
    </row>
    <row r="52120" spans="3:4">
      <c r="C52120"/>
      <c r="D52120" s="154"/>
    </row>
    <row r="52121" spans="3:4">
      <c r="C52121"/>
      <c r="D52121" s="154"/>
    </row>
    <row r="52122" spans="3:4">
      <c r="C52122"/>
      <c r="D52122" s="154"/>
    </row>
    <row r="52123" spans="3:4">
      <c r="C52123"/>
      <c r="D52123" s="154"/>
    </row>
    <row r="52124" spans="3:4">
      <c r="C52124"/>
      <c r="D52124" s="154"/>
    </row>
    <row r="52125" spans="3:4">
      <c r="C52125"/>
      <c r="D52125" s="154"/>
    </row>
    <row r="52126" spans="3:4">
      <c r="C52126"/>
      <c r="D52126" s="154"/>
    </row>
    <row r="52127" spans="3:4">
      <c r="C52127"/>
      <c r="D52127" s="154"/>
    </row>
    <row r="52128" spans="3:4">
      <c r="C52128"/>
      <c r="D52128" s="154"/>
    </row>
    <row r="52129" spans="3:4">
      <c r="C52129"/>
      <c r="D52129" s="154"/>
    </row>
    <row r="52130" spans="3:4">
      <c r="C52130"/>
      <c r="D52130" s="154"/>
    </row>
    <row r="52131" spans="3:4">
      <c r="C52131"/>
      <c r="D52131" s="154"/>
    </row>
    <row r="52132" spans="3:4">
      <c r="C52132"/>
      <c r="D52132" s="154"/>
    </row>
    <row r="52133" spans="3:4">
      <c r="C52133"/>
      <c r="D52133" s="154"/>
    </row>
    <row r="52134" spans="3:4">
      <c r="C52134"/>
      <c r="D52134" s="154"/>
    </row>
    <row r="52135" spans="3:4">
      <c r="C52135"/>
      <c r="D52135" s="154"/>
    </row>
    <row r="52136" spans="3:4">
      <c r="C52136"/>
      <c r="D52136" s="154"/>
    </row>
    <row r="52137" spans="3:4">
      <c r="C52137"/>
      <c r="D52137" s="154"/>
    </row>
    <row r="52138" spans="3:4">
      <c r="C52138"/>
      <c r="D52138" s="154"/>
    </row>
    <row r="52139" spans="3:4">
      <c r="C52139"/>
      <c r="D52139" s="154"/>
    </row>
    <row r="52140" spans="3:4">
      <c r="C52140"/>
      <c r="D52140" s="154"/>
    </row>
    <row r="52141" spans="3:4">
      <c r="C52141"/>
      <c r="D52141" s="154"/>
    </row>
    <row r="52142" spans="3:4">
      <c r="C52142"/>
      <c r="D52142" s="154"/>
    </row>
    <row r="52143" spans="3:4">
      <c r="C52143"/>
      <c r="D52143" s="154"/>
    </row>
    <row r="52144" spans="3:4">
      <c r="C52144"/>
      <c r="D52144" s="154"/>
    </row>
    <row r="52145" spans="3:4">
      <c r="C52145"/>
      <c r="D52145" s="154"/>
    </row>
    <row r="52146" spans="3:4">
      <c r="C52146"/>
      <c r="D52146" s="154"/>
    </row>
    <row r="52147" spans="3:4">
      <c r="C52147"/>
      <c r="D52147" s="154"/>
    </row>
    <row r="52148" spans="3:4">
      <c r="C52148"/>
      <c r="D52148" s="154"/>
    </row>
    <row r="52149" spans="3:4">
      <c r="C52149"/>
      <c r="D52149" s="154"/>
    </row>
    <row r="52150" spans="3:4">
      <c r="C52150"/>
      <c r="D52150" s="154"/>
    </row>
    <row r="52151" spans="3:4">
      <c r="C52151"/>
      <c r="D52151" s="154"/>
    </row>
    <row r="52152" spans="3:4">
      <c r="C52152"/>
      <c r="D52152" s="154"/>
    </row>
    <row r="52153" spans="3:4">
      <c r="C52153"/>
      <c r="D52153" s="154"/>
    </row>
    <row r="52154" spans="3:4">
      <c r="C52154"/>
      <c r="D52154" s="154"/>
    </row>
    <row r="52155" spans="3:4">
      <c r="C52155"/>
      <c r="D52155" s="154"/>
    </row>
    <row r="52156" spans="3:4">
      <c r="C52156"/>
      <c r="D52156" s="154"/>
    </row>
    <row r="52157" spans="3:4">
      <c r="C52157"/>
      <c r="D52157" s="154"/>
    </row>
    <row r="52158" spans="3:4">
      <c r="C52158"/>
      <c r="D52158" s="154"/>
    </row>
    <row r="52159" spans="3:4">
      <c r="C52159"/>
      <c r="D52159" s="154"/>
    </row>
    <row r="52160" spans="3:4">
      <c r="C52160"/>
      <c r="D52160" s="154"/>
    </row>
    <row r="52161" spans="3:4">
      <c r="C52161"/>
      <c r="D52161" s="154"/>
    </row>
    <row r="52162" spans="3:4">
      <c r="C52162"/>
      <c r="D52162" s="154"/>
    </row>
    <row r="52163" spans="3:4">
      <c r="C52163"/>
      <c r="D52163" s="154"/>
    </row>
    <row r="52164" spans="3:4">
      <c r="C52164"/>
      <c r="D52164" s="154"/>
    </row>
    <row r="52165" spans="3:4">
      <c r="C52165"/>
      <c r="D52165" s="154"/>
    </row>
    <row r="52166" spans="3:4">
      <c r="C52166"/>
      <c r="D52166" s="154"/>
    </row>
    <row r="52167" spans="3:4">
      <c r="C52167"/>
      <c r="D52167" s="154"/>
    </row>
    <row r="52168" spans="3:4">
      <c r="C52168"/>
      <c r="D52168" s="154"/>
    </row>
    <row r="52169" spans="3:4">
      <c r="C52169"/>
      <c r="D52169" s="154"/>
    </row>
    <row r="52170" spans="3:4">
      <c r="C52170"/>
      <c r="D52170" s="154"/>
    </row>
    <row r="52171" spans="3:4">
      <c r="C52171"/>
      <c r="D52171" s="154"/>
    </row>
    <row r="52172" spans="3:4">
      <c r="C52172"/>
      <c r="D52172" s="154"/>
    </row>
    <row r="52173" spans="3:4">
      <c r="C52173"/>
      <c r="D52173" s="154"/>
    </row>
    <row r="52174" spans="3:4">
      <c r="C52174"/>
      <c r="D52174" s="154"/>
    </row>
    <row r="52175" spans="3:4">
      <c r="C52175"/>
      <c r="D52175" s="154"/>
    </row>
    <row r="52176" spans="3:4">
      <c r="C52176"/>
      <c r="D52176" s="154"/>
    </row>
    <row r="52177" spans="3:4">
      <c r="C52177"/>
      <c r="D52177" s="154"/>
    </row>
    <row r="52178" spans="3:4">
      <c r="C52178"/>
      <c r="D52178" s="154"/>
    </row>
    <row r="52179" spans="3:4">
      <c r="C52179"/>
      <c r="D52179" s="154"/>
    </row>
    <row r="52180" spans="3:4">
      <c r="C52180"/>
      <c r="D52180" s="154"/>
    </row>
    <row r="52181" spans="3:4">
      <c r="C52181"/>
      <c r="D52181" s="154"/>
    </row>
    <row r="52182" spans="3:4">
      <c r="C52182"/>
      <c r="D52182" s="154"/>
    </row>
    <row r="52183" spans="3:4">
      <c r="C52183"/>
      <c r="D52183" s="154"/>
    </row>
    <row r="52184" spans="3:4">
      <c r="C52184"/>
      <c r="D52184" s="154"/>
    </row>
    <row r="52185" spans="3:4">
      <c r="C52185"/>
      <c r="D52185" s="154"/>
    </row>
    <row r="52186" spans="3:4">
      <c r="C52186"/>
      <c r="D52186" s="154"/>
    </row>
    <row r="52187" spans="3:4">
      <c r="C52187"/>
      <c r="D52187" s="154"/>
    </row>
    <row r="52188" spans="3:4">
      <c r="C52188"/>
      <c r="D52188" s="154"/>
    </row>
    <row r="52189" spans="3:4">
      <c r="C52189"/>
      <c r="D52189" s="154"/>
    </row>
    <row r="52190" spans="3:4">
      <c r="C52190"/>
      <c r="D52190" s="154"/>
    </row>
    <row r="52191" spans="3:4">
      <c r="C52191"/>
      <c r="D52191" s="154"/>
    </row>
    <row r="52192" spans="3:4">
      <c r="C52192"/>
      <c r="D52192" s="154"/>
    </row>
    <row r="52193" spans="3:4">
      <c r="C52193"/>
      <c r="D52193" s="154"/>
    </row>
    <row r="52194" spans="3:4">
      <c r="C52194"/>
      <c r="D52194" s="154"/>
    </row>
    <row r="52195" spans="3:4">
      <c r="C52195"/>
      <c r="D52195" s="154"/>
    </row>
    <row r="52196" spans="3:4">
      <c r="C52196"/>
      <c r="D52196" s="154"/>
    </row>
    <row r="52197" spans="3:4">
      <c r="C52197"/>
      <c r="D52197" s="154"/>
    </row>
    <row r="52198" spans="3:4">
      <c r="C52198"/>
      <c r="D52198" s="154"/>
    </row>
    <row r="52199" spans="3:4">
      <c r="C52199"/>
      <c r="D52199" s="154"/>
    </row>
    <row r="52200" spans="3:4">
      <c r="C52200"/>
      <c r="D52200" s="154"/>
    </row>
    <row r="52201" spans="3:4">
      <c r="C52201"/>
      <c r="D52201" s="154"/>
    </row>
    <row r="52202" spans="3:4">
      <c r="C52202"/>
      <c r="D52202" s="154"/>
    </row>
    <row r="52203" spans="3:4">
      <c r="C52203"/>
      <c r="D52203" s="154"/>
    </row>
    <row r="52204" spans="3:4">
      <c r="C52204"/>
      <c r="D52204" s="154"/>
    </row>
    <row r="52205" spans="3:4">
      <c r="C52205"/>
      <c r="D52205" s="154"/>
    </row>
    <row r="52206" spans="3:4">
      <c r="C52206"/>
      <c r="D52206" s="154"/>
    </row>
    <row r="52207" spans="3:4">
      <c r="C52207"/>
      <c r="D52207" s="154"/>
    </row>
    <row r="52208" spans="3:4">
      <c r="C52208"/>
      <c r="D52208" s="154"/>
    </row>
    <row r="52209" spans="3:4">
      <c r="C52209"/>
      <c r="D52209" s="154"/>
    </row>
    <row r="52210" spans="3:4">
      <c r="C52210"/>
      <c r="D52210" s="154"/>
    </row>
    <row r="52211" spans="3:4">
      <c r="C52211"/>
      <c r="D52211" s="154"/>
    </row>
    <row r="52212" spans="3:4">
      <c r="C52212"/>
      <c r="D52212" s="154"/>
    </row>
    <row r="52213" spans="3:4">
      <c r="C52213"/>
      <c r="D52213" s="154"/>
    </row>
    <row r="52214" spans="3:4">
      <c r="C52214"/>
      <c r="D52214" s="154"/>
    </row>
    <row r="52215" spans="3:4">
      <c r="C52215"/>
      <c r="D52215" s="154"/>
    </row>
    <row r="52216" spans="3:4">
      <c r="C52216"/>
      <c r="D52216" s="154"/>
    </row>
    <row r="52217" spans="3:4">
      <c r="C52217"/>
      <c r="D52217" s="154"/>
    </row>
    <row r="52218" spans="3:4">
      <c r="C52218"/>
      <c r="D52218" s="154"/>
    </row>
    <row r="52219" spans="3:4">
      <c r="C52219"/>
      <c r="D52219" s="154"/>
    </row>
    <row r="52220" spans="3:4">
      <c r="C52220"/>
      <c r="D52220" s="154"/>
    </row>
    <row r="52221" spans="3:4">
      <c r="C52221"/>
      <c r="D52221" s="154"/>
    </row>
    <row r="52222" spans="3:4">
      <c r="C52222"/>
      <c r="D52222" s="154"/>
    </row>
    <row r="52223" spans="3:4">
      <c r="C52223"/>
      <c r="D52223" s="154"/>
    </row>
    <row r="52224" spans="3:4">
      <c r="C52224"/>
      <c r="D52224" s="154"/>
    </row>
    <row r="52225" spans="3:4">
      <c r="C52225"/>
      <c r="D52225" s="154"/>
    </row>
    <row r="52226" spans="3:4">
      <c r="C52226"/>
      <c r="D52226" s="154"/>
    </row>
    <row r="52227" spans="3:4">
      <c r="C52227"/>
      <c r="D52227" s="154"/>
    </row>
    <row r="52228" spans="3:4">
      <c r="C52228"/>
      <c r="D52228" s="154"/>
    </row>
    <row r="52229" spans="3:4">
      <c r="C52229"/>
      <c r="D52229" s="154"/>
    </row>
    <row r="52230" spans="3:4">
      <c r="C52230"/>
      <c r="D52230" s="154"/>
    </row>
    <row r="52231" spans="3:4">
      <c r="C52231"/>
      <c r="D52231" s="154"/>
    </row>
    <row r="52232" spans="3:4">
      <c r="C52232"/>
      <c r="D52232" s="154"/>
    </row>
    <row r="52233" spans="3:4">
      <c r="C52233"/>
      <c r="D52233" s="154"/>
    </row>
    <row r="52234" spans="3:4">
      <c r="C52234"/>
      <c r="D52234" s="154"/>
    </row>
    <row r="52235" spans="3:4">
      <c r="C52235"/>
      <c r="D52235" s="154"/>
    </row>
    <row r="52236" spans="3:4">
      <c r="C52236"/>
      <c r="D52236" s="154"/>
    </row>
    <row r="52237" spans="3:4">
      <c r="C52237"/>
      <c r="D52237" s="154"/>
    </row>
    <row r="52238" spans="3:4">
      <c r="C52238"/>
      <c r="D52238" s="154"/>
    </row>
    <row r="52239" spans="3:4">
      <c r="C52239"/>
      <c r="D52239" s="154"/>
    </row>
    <row r="52240" spans="3:4">
      <c r="C52240"/>
      <c r="D52240" s="154"/>
    </row>
    <row r="52241" spans="3:4">
      <c r="C52241"/>
      <c r="D52241" s="154"/>
    </row>
    <row r="52242" spans="3:4">
      <c r="C52242"/>
      <c r="D52242" s="154"/>
    </row>
    <row r="52243" spans="3:4">
      <c r="C52243"/>
      <c r="D52243" s="154"/>
    </row>
    <row r="52244" spans="3:4">
      <c r="C52244"/>
      <c r="D52244" s="154"/>
    </row>
    <row r="52245" spans="3:4">
      <c r="C52245"/>
      <c r="D52245" s="154"/>
    </row>
    <row r="52246" spans="3:4">
      <c r="C52246"/>
      <c r="D52246" s="154"/>
    </row>
    <row r="52247" spans="3:4">
      <c r="C52247"/>
      <c r="D52247" s="154"/>
    </row>
    <row r="52248" spans="3:4">
      <c r="C52248"/>
      <c r="D52248" s="154"/>
    </row>
    <row r="52249" spans="3:4">
      <c r="C52249"/>
      <c r="D52249" s="154"/>
    </row>
    <row r="52250" spans="3:4">
      <c r="C52250"/>
      <c r="D52250" s="154"/>
    </row>
    <row r="52251" spans="3:4">
      <c r="C52251"/>
      <c r="D52251" s="154"/>
    </row>
    <row r="52252" spans="3:4">
      <c r="C52252"/>
      <c r="D52252" s="154"/>
    </row>
    <row r="52253" spans="3:4">
      <c r="C52253"/>
      <c r="D52253" s="154"/>
    </row>
    <row r="52254" spans="3:4">
      <c r="C52254"/>
      <c r="D52254" s="154"/>
    </row>
    <row r="52255" spans="3:4">
      <c r="C52255"/>
      <c r="D52255" s="154"/>
    </row>
    <row r="52256" spans="3:4">
      <c r="C52256"/>
      <c r="D52256" s="154"/>
    </row>
    <row r="52257" spans="3:4">
      <c r="C52257"/>
      <c r="D52257" s="154"/>
    </row>
    <row r="52258" spans="3:4">
      <c r="C52258"/>
      <c r="D52258" s="154"/>
    </row>
    <row r="52259" spans="3:4">
      <c r="C52259"/>
      <c r="D52259" s="154"/>
    </row>
    <row r="52260" spans="3:4">
      <c r="C52260"/>
      <c r="D52260" s="154"/>
    </row>
    <row r="52261" spans="3:4">
      <c r="C52261"/>
      <c r="D52261" s="154"/>
    </row>
    <row r="52262" spans="3:4">
      <c r="C52262"/>
      <c r="D52262" s="154"/>
    </row>
    <row r="52263" spans="3:4">
      <c r="C52263"/>
      <c r="D52263" s="154"/>
    </row>
    <row r="52264" spans="3:4">
      <c r="C52264"/>
      <c r="D52264" s="154"/>
    </row>
    <row r="52265" spans="3:4">
      <c r="C52265"/>
      <c r="D52265" s="154"/>
    </row>
    <row r="52266" spans="3:4">
      <c r="C52266"/>
      <c r="D52266" s="154"/>
    </row>
    <row r="52267" spans="3:4">
      <c r="C52267"/>
      <c r="D52267" s="154"/>
    </row>
    <row r="52268" spans="3:4">
      <c r="C52268"/>
      <c r="D52268" s="154"/>
    </row>
    <row r="52269" spans="3:4">
      <c r="C52269"/>
      <c r="D52269" s="154"/>
    </row>
    <row r="52270" spans="3:4">
      <c r="C52270"/>
      <c r="D52270" s="154"/>
    </row>
    <row r="52271" spans="3:4">
      <c r="C52271"/>
      <c r="D52271" s="154"/>
    </row>
    <row r="52272" spans="3:4">
      <c r="C52272"/>
      <c r="D52272" s="154"/>
    </row>
    <row r="52273" spans="3:4">
      <c r="C52273"/>
      <c r="D52273" s="154"/>
    </row>
    <row r="52274" spans="3:4">
      <c r="C52274"/>
      <c r="D52274" s="154"/>
    </row>
    <row r="52275" spans="3:4">
      <c r="C52275"/>
      <c r="D52275" s="154"/>
    </row>
    <row r="52276" spans="3:4">
      <c r="C52276"/>
      <c r="D52276" s="154"/>
    </row>
    <row r="52277" spans="3:4">
      <c r="C52277"/>
      <c r="D52277" s="154"/>
    </row>
    <row r="52278" spans="3:4">
      <c r="C52278"/>
      <c r="D52278" s="154"/>
    </row>
    <row r="52279" spans="3:4">
      <c r="C52279"/>
      <c r="D52279" s="154"/>
    </row>
    <row r="52280" spans="3:4">
      <c r="C52280"/>
      <c r="D52280" s="154"/>
    </row>
    <row r="52281" spans="3:4">
      <c r="C52281"/>
      <c r="D52281" s="154"/>
    </row>
    <row r="52282" spans="3:4">
      <c r="C52282"/>
      <c r="D52282" s="154"/>
    </row>
    <row r="52283" spans="3:4">
      <c r="C52283"/>
      <c r="D52283" s="154"/>
    </row>
    <row r="52284" spans="3:4">
      <c r="C52284"/>
      <c r="D52284" s="154"/>
    </row>
    <row r="52285" spans="3:4">
      <c r="C52285"/>
      <c r="D52285" s="154"/>
    </row>
    <row r="52286" spans="3:4">
      <c r="C52286"/>
      <c r="D52286" s="154"/>
    </row>
    <row r="52287" spans="3:4">
      <c r="C52287"/>
      <c r="D52287" s="154"/>
    </row>
    <row r="52288" spans="3:4">
      <c r="C52288"/>
      <c r="D52288" s="154"/>
    </row>
    <row r="52289" spans="3:4">
      <c r="C52289"/>
      <c r="D52289" s="154"/>
    </row>
    <row r="52290" spans="3:4">
      <c r="C52290"/>
      <c r="D52290" s="154"/>
    </row>
    <row r="52291" spans="3:4">
      <c r="C52291"/>
      <c r="D52291" s="154"/>
    </row>
    <row r="52292" spans="3:4">
      <c r="C52292"/>
      <c r="D52292" s="154"/>
    </row>
    <row r="52293" spans="3:4">
      <c r="C52293"/>
      <c r="D52293" s="154"/>
    </row>
    <row r="52294" spans="3:4">
      <c r="C52294"/>
      <c r="D52294" s="154"/>
    </row>
    <row r="52295" spans="3:4">
      <c r="C52295"/>
      <c r="D52295" s="154"/>
    </row>
    <row r="52296" spans="3:4">
      <c r="C52296"/>
      <c r="D52296" s="154"/>
    </row>
    <row r="52297" spans="3:4">
      <c r="C52297"/>
      <c r="D52297" s="154"/>
    </row>
    <row r="52298" spans="3:4">
      <c r="C52298"/>
      <c r="D52298" s="154"/>
    </row>
    <row r="52299" spans="3:4">
      <c r="C52299"/>
      <c r="D52299" s="154"/>
    </row>
    <row r="52300" spans="3:4">
      <c r="C52300"/>
      <c r="D52300" s="154"/>
    </row>
    <row r="52301" spans="3:4">
      <c r="C52301"/>
      <c r="D52301" s="154"/>
    </row>
    <row r="52302" spans="3:4">
      <c r="C52302"/>
      <c r="D52302" s="154"/>
    </row>
    <row r="52303" spans="3:4">
      <c r="C52303"/>
      <c r="D52303" s="154"/>
    </row>
    <row r="52304" spans="3:4">
      <c r="C52304"/>
      <c r="D52304" s="154"/>
    </row>
    <row r="52305" spans="3:4">
      <c r="C52305"/>
      <c r="D52305" s="154"/>
    </row>
    <row r="52306" spans="3:4">
      <c r="C52306"/>
      <c r="D52306" s="154"/>
    </row>
    <row r="52307" spans="3:4">
      <c r="C52307"/>
      <c r="D52307" s="154"/>
    </row>
    <row r="52308" spans="3:4">
      <c r="C52308"/>
      <c r="D52308" s="154"/>
    </row>
    <row r="52309" spans="3:4">
      <c r="C52309"/>
      <c r="D52309" s="154"/>
    </row>
    <row r="52310" spans="3:4">
      <c r="C52310"/>
      <c r="D52310" s="154"/>
    </row>
    <row r="52311" spans="3:4">
      <c r="C52311"/>
      <c r="D52311" s="154"/>
    </row>
    <row r="52312" spans="3:4">
      <c r="C52312"/>
      <c r="D52312" s="154"/>
    </row>
    <row r="52313" spans="3:4">
      <c r="C52313"/>
      <c r="D52313" s="154"/>
    </row>
    <row r="52314" spans="3:4">
      <c r="C52314"/>
      <c r="D52314" s="154"/>
    </row>
    <row r="52315" spans="3:4">
      <c r="C52315"/>
      <c r="D52315" s="154"/>
    </row>
    <row r="52316" spans="3:4">
      <c r="C52316"/>
      <c r="D52316" s="154"/>
    </row>
    <row r="52317" spans="3:4">
      <c r="C52317"/>
      <c r="D52317" s="154"/>
    </row>
    <row r="52318" spans="3:4">
      <c r="C52318"/>
      <c r="D52318" s="154"/>
    </row>
    <row r="52319" spans="3:4">
      <c r="C52319"/>
      <c r="D52319" s="154"/>
    </row>
    <row r="52320" spans="3:4">
      <c r="C52320"/>
      <c r="D52320" s="154"/>
    </row>
    <row r="52321" spans="3:4">
      <c r="C52321"/>
      <c r="D52321" s="154"/>
    </row>
    <row r="52322" spans="3:4">
      <c r="C52322"/>
      <c r="D52322" s="154"/>
    </row>
    <row r="52323" spans="3:4">
      <c r="C52323"/>
      <c r="D52323" s="154"/>
    </row>
    <row r="52324" spans="3:4">
      <c r="C52324"/>
      <c r="D52324" s="154"/>
    </row>
    <row r="52325" spans="3:4">
      <c r="C52325"/>
      <c r="D52325" s="154"/>
    </row>
    <row r="52326" spans="3:4">
      <c r="C52326"/>
      <c r="D52326" s="154"/>
    </row>
    <row r="52327" spans="3:4">
      <c r="C52327"/>
      <c r="D52327" s="154"/>
    </row>
    <row r="52328" spans="3:4">
      <c r="C52328"/>
      <c r="D52328" s="154"/>
    </row>
    <row r="52329" spans="3:4">
      <c r="C52329"/>
      <c r="D52329" s="154"/>
    </row>
    <row r="52330" spans="3:4">
      <c r="C52330"/>
      <c r="D52330" s="154"/>
    </row>
    <row r="52331" spans="3:4">
      <c r="C52331"/>
      <c r="D52331" s="154"/>
    </row>
    <row r="52332" spans="3:4">
      <c r="C52332"/>
      <c r="D52332" s="154"/>
    </row>
    <row r="52333" spans="3:4">
      <c r="C52333"/>
      <c r="D52333" s="154"/>
    </row>
    <row r="52334" spans="3:4">
      <c r="C52334"/>
      <c r="D52334" s="154"/>
    </row>
    <row r="52335" spans="3:4">
      <c r="C52335"/>
      <c r="D52335" s="154"/>
    </row>
    <row r="52336" spans="3:4">
      <c r="C52336"/>
      <c r="D52336" s="154"/>
    </row>
    <row r="52337" spans="3:4">
      <c r="C52337"/>
      <c r="D52337" s="154"/>
    </row>
    <row r="52338" spans="3:4">
      <c r="C52338"/>
      <c r="D52338" s="154"/>
    </row>
    <row r="52339" spans="3:4">
      <c r="C52339"/>
      <c r="D52339" s="154"/>
    </row>
    <row r="52340" spans="3:4">
      <c r="C52340"/>
      <c r="D52340" s="154"/>
    </row>
    <row r="52341" spans="3:4">
      <c r="C52341"/>
      <c r="D52341" s="154"/>
    </row>
    <row r="52342" spans="3:4">
      <c r="C52342"/>
      <c r="D52342" s="154"/>
    </row>
    <row r="52343" spans="3:4">
      <c r="C52343"/>
      <c r="D52343" s="154"/>
    </row>
    <row r="52344" spans="3:4">
      <c r="C52344"/>
      <c r="D52344" s="154"/>
    </row>
    <row r="52345" spans="3:4">
      <c r="C52345"/>
      <c r="D52345" s="154"/>
    </row>
    <row r="52346" spans="3:4">
      <c r="C52346"/>
      <c r="D52346" s="154"/>
    </row>
    <row r="52347" spans="3:4">
      <c r="C52347"/>
      <c r="D52347" s="154"/>
    </row>
    <row r="52348" spans="3:4">
      <c r="C52348"/>
      <c r="D52348" s="154"/>
    </row>
    <row r="52349" spans="3:4">
      <c r="C52349"/>
      <c r="D52349" s="154"/>
    </row>
    <row r="52350" spans="3:4">
      <c r="C52350"/>
      <c r="D52350" s="154"/>
    </row>
    <row r="52351" spans="3:4">
      <c r="C52351"/>
      <c r="D52351" s="154"/>
    </row>
    <row r="52352" spans="3:4">
      <c r="C52352"/>
      <c r="D52352" s="154"/>
    </row>
    <row r="52353" spans="3:4">
      <c r="C52353"/>
      <c r="D52353" s="154"/>
    </row>
    <row r="52354" spans="3:4">
      <c r="C52354"/>
      <c r="D52354" s="154"/>
    </row>
    <row r="52355" spans="3:4">
      <c r="C52355"/>
      <c r="D52355" s="154"/>
    </row>
    <row r="52356" spans="3:4">
      <c r="C52356"/>
      <c r="D52356" s="154"/>
    </row>
    <row r="52357" spans="3:4">
      <c r="C52357"/>
      <c r="D52357" s="154"/>
    </row>
    <row r="52358" spans="3:4">
      <c r="C52358"/>
      <c r="D52358" s="154"/>
    </row>
    <row r="52359" spans="3:4">
      <c r="C52359"/>
      <c r="D52359" s="154"/>
    </row>
    <row r="52360" spans="3:4">
      <c r="C52360"/>
      <c r="D52360" s="154"/>
    </row>
    <row r="52361" spans="3:4">
      <c r="C52361"/>
      <c r="D52361" s="154"/>
    </row>
    <row r="52362" spans="3:4">
      <c r="C52362"/>
      <c r="D52362" s="154"/>
    </row>
    <row r="52363" spans="3:4">
      <c r="C52363"/>
      <c r="D52363" s="154"/>
    </row>
    <row r="52364" spans="3:4">
      <c r="C52364"/>
      <c r="D52364" s="154"/>
    </row>
    <row r="52365" spans="3:4">
      <c r="C52365"/>
      <c r="D52365" s="154"/>
    </row>
    <row r="52366" spans="3:4">
      <c r="C52366"/>
      <c r="D52366" s="154"/>
    </row>
    <row r="52367" spans="3:4">
      <c r="C52367"/>
      <c r="D52367" s="154"/>
    </row>
    <row r="52368" spans="3:4">
      <c r="C52368"/>
      <c r="D52368" s="154"/>
    </row>
    <row r="52369" spans="3:4">
      <c r="C52369"/>
      <c r="D52369" s="154"/>
    </row>
    <row r="52370" spans="3:4">
      <c r="C52370"/>
      <c r="D52370" s="154"/>
    </row>
    <row r="52371" spans="3:4">
      <c r="C52371"/>
      <c r="D52371" s="154"/>
    </row>
    <row r="52372" spans="3:4">
      <c r="C52372"/>
      <c r="D52372" s="154"/>
    </row>
    <row r="52373" spans="3:4">
      <c r="C52373"/>
      <c r="D52373" s="154"/>
    </row>
    <row r="52374" spans="3:4">
      <c r="C52374"/>
      <c r="D52374" s="154"/>
    </row>
    <row r="52375" spans="3:4">
      <c r="C52375"/>
      <c r="D52375" s="154"/>
    </row>
    <row r="52376" spans="3:4">
      <c r="C52376"/>
      <c r="D52376" s="154"/>
    </row>
    <row r="52377" spans="3:4">
      <c r="C52377"/>
      <c r="D52377" s="154"/>
    </row>
    <row r="52378" spans="3:4">
      <c r="C52378"/>
      <c r="D52378" s="154"/>
    </row>
    <row r="52379" spans="3:4">
      <c r="C52379"/>
      <c r="D52379" s="154"/>
    </row>
    <row r="52380" spans="3:4">
      <c r="C52380"/>
      <c r="D52380" s="154"/>
    </row>
    <row r="52381" spans="3:4">
      <c r="C52381"/>
      <c r="D52381" s="154"/>
    </row>
    <row r="52382" spans="3:4">
      <c r="C52382"/>
      <c r="D52382" s="154"/>
    </row>
    <row r="52383" spans="3:4">
      <c r="C52383"/>
      <c r="D52383" s="154"/>
    </row>
    <row r="52384" spans="3:4">
      <c r="C52384"/>
      <c r="D52384" s="154"/>
    </row>
    <row r="52385" spans="3:4">
      <c r="C52385"/>
      <c r="D52385" s="154"/>
    </row>
    <row r="52386" spans="3:4">
      <c r="C52386"/>
      <c r="D52386" s="154"/>
    </row>
    <row r="52387" spans="3:4">
      <c r="C52387"/>
      <c r="D52387" s="154"/>
    </row>
    <row r="52388" spans="3:4">
      <c r="C52388"/>
      <c r="D52388" s="154"/>
    </row>
    <row r="52389" spans="3:4">
      <c r="C52389"/>
      <c r="D52389" s="154"/>
    </row>
    <row r="52390" spans="3:4">
      <c r="C52390"/>
      <c r="D52390" s="154"/>
    </row>
    <row r="52391" spans="3:4">
      <c r="C52391"/>
      <c r="D52391" s="154"/>
    </row>
    <row r="52392" spans="3:4">
      <c r="C52392"/>
      <c r="D52392" s="154"/>
    </row>
    <row r="52393" spans="3:4">
      <c r="C52393"/>
      <c r="D52393" s="154"/>
    </row>
    <row r="52394" spans="3:4">
      <c r="C52394"/>
      <c r="D52394" s="154"/>
    </row>
    <row r="52395" spans="3:4">
      <c r="C52395"/>
      <c r="D52395" s="154"/>
    </row>
    <row r="52396" spans="3:4">
      <c r="C52396"/>
      <c r="D52396" s="154"/>
    </row>
    <row r="52397" spans="3:4">
      <c r="C52397"/>
      <c r="D52397" s="154"/>
    </row>
    <row r="52398" spans="3:4">
      <c r="C52398"/>
      <c r="D52398" s="154"/>
    </row>
    <row r="52399" spans="3:4">
      <c r="C52399"/>
      <c r="D52399" s="154"/>
    </row>
    <row r="52400" spans="3:4">
      <c r="C52400"/>
      <c r="D52400" s="154"/>
    </row>
    <row r="52401" spans="3:4">
      <c r="C52401"/>
      <c r="D52401" s="154"/>
    </row>
    <row r="52402" spans="3:4">
      <c r="C52402"/>
      <c r="D52402" s="154"/>
    </row>
    <row r="52403" spans="3:4">
      <c r="C52403"/>
      <c r="D52403" s="154"/>
    </row>
    <row r="52404" spans="3:4">
      <c r="C52404"/>
      <c r="D52404" s="154"/>
    </row>
    <row r="52405" spans="3:4">
      <c r="C52405"/>
      <c r="D52405" s="154"/>
    </row>
    <row r="52406" spans="3:4">
      <c r="C52406"/>
      <c r="D52406" s="154"/>
    </row>
    <row r="52407" spans="3:4">
      <c r="C52407"/>
      <c r="D52407" s="154"/>
    </row>
    <row r="52408" spans="3:4">
      <c r="C52408"/>
      <c r="D52408" s="154"/>
    </row>
    <row r="52409" spans="3:4">
      <c r="C52409"/>
      <c r="D52409" s="154"/>
    </row>
    <row r="52410" spans="3:4">
      <c r="C52410"/>
      <c r="D52410" s="154"/>
    </row>
    <row r="52411" spans="3:4">
      <c r="C52411"/>
      <c r="D52411" s="154"/>
    </row>
    <row r="52412" spans="3:4">
      <c r="C52412"/>
      <c r="D52412" s="154"/>
    </row>
    <row r="52413" spans="3:4">
      <c r="C52413"/>
      <c r="D52413" s="154"/>
    </row>
    <row r="52414" spans="3:4">
      <c r="C52414"/>
      <c r="D52414" s="154"/>
    </row>
    <row r="52415" spans="3:4">
      <c r="C52415"/>
      <c r="D52415" s="154"/>
    </row>
    <row r="52416" spans="3:4">
      <c r="C52416"/>
      <c r="D52416" s="154"/>
    </row>
    <row r="52417" spans="3:4">
      <c r="C52417"/>
      <c r="D52417" s="154"/>
    </row>
    <row r="52418" spans="3:4">
      <c r="C52418"/>
      <c r="D52418" s="154"/>
    </row>
    <row r="52419" spans="3:4">
      <c r="C52419"/>
      <c r="D52419" s="154"/>
    </row>
    <row r="52420" spans="3:4">
      <c r="C52420"/>
      <c r="D52420" s="154"/>
    </row>
    <row r="52421" spans="3:4">
      <c r="C52421"/>
      <c r="D52421" s="154"/>
    </row>
    <row r="52422" spans="3:4">
      <c r="C52422"/>
      <c r="D52422" s="154"/>
    </row>
    <row r="52423" spans="3:4">
      <c r="C52423"/>
      <c r="D52423" s="154"/>
    </row>
    <row r="52424" spans="3:4">
      <c r="C52424"/>
      <c r="D52424" s="154"/>
    </row>
    <row r="52425" spans="3:4">
      <c r="C52425"/>
      <c r="D52425" s="154"/>
    </row>
    <row r="52426" spans="3:4">
      <c r="C52426"/>
      <c r="D52426" s="154"/>
    </row>
    <row r="52427" spans="3:4">
      <c r="C52427"/>
      <c r="D52427" s="154"/>
    </row>
    <row r="52428" spans="3:4">
      <c r="C52428"/>
      <c r="D52428" s="154"/>
    </row>
    <row r="52429" spans="3:4">
      <c r="C52429"/>
      <c r="D52429" s="154"/>
    </row>
    <row r="52430" spans="3:4">
      <c r="C52430"/>
      <c r="D52430" s="154"/>
    </row>
    <row r="52431" spans="3:4">
      <c r="C52431"/>
      <c r="D52431" s="154"/>
    </row>
    <row r="52432" spans="3:4">
      <c r="C52432"/>
      <c r="D52432" s="154"/>
    </row>
    <row r="52433" spans="3:4">
      <c r="C52433"/>
      <c r="D52433" s="154"/>
    </row>
    <row r="52434" spans="3:4">
      <c r="C52434"/>
      <c r="D52434" s="154"/>
    </row>
    <row r="52435" spans="3:4">
      <c r="C52435"/>
      <c r="D52435" s="154"/>
    </row>
    <row r="52436" spans="3:4">
      <c r="C52436"/>
      <c r="D52436" s="154"/>
    </row>
    <row r="52437" spans="3:4">
      <c r="C52437"/>
      <c r="D52437" s="154"/>
    </row>
    <row r="52438" spans="3:4">
      <c r="C52438"/>
      <c r="D52438" s="154"/>
    </row>
    <row r="52439" spans="3:4">
      <c r="C52439"/>
      <c r="D52439" s="154"/>
    </row>
    <row r="52440" spans="3:4">
      <c r="C52440"/>
      <c r="D52440" s="154"/>
    </row>
    <row r="52441" spans="3:4">
      <c r="C52441"/>
      <c r="D52441" s="154"/>
    </row>
    <row r="52442" spans="3:4">
      <c r="C52442"/>
      <c r="D52442" s="154"/>
    </row>
    <row r="52443" spans="3:4">
      <c r="C52443"/>
      <c r="D52443" s="154"/>
    </row>
    <row r="52444" spans="3:4">
      <c r="C52444"/>
      <c r="D52444" s="154"/>
    </row>
    <row r="52445" spans="3:4">
      <c r="C52445"/>
      <c r="D52445" s="154"/>
    </row>
    <row r="52446" spans="3:4">
      <c r="C52446"/>
      <c r="D52446" s="154"/>
    </row>
    <row r="52447" spans="3:4">
      <c r="C52447"/>
      <c r="D52447" s="154"/>
    </row>
    <row r="52448" spans="3:4">
      <c r="C52448"/>
      <c r="D52448" s="154"/>
    </row>
    <row r="52449" spans="3:4">
      <c r="C52449"/>
      <c r="D52449" s="154"/>
    </row>
    <row r="52450" spans="3:4">
      <c r="C52450"/>
      <c r="D52450" s="154"/>
    </row>
    <row r="52451" spans="3:4">
      <c r="C52451"/>
      <c r="D52451" s="154"/>
    </row>
    <row r="52452" spans="3:4">
      <c r="C52452"/>
      <c r="D52452" s="154"/>
    </row>
    <row r="52453" spans="3:4">
      <c r="C52453"/>
      <c r="D52453" s="154"/>
    </row>
    <row r="52454" spans="3:4">
      <c r="C52454"/>
      <c r="D52454" s="154"/>
    </row>
    <row r="52455" spans="3:4">
      <c r="C52455"/>
      <c r="D52455" s="154"/>
    </row>
    <row r="52456" spans="3:4">
      <c r="C52456"/>
      <c r="D52456" s="154"/>
    </row>
    <row r="52457" spans="3:4">
      <c r="C52457"/>
      <c r="D52457" s="154"/>
    </row>
    <row r="52458" spans="3:4">
      <c r="C52458"/>
      <c r="D52458" s="154"/>
    </row>
    <row r="52459" spans="3:4">
      <c r="C52459"/>
      <c r="D52459" s="154"/>
    </row>
    <row r="52460" spans="3:4">
      <c r="C52460"/>
      <c r="D52460" s="154"/>
    </row>
    <row r="52461" spans="3:4">
      <c r="C52461"/>
      <c r="D52461" s="154"/>
    </row>
    <row r="52462" spans="3:4">
      <c r="C52462"/>
      <c r="D52462" s="154"/>
    </row>
    <row r="52463" spans="3:4">
      <c r="C52463"/>
      <c r="D52463" s="154"/>
    </row>
    <row r="52464" spans="3:4">
      <c r="C52464"/>
      <c r="D52464" s="154"/>
    </row>
    <row r="52465" spans="3:4">
      <c r="C52465"/>
      <c r="D52465" s="154"/>
    </row>
    <row r="52466" spans="3:4">
      <c r="C52466"/>
      <c r="D52466" s="154"/>
    </row>
    <row r="52467" spans="3:4">
      <c r="C52467"/>
      <c r="D52467" s="154"/>
    </row>
    <row r="52468" spans="3:4">
      <c r="C52468"/>
      <c r="D52468" s="154"/>
    </row>
    <row r="52469" spans="3:4">
      <c r="C52469"/>
      <c r="D52469" s="154"/>
    </row>
    <row r="52470" spans="3:4">
      <c r="C52470"/>
      <c r="D52470" s="154"/>
    </row>
    <row r="52471" spans="3:4">
      <c r="C52471"/>
      <c r="D52471" s="154"/>
    </row>
    <row r="52472" spans="3:4">
      <c r="C52472"/>
      <c r="D52472" s="154"/>
    </row>
    <row r="52473" spans="3:4">
      <c r="C52473"/>
      <c r="D52473" s="154"/>
    </row>
    <row r="52474" spans="3:4">
      <c r="C52474"/>
      <c r="D52474" s="154"/>
    </row>
    <row r="52475" spans="3:4">
      <c r="C52475"/>
      <c r="D52475" s="154"/>
    </row>
    <row r="52476" spans="3:4">
      <c r="C52476"/>
      <c r="D52476" s="154"/>
    </row>
    <row r="52477" spans="3:4">
      <c r="C52477"/>
      <c r="D52477" s="154"/>
    </row>
    <row r="52478" spans="3:4">
      <c r="C52478"/>
      <c r="D52478" s="154"/>
    </row>
    <row r="52479" spans="3:4">
      <c r="C52479"/>
      <c r="D52479" s="154"/>
    </row>
    <row r="52480" spans="3:4">
      <c r="C52480"/>
      <c r="D52480" s="154"/>
    </row>
    <row r="52481" spans="3:4">
      <c r="C52481"/>
      <c r="D52481" s="154"/>
    </row>
    <row r="52482" spans="3:4">
      <c r="C52482"/>
      <c r="D52482" s="154"/>
    </row>
    <row r="52483" spans="3:4">
      <c r="C52483"/>
      <c r="D52483" s="154"/>
    </row>
    <row r="52484" spans="3:4">
      <c r="C52484"/>
      <c r="D52484" s="154"/>
    </row>
    <row r="52485" spans="3:4">
      <c r="C52485"/>
      <c r="D52485" s="154"/>
    </row>
    <row r="52486" spans="3:4">
      <c r="C52486"/>
      <c r="D52486" s="154"/>
    </row>
    <row r="52487" spans="3:4">
      <c r="C52487"/>
      <c r="D52487" s="154"/>
    </row>
    <row r="52488" spans="3:4">
      <c r="C52488"/>
      <c r="D52488" s="154"/>
    </row>
    <row r="52489" spans="3:4">
      <c r="C52489"/>
      <c r="D52489" s="154"/>
    </row>
    <row r="52490" spans="3:4">
      <c r="C52490"/>
      <c r="D52490" s="154"/>
    </row>
    <row r="52491" spans="3:4">
      <c r="C52491"/>
      <c r="D52491" s="154"/>
    </row>
    <row r="52492" spans="3:4">
      <c r="C52492"/>
      <c r="D52492" s="154"/>
    </row>
    <row r="52493" spans="3:4">
      <c r="C52493"/>
      <c r="D52493" s="154"/>
    </row>
    <row r="52494" spans="3:4">
      <c r="C52494"/>
      <c r="D52494" s="154"/>
    </row>
    <row r="52495" spans="3:4">
      <c r="C52495"/>
      <c r="D52495" s="154"/>
    </row>
    <row r="52496" spans="3:4">
      <c r="C52496"/>
      <c r="D52496" s="154"/>
    </row>
    <row r="52497" spans="3:4">
      <c r="C52497"/>
      <c r="D52497" s="154"/>
    </row>
    <row r="52498" spans="3:4">
      <c r="C52498"/>
      <c r="D52498" s="154"/>
    </row>
    <row r="52499" spans="3:4">
      <c r="C52499"/>
      <c r="D52499" s="154"/>
    </row>
    <row r="52500" spans="3:4">
      <c r="C52500"/>
      <c r="D52500" s="154"/>
    </row>
    <row r="52501" spans="3:4">
      <c r="C52501"/>
      <c r="D52501" s="154"/>
    </row>
    <row r="52502" spans="3:4">
      <c r="C52502"/>
      <c r="D52502" s="154"/>
    </row>
    <row r="52503" spans="3:4">
      <c r="C52503"/>
      <c r="D52503" s="154"/>
    </row>
    <row r="52504" spans="3:4">
      <c r="C52504"/>
      <c r="D52504" s="154"/>
    </row>
    <row r="52505" spans="3:4">
      <c r="C52505"/>
      <c r="D52505" s="154"/>
    </row>
    <row r="52506" spans="3:4">
      <c r="C52506"/>
      <c r="D52506" s="154"/>
    </row>
    <row r="52507" spans="3:4">
      <c r="C52507"/>
      <c r="D52507" s="154"/>
    </row>
    <row r="52508" spans="3:4">
      <c r="C52508"/>
      <c r="D52508" s="154"/>
    </row>
    <row r="52509" spans="3:4">
      <c r="C52509"/>
      <c r="D52509" s="154"/>
    </row>
    <row r="52510" spans="3:4">
      <c r="C52510"/>
      <c r="D52510" s="154"/>
    </row>
    <row r="52511" spans="3:4">
      <c r="C52511"/>
      <c r="D52511" s="154"/>
    </row>
    <row r="52512" spans="3:4">
      <c r="C52512"/>
      <c r="D52512" s="154"/>
    </row>
    <row r="52513" spans="3:4">
      <c r="C52513"/>
      <c r="D52513" s="154"/>
    </row>
    <row r="52514" spans="3:4">
      <c r="C52514"/>
      <c r="D52514" s="154"/>
    </row>
    <row r="52515" spans="3:4">
      <c r="C52515"/>
      <c r="D52515" s="154"/>
    </row>
    <row r="52516" spans="3:4">
      <c r="C52516"/>
      <c r="D52516" s="154"/>
    </row>
    <row r="52517" spans="3:4">
      <c r="C52517"/>
      <c r="D52517" s="154"/>
    </row>
    <row r="52518" spans="3:4">
      <c r="C52518"/>
      <c r="D52518" s="154"/>
    </row>
    <row r="52519" spans="3:4">
      <c r="C52519"/>
      <c r="D52519" s="154"/>
    </row>
    <row r="52520" spans="3:4">
      <c r="C52520"/>
      <c r="D52520" s="154"/>
    </row>
    <row r="52521" spans="3:4">
      <c r="C52521"/>
      <c r="D52521" s="154"/>
    </row>
    <row r="52522" spans="3:4">
      <c r="C52522"/>
      <c r="D52522" s="154"/>
    </row>
    <row r="52523" spans="3:4">
      <c r="C52523"/>
      <c r="D52523" s="154"/>
    </row>
    <row r="52524" spans="3:4">
      <c r="C52524"/>
      <c r="D52524" s="154"/>
    </row>
    <row r="52525" spans="3:4">
      <c r="C52525"/>
      <c r="D52525" s="154"/>
    </row>
    <row r="52526" spans="3:4">
      <c r="C52526"/>
      <c r="D52526" s="154"/>
    </row>
    <row r="52527" spans="3:4">
      <c r="C52527"/>
      <c r="D52527" s="154"/>
    </row>
    <row r="52528" spans="3:4">
      <c r="C52528"/>
      <c r="D52528" s="154"/>
    </row>
    <row r="52529" spans="3:4">
      <c r="C52529"/>
      <c r="D52529" s="154"/>
    </row>
    <row r="52530" spans="3:4">
      <c r="C52530"/>
      <c r="D52530" s="154"/>
    </row>
    <row r="52531" spans="3:4">
      <c r="C52531"/>
      <c r="D52531" s="154"/>
    </row>
    <row r="52532" spans="3:4">
      <c r="C52532"/>
      <c r="D52532" s="154"/>
    </row>
    <row r="52533" spans="3:4">
      <c r="C52533"/>
      <c r="D52533" s="154"/>
    </row>
    <row r="52534" spans="3:4">
      <c r="C52534"/>
      <c r="D52534" s="154"/>
    </row>
    <row r="52535" spans="3:4">
      <c r="C52535"/>
      <c r="D52535" s="154"/>
    </row>
    <row r="52536" spans="3:4">
      <c r="C52536"/>
      <c r="D52536" s="154"/>
    </row>
    <row r="52537" spans="3:4">
      <c r="C52537"/>
      <c r="D52537" s="154"/>
    </row>
    <row r="52538" spans="3:4">
      <c r="C52538"/>
      <c r="D52538" s="154"/>
    </row>
    <row r="52539" spans="3:4">
      <c r="C52539"/>
      <c r="D52539" s="154"/>
    </row>
    <row r="52540" spans="3:4">
      <c r="C52540"/>
      <c r="D52540" s="154"/>
    </row>
    <row r="52541" spans="3:4">
      <c r="C52541"/>
      <c r="D52541" s="154"/>
    </row>
    <row r="52542" spans="3:4">
      <c r="C52542"/>
      <c r="D52542" s="154"/>
    </row>
    <row r="52543" spans="3:4">
      <c r="C52543"/>
      <c r="D52543" s="154"/>
    </row>
    <row r="52544" spans="3:4">
      <c r="C52544"/>
      <c r="D52544" s="154"/>
    </row>
    <row r="52545" spans="3:4">
      <c r="C52545"/>
      <c r="D52545" s="154"/>
    </row>
    <row r="52546" spans="3:4">
      <c r="C52546"/>
      <c r="D52546" s="154"/>
    </row>
    <row r="52547" spans="3:4">
      <c r="C52547"/>
      <c r="D52547" s="154"/>
    </row>
    <row r="52548" spans="3:4">
      <c r="C52548"/>
      <c r="D52548" s="154"/>
    </row>
    <row r="52549" spans="3:4">
      <c r="C52549"/>
      <c r="D52549" s="154"/>
    </row>
    <row r="52550" spans="3:4">
      <c r="C52550"/>
      <c r="D52550" s="154"/>
    </row>
    <row r="52551" spans="3:4">
      <c r="C52551"/>
      <c r="D52551" s="154"/>
    </row>
    <row r="52552" spans="3:4">
      <c r="C52552"/>
      <c r="D52552" s="154"/>
    </row>
    <row r="52553" spans="3:4">
      <c r="C52553"/>
      <c r="D52553" s="154"/>
    </row>
    <row r="52554" spans="3:4">
      <c r="C52554"/>
      <c r="D52554" s="154"/>
    </row>
    <row r="52555" spans="3:4">
      <c r="C52555"/>
      <c r="D52555" s="154"/>
    </row>
    <row r="52556" spans="3:4">
      <c r="C52556"/>
      <c r="D52556" s="154"/>
    </row>
    <row r="52557" spans="3:4">
      <c r="C52557"/>
      <c r="D52557" s="154"/>
    </row>
    <row r="52558" spans="3:4">
      <c r="C52558"/>
      <c r="D52558" s="154"/>
    </row>
    <row r="52559" spans="3:4">
      <c r="C52559"/>
      <c r="D52559" s="154"/>
    </row>
    <row r="52560" spans="3:4">
      <c r="C52560"/>
      <c r="D52560" s="154"/>
    </row>
    <row r="52561" spans="3:4">
      <c r="C52561"/>
      <c r="D52561" s="154"/>
    </row>
    <row r="52562" spans="3:4">
      <c r="C52562"/>
      <c r="D52562" s="154"/>
    </row>
    <row r="52563" spans="3:4">
      <c r="C52563"/>
      <c r="D52563" s="154"/>
    </row>
    <row r="52564" spans="3:4">
      <c r="C52564"/>
      <c r="D52564" s="154"/>
    </row>
    <row r="52565" spans="3:4">
      <c r="C52565"/>
      <c r="D52565" s="154"/>
    </row>
    <row r="52566" spans="3:4">
      <c r="C52566"/>
      <c r="D52566" s="154"/>
    </row>
    <row r="52567" spans="3:4">
      <c r="C52567"/>
      <c r="D52567" s="154"/>
    </row>
    <row r="52568" spans="3:4">
      <c r="C52568"/>
      <c r="D52568" s="154"/>
    </row>
    <row r="52569" spans="3:4">
      <c r="C52569"/>
      <c r="D52569" s="154"/>
    </row>
    <row r="52570" spans="3:4">
      <c r="C52570"/>
      <c r="D52570" s="154"/>
    </row>
    <row r="52571" spans="3:4">
      <c r="C52571"/>
      <c r="D52571" s="154"/>
    </row>
    <row r="52572" spans="3:4">
      <c r="C52572"/>
      <c r="D52572" s="154"/>
    </row>
    <row r="52573" spans="3:4">
      <c r="C52573"/>
      <c r="D52573" s="154"/>
    </row>
    <row r="52574" spans="3:4">
      <c r="C52574"/>
      <c r="D52574" s="154"/>
    </row>
    <row r="52575" spans="3:4">
      <c r="C52575"/>
      <c r="D52575" s="154"/>
    </row>
    <row r="52576" spans="3:4">
      <c r="C52576"/>
      <c r="D52576" s="154"/>
    </row>
    <row r="52577" spans="3:4">
      <c r="C52577"/>
      <c r="D52577" s="154"/>
    </row>
    <row r="52578" spans="3:4">
      <c r="C52578"/>
      <c r="D52578" s="154"/>
    </row>
    <row r="52579" spans="3:4">
      <c r="C52579"/>
      <c r="D52579" s="154"/>
    </row>
    <row r="52580" spans="3:4">
      <c r="C52580"/>
      <c r="D52580" s="154"/>
    </row>
    <row r="52581" spans="3:4">
      <c r="C52581"/>
      <c r="D52581" s="154"/>
    </row>
    <row r="52582" spans="3:4">
      <c r="C52582"/>
      <c r="D52582" s="154"/>
    </row>
    <row r="52583" spans="3:4">
      <c r="C52583"/>
      <c r="D52583" s="154"/>
    </row>
    <row r="52584" spans="3:4">
      <c r="C52584"/>
      <c r="D52584" s="154"/>
    </row>
    <row r="52585" spans="3:4">
      <c r="C52585"/>
      <c r="D52585" s="154"/>
    </row>
    <row r="52586" spans="3:4">
      <c r="C52586"/>
      <c r="D52586" s="154"/>
    </row>
    <row r="52587" spans="3:4">
      <c r="C52587"/>
      <c r="D52587" s="154"/>
    </row>
    <row r="52588" spans="3:4">
      <c r="C52588"/>
      <c r="D52588" s="154"/>
    </row>
    <row r="52589" spans="3:4">
      <c r="C52589"/>
      <c r="D52589" s="154"/>
    </row>
    <row r="52590" spans="3:4">
      <c r="C52590"/>
      <c r="D52590" s="154"/>
    </row>
    <row r="52591" spans="3:4">
      <c r="C52591"/>
      <c r="D52591" s="154"/>
    </row>
    <row r="52592" spans="3:4">
      <c r="C52592"/>
      <c r="D52592" s="154"/>
    </row>
    <row r="52593" spans="3:4">
      <c r="C52593"/>
      <c r="D52593" s="154"/>
    </row>
    <row r="52594" spans="3:4">
      <c r="C52594"/>
      <c r="D52594" s="154"/>
    </row>
    <row r="52595" spans="3:4">
      <c r="C52595"/>
      <c r="D52595" s="154"/>
    </row>
    <row r="52596" spans="3:4">
      <c r="C52596"/>
      <c r="D52596" s="154"/>
    </row>
    <row r="52597" spans="3:4">
      <c r="C52597"/>
      <c r="D52597" s="154"/>
    </row>
    <row r="52598" spans="3:4">
      <c r="C52598"/>
      <c r="D52598" s="154"/>
    </row>
    <row r="52599" spans="3:4">
      <c r="C52599"/>
      <c r="D52599" s="154"/>
    </row>
    <row r="52600" spans="3:4">
      <c r="C52600"/>
      <c r="D52600" s="154"/>
    </row>
    <row r="52601" spans="3:4">
      <c r="C52601"/>
      <c r="D52601" s="154"/>
    </row>
    <row r="52602" spans="3:4">
      <c r="C52602"/>
      <c r="D52602" s="154"/>
    </row>
    <row r="52603" spans="3:4">
      <c r="C52603"/>
      <c r="D52603" s="154"/>
    </row>
    <row r="52604" spans="3:4">
      <c r="C52604"/>
      <c r="D52604" s="154"/>
    </row>
    <row r="52605" spans="3:4">
      <c r="C52605"/>
      <c r="D52605" s="154"/>
    </row>
    <row r="52606" spans="3:4">
      <c r="C52606"/>
      <c r="D52606" s="154"/>
    </row>
    <row r="52607" spans="3:4">
      <c r="C52607"/>
      <c r="D52607" s="154"/>
    </row>
    <row r="52608" spans="3:4">
      <c r="C52608"/>
      <c r="D52608" s="154"/>
    </row>
    <row r="52609" spans="3:4">
      <c r="C52609"/>
      <c r="D52609" s="154"/>
    </row>
    <row r="52610" spans="3:4">
      <c r="C52610"/>
      <c r="D52610" s="154"/>
    </row>
    <row r="52611" spans="3:4">
      <c r="C52611"/>
      <c r="D52611" s="154"/>
    </row>
    <row r="52612" spans="3:4">
      <c r="C52612"/>
      <c r="D52612" s="154"/>
    </row>
    <row r="52613" spans="3:4">
      <c r="C52613"/>
      <c r="D52613" s="154"/>
    </row>
    <row r="52614" spans="3:4">
      <c r="C52614"/>
      <c r="D52614" s="154"/>
    </row>
    <row r="52615" spans="3:4">
      <c r="C52615"/>
      <c r="D52615" s="154"/>
    </row>
    <row r="52616" spans="3:4">
      <c r="C52616"/>
      <c r="D52616" s="154"/>
    </row>
    <row r="52617" spans="3:4">
      <c r="C52617"/>
      <c r="D52617" s="154"/>
    </row>
    <row r="52618" spans="3:4">
      <c r="C52618"/>
      <c r="D52618" s="154"/>
    </row>
    <row r="52619" spans="3:4">
      <c r="C52619"/>
      <c r="D52619" s="154"/>
    </row>
    <row r="52620" spans="3:4">
      <c r="C52620"/>
      <c r="D52620" s="154"/>
    </row>
    <row r="52621" spans="3:4">
      <c r="C52621"/>
      <c r="D52621" s="154"/>
    </row>
    <row r="52622" spans="3:4">
      <c r="C52622"/>
      <c r="D52622" s="154"/>
    </row>
    <row r="52623" spans="3:4">
      <c r="C52623"/>
      <c r="D52623" s="154"/>
    </row>
    <row r="52624" spans="3:4">
      <c r="C52624"/>
      <c r="D52624" s="154"/>
    </row>
    <row r="52625" spans="3:4">
      <c r="C52625"/>
      <c r="D52625" s="154"/>
    </row>
    <row r="52626" spans="3:4">
      <c r="C52626"/>
      <c r="D52626" s="154"/>
    </row>
    <row r="52627" spans="3:4">
      <c r="C52627"/>
      <c r="D52627" s="154"/>
    </row>
    <row r="52628" spans="3:4">
      <c r="C52628"/>
      <c r="D52628" s="154"/>
    </row>
    <row r="52629" spans="3:4">
      <c r="C52629"/>
      <c r="D52629" s="154"/>
    </row>
    <row r="52630" spans="3:4">
      <c r="C52630"/>
      <c r="D52630" s="154"/>
    </row>
    <row r="52631" spans="3:4">
      <c r="C52631"/>
      <c r="D52631" s="154"/>
    </row>
    <row r="52632" spans="3:4">
      <c r="C52632"/>
      <c r="D52632" s="154"/>
    </row>
    <row r="52633" spans="3:4">
      <c r="C52633"/>
      <c r="D52633" s="154"/>
    </row>
    <row r="52634" spans="3:4">
      <c r="C52634"/>
      <c r="D52634" s="154"/>
    </row>
    <row r="52635" spans="3:4">
      <c r="C52635"/>
      <c r="D52635" s="154"/>
    </row>
    <row r="52636" spans="3:4">
      <c r="C52636"/>
      <c r="D52636" s="154"/>
    </row>
    <row r="52637" spans="3:4">
      <c r="C52637"/>
      <c r="D52637" s="154"/>
    </row>
    <row r="52638" spans="3:4">
      <c r="C52638"/>
      <c r="D52638" s="154"/>
    </row>
    <row r="52639" spans="3:4">
      <c r="C52639"/>
      <c r="D52639" s="154"/>
    </row>
    <row r="52640" spans="3:4">
      <c r="C52640"/>
      <c r="D52640" s="154"/>
    </row>
    <row r="52641" spans="3:4">
      <c r="C52641"/>
      <c r="D52641" s="154"/>
    </row>
    <row r="52642" spans="3:4">
      <c r="C52642"/>
      <c r="D52642" s="154"/>
    </row>
    <row r="52643" spans="3:4">
      <c r="C52643"/>
      <c r="D52643" s="154"/>
    </row>
    <row r="52644" spans="3:4">
      <c r="C52644"/>
      <c r="D52644" s="154"/>
    </row>
    <row r="52645" spans="3:4">
      <c r="C52645"/>
      <c r="D52645" s="154"/>
    </row>
    <row r="52646" spans="3:4">
      <c r="C52646"/>
      <c r="D52646" s="154"/>
    </row>
    <row r="52647" spans="3:4">
      <c r="C52647"/>
      <c r="D52647" s="154"/>
    </row>
    <row r="52648" spans="3:4">
      <c r="C52648"/>
      <c r="D52648" s="154"/>
    </row>
    <row r="52649" spans="3:4">
      <c r="C52649"/>
      <c r="D52649" s="154"/>
    </row>
    <row r="52650" spans="3:4">
      <c r="C52650"/>
      <c r="D52650" s="154"/>
    </row>
    <row r="52651" spans="3:4">
      <c r="C52651"/>
      <c r="D52651" s="154"/>
    </row>
    <row r="52652" spans="3:4">
      <c r="C52652"/>
      <c r="D52652" s="154"/>
    </row>
    <row r="52653" spans="3:4">
      <c r="C52653"/>
      <c r="D52653" s="154"/>
    </row>
    <row r="52654" spans="3:4">
      <c r="C52654"/>
      <c r="D52654" s="154"/>
    </row>
    <row r="52655" spans="3:4">
      <c r="C52655"/>
      <c r="D52655" s="154"/>
    </row>
    <row r="52656" spans="3:4">
      <c r="C52656"/>
      <c r="D52656" s="154"/>
    </row>
    <row r="52657" spans="3:4">
      <c r="C52657"/>
      <c r="D52657" s="154"/>
    </row>
    <row r="52658" spans="3:4">
      <c r="C52658"/>
      <c r="D52658" s="154"/>
    </row>
    <row r="52659" spans="3:4">
      <c r="C52659"/>
      <c r="D52659" s="154"/>
    </row>
    <row r="52660" spans="3:4">
      <c r="C52660"/>
      <c r="D52660" s="154"/>
    </row>
    <row r="52661" spans="3:4">
      <c r="C52661"/>
      <c r="D52661" s="154"/>
    </row>
    <row r="52662" spans="3:4">
      <c r="C52662"/>
      <c r="D52662" s="154"/>
    </row>
    <row r="52663" spans="3:4">
      <c r="C52663"/>
      <c r="D52663" s="154"/>
    </row>
    <row r="52664" spans="3:4">
      <c r="C52664"/>
      <c r="D52664" s="154"/>
    </row>
    <row r="52665" spans="3:4">
      <c r="C52665"/>
      <c r="D52665" s="154"/>
    </row>
    <row r="52666" spans="3:4">
      <c r="C52666"/>
      <c r="D52666" s="154"/>
    </row>
    <row r="52667" spans="3:4">
      <c r="C52667"/>
      <c r="D52667" s="154"/>
    </row>
    <row r="52668" spans="3:4">
      <c r="C52668"/>
      <c r="D52668" s="154"/>
    </row>
    <row r="52669" spans="3:4">
      <c r="C52669"/>
      <c r="D52669" s="154"/>
    </row>
    <row r="52670" spans="3:4">
      <c r="C52670"/>
      <c r="D52670" s="154"/>
    </row>
    <row r="52671" spans="3:4">
      <c r="C52671"/>
      <c r="D52671" s="154"/>
    </row>
    <row r="52672" spans="3:4">
      <c r="C52672"/>
      <c r="D52672" s="154"/>
    </row>
    <row r="52673" spans="3:4">
      <c r="C52673"/>
      <c r="D52673" s="154"/>
    </row>
    <row r="52674" spans="3:4">
      <c r="C52674"/>
      <c r="D52674" s="154"/>
    </row>
    <row r="52675" spans="3:4">
      <c r="C52675"/>
      <c r="D52675" s="154"/>
    </row>
    <row r="52676" spans="3:4">
      <c r="C52676"/>
      <c r="D52676" s="154"/>
    </row>
    <row r="52677" spans="3:4">
      <c r="C52677"/>
      <c r="D52677" s="154"/>
    </row>
    <row r="52678" spans="3:4">
      <c r="C52678"/>
      <c r="D52678" s="154"/>
    </row>
    <row r="52679" spans="3:4">
      <c r="C52679"/>
      <c r="D52679" s="154"/>
    </row>
    <row r="52680" spans="3:4">
      <c r="C52680"/>
      <c r="D52680" s="154"/>
    </row>
    <row r="52681" spans="3:4">
      <c r="C52681"/>
      <c r="D52681" s="154"/>
    </row>
    <row r="52682" spans="3:4">
      <c r="C52682"/>
      <c r="D52682" s="154"/>
    </row>
    <row r="52683" spans="3:4">
      <c r="C52683"/>
      <c r="D52683" s="154"/>
    </row>
    <row r="52684" spans="3:4">
      <c r="C52684"/>
      <c r="D52684" s="154"/>
    </row>
    <row r="52685" spans="3:4">
      <c r="C52685"/>
      <c r="D52685" s="154"/>
    </row>
    <row r="52686" spans="3:4">
      <c r="C52686"/>
      <c r="D52686" s="154"/>
    </row>
    <row r="52687" spans="3:4">
      <c r="C52687"/>
      <c r="D52687" s="154"/>
    </row>
    <row r="52688" spans="3:4">
      <c r="C52688"/>
      <c r="D52688" s="154"/>
    </row>
    <row r="52689" spans="3:4">
      <c r="C52689"/>
      <c r="D52689" s="154"/>
    </row>
    <row r="52690" spans="3:4">
      <c r="C52690"/>
      <c r="D52690" s="154"/>
    </row>
    <row r="52691" spans="3:4">
      <c r="C52691"/>
      <c r="D52691" s="154"/>
    </row>
    <row r="52692" spans="3:4">
      <c r="C52692"/>
      <c r="D52692" s="154"/>
    </row>
    <row r="52693" spans="3:4">
      <c r="C52693"/>
      <c r="D52693" s="154"/>
    </row>
    <row r="52694" spans="3:4">
      <c r="C52694"/>
      <c r="D52694" s="154"/>
    </row>
    <row r="52695" spans="3:4">
      <c r="C52695"/>
      <c r="D52695" s="154"/>
    </row>
    <row r="52696" spans="3:4">
      <c r="C52696"/>
      <c r="D52696" s="154"/>
    </row>
    <row r="52697" spans="3:4">
      <c r="C52697"/>
      <c r="D52697" s="154"/>
    </row>
    <row r="52698" spans="3:4">
      <c r="C52698"/>
      <c r="D52698" s="154"/>
    </row>
    <row r="52699" spans="3:4">
      <c r="C52699"/>
      <c r="D52699" s="154"/>
    </row>
    <row r="52700" spans="3:4">
      <c r="C52700"/>
      <c r="D52700" s="154"/>
    </row>
    <row r="52701" spans="3:4">
      <c r="C52701"/>
      <c r="D52701" s="154"/>
    </row>
    <row r="52702" spans="3:4">
      <c r="C52702"/>
      <c r="D52702" s="154"/>
    </row>
    <row r="52703" spans="3:4">
      <c r="C52703"/>
      <c r="D52703" s="154"/>
    </row>
    <row r="52704" spans="3:4">
      <c r="C52704"/>
      <c r="D52704" s="154"/>
    </row>
    <row r="52705" spans="3:4">
      <c r="C52705"/>
      <c r="D52705" s="154"/>
    </row>
    <row r="52706" spans="3:4">
      <c r="C52706"/>
      <c r="D52706" s="154"/>
    </row>
    <row r="52707" spans="3:4">
      <c r="C52707"/>
      <c r="D52707" s="154"/>
    </row>
    <row r="52708" spans="3:4">
      <c r="C52708"/>
      <c r="D52708" s="154"/>
    </row>
    <row r="52709" spans="3:4">
      <c r="C52709"/>
      <c r="D52709" s="154"/>
    </row>
    <row r="52710" spans="3:4">
      <c r="C52710"/>
      <c r="D52710" s="154"/>
    </row>
    <row r="52711" spans="3:4">
      <c r="C52711"/>
      <c r="D52711" s="154"/>
    </row>
    <row r="52712" spans="3:4">
      <c r="C52712"/>
      <c r="D52712" s="154"/>
    </row>
    <row r="52713" spans="3:4">
      <c r="C52713"/>
      <c r="D52713" s="154"/>
    </row>
    <row r="52714" spans="3:4">
      <c r="C52714"/>
      <c r="D52714" s="154"/>
    </row>
    <row r="52715" spans="3:4">
      <c r="C52715"/>
      <c r="D52715" s="154"/>
    </row>
    <row r="52716" spans="3:4">
      <c r="C52716"/>
      <c r="D52716" s="154"/>
    </row>
    <row r="52717" spans="3:4">
      <c r="C52717"/>
      <c r="D52717" s="154"/>
    </row>
    <row r="52718" spans="3:4">
      <c r="C52718"/>
      <c r="D52718" s="154"/>
    </row>
    <row r="52719" spans="3:4">
      <c r="C52719"/>
      <c r="D52719" s="154"/>
    </row>
    <row r="52720" spans="3:4">
      <c r="C52720"/>
      <c r="D52720" s="154"/>
    </row>
    <row r="52721" spans="3:4">
      <c r="C52721"/>
      <c r="D52721" s="154"/>
    </row>
    <row r="52722" spans="3:4">
      <c r="C52722"/>
      <c r="D52722" s="154"/>
    </row>
    <row r="52723" spans="3:4">
      <c r="C52723"/>
      <c r="D52723" s="154"/>
    </row>
    <row r="52724" spans="3:4">
      <c r="C52724"/>
      <c r="D52724" s="154"/>
    </row>
    <row r="52725" spans="3:4">
      <c r="C52725"/>
      <c r="D52725" s="154"/>
    </row>
    <row r="52726" spans="3:4">
      <c r="C52726"/>
      <c r="D52726" s="154"/>
    </row>
    <row r="52727" spans="3:4">
      <c r="C52727"/>
      <c r="D52727" s="154"/>
    </row>
    <row r="52728" spans="3:4">
      <c r="C52728"/>
      <c r="D52728" s="154"/>
    </row>
    <row r="52729" spans="3:4">
      <c r="C52729"/>
      <c r="D52729" s="154"/>
    </row>
    <row r="52730" spans="3:4">
      <c r="C52730"/>
      <c r="D52730" s="154"/>
    </row>
    <row r="52731" spans="3:4">
      <c r="C52731"/>
      <c r="D52731" s="154"/>
    </row>
    <row r="52732" spans="3:4">
      <c r="C52732"/>
      <c r="D52732" s="154"/>
    </row>
    <row r="52733" spans="3:4">
      <c r="C52733"/>
      <c r="D52733" s="154"/>
    </row>
    <row r="52734" spans="3:4">
      <c r="C52734"/>
      <c r="D52734" s="154"/>
    </row>
    <row r="52735" spans="3:4">
      <c r="C52735"/>
      <c r="D52735" s="154"/>
    </row>
    <row r="52736" spans="3:4">
      <c r="C52736"/>
      <c r="D52736" s="154"/>
    </row>
    <row r="52737" spans="3:4">
      <c r="C52737"/>
      <c r="D52737" s="154"/>
    </row>
    <row r="52738" spans="3:4">
      <c r="C52738"/>
      <c r="D52738" s="154"/>
    </row>
    <row r="52739" spans="3:4">
      <c r="C52739"/>
      <c r="D52739" s="154"/>
    </row>
    <row r="52740" spans="3:4">
      <c r="C52740"/>
      <c r="D52740" s="154"/>
    </row>
    <row r="52741" spans="3:4">
      <c r="C52741"/>
      <c r="D52741" s="154"/>
    </row>
    <row r="52742" spans="3:4">
      <c r="C52742"/>
      <c r="D52742" s="154"/>
    </row>
    <row r="52743" spans="3:4">
      <c r="C52743"/>
      <c r="D52743" s="154"/>
    </row>
    <row r="52744" spans="3:4">
      <c r="C52744"/>
      <c r="D52744" s="154"/>
    </row>
    <row r="52745" spans="3:4">
      <c r="C52745"/>
      <c r="D52745" s="154"/>
    </row>
    <row r="52746" spans="3:4">
      <c r="C52746"/>
      <c r="D52746" s="154"/>
    </row>
    <row r="52747" spans="3:4">
      <c r="C52747"/>
      <c r="D52747" s="154"/>
    </row>
    <row r="52748" spans="3:4">
      <c r="C52748"/>
      <c r="D52748" s="154"/>
    </row>
    <row r="52749" spans="3:4">
      <c r="C52749"/>
      <c r="D52749" s="154"/>
    </row>
    <row r="52750" spans="3:4">
      <c r="C52750"/>
      <c r="D52750" s="154"/>
    </row>
    <row r="52751" spans="3:4">
      <c r="C52751"/>
      <c r="D52751" s="154"/>
    </row>
    <row r="52752" spans="3:4">
      <c r="C52752"/>
      <c r="D52752" s="154"/>
    </row>
    <row r="52753" spans="3:4">
      <c r="C52753"/>
      <c r="D52753" s="154"/>
    </row>
    <row r="52754" spans="3:4">
      <c r="C52754"/>
      <c r="D52754" s="154"/>
    </row>
    <row r="52755" spans="3:4">
      <c r="C52755"/>
      <c r="D52755" s="154"/>
    </row>
    <row r="52756" spans="3:4">
      <c r="C52756"/>
      <c r="D52756" s="154"/>
    </row>
    <row r="52757" spans="3:4">
      <c r="C52757"/>
      <c r="D52757" s="154"/>
    </row>
    <row r="52758" spans="3:4">
      <c r="C52758"/>
      <c r="D52758" s="154"/>
    </row>
    <row r="52759" spans="3:4">
      <c r="C52759"/>
      <c r="D52759" s="154"/>
    </row>
    <row r="52760" spans="3:4">
      <c r="C52760"/>
      <c r="D52760" s="154"/>
    </row>
    <row r="52761" spans="3:4">
      <c r="C52761"/>
      <c r="D52761" s="154"/>
    </row>
    <row r="52762" spans="3:4">
      <c r="C52762"/>
      <c r="D52762" s="154"/>
    </row>
    <row r="52763" spans="3:4">
      <c r="C52763"/>
      <c r="D52763" s="154"/>
    </row>
    <row r="52764" spans="3:4">
      <c r="C52764"/>
      <c r="D52764" s="154"/>
    </row>
    <row r="52765" spans="3:4">
      <c r="C52765"/>
      <c r="D52765" s="154"/>
    </row>
    <row r="52766" spans="3:4">
      <c r="C52766"/>
      <c r="D52766" s="154"/>
    </row>
    <row r="52767" spans="3:4">
      <c r="C52767"/>
      <c r="D52767" s="154"/>
    </row>
    <row r="52768" spans="3:4">
      <c r="C52768"/>
      <c r="D52768" s="154"/>
    </row>
    <row r="52769" spans="3:4">
      <c r="C52769"/>
      <c r="D52769" s="154"/>
    </row>
    <row r="52770" spans="3:4">
      <c r="C52770"/>
      <c r="D52770" s="154"/>
    </row>
    <row r="52771" spans="3:4">
      <c r="C52771"/>
      <c r="D52771" s="154"/>
    </row>
    <row r="52772" spans="3:4">
      <c r="C52772"/>
      <c r="D52772" s="154"/>
    </row>
    <row r="52773" spans="3:4">
      <c r="C52773"/>
      <c r="D52773" s="154"/>
    </row>
    <row r="52774" spans="3:4">
      <c r="C52774"/>
      <c r="D52774" s="154"/>
    </row>
    <row r="52775" spans="3:4">
      <c r="C52775"/>
      <c r="D52775" s="154"/>
    </row>
    <row r="52776" spans="3:4">
      <c r="C52776"/>
      <c r="D52776" s="154"/>
    </row>
    <row r="52777" spans="3:4">
      <c r="C52777"/>
      <c r="D52777" s="154"/>
    </row>
    <row r="52778" spans="3:4">
      <c r="C52778"/>
      <c r="D52778" s="154"/>
    </row>
    <row r="52779" spans="3:4">
      <c r="C52779"/>
      <c r="D52779" s="154"/>
    </row>
    <row r="52780" spans="3:4">
      <c r="C52780"/>
      <c r="D52780" s="154"/>
    </row>
    <row r="52781" spans="3:4">
      <c r="C52781"/>
      <c r="D52781" s="154"/>
    </row>
    <row r="52782" spans="3:4">
      <c r="C52782"/>
      <c r="D52782" s="154"/>
    </row>
    <row r="52783" spans="3:4">
      <c r="C52783"/>
      <c r="D52783" s="154"/>
    </row>
    <row r="52784" spans="3:4">
      <c r="C52784"/>
      <c r="D52784" s="154"/>
    </row>
    <row r="52785" spans="3:4">
      <c r="C52785"/>
      <c r="D52785" s="154"/>
    </row>
    <row r="52786" spans="3:4">
      <c r="C52786"/>
      <c r="D52786" s="154"/>
    </row>
    <row r="52787" spans="3:4">
      <c r="C52787"/>
      <c r="D52787" s="154"/>
    </row>
    <row r="52788" spans="3:4">
      <c r="C52788"/>
      <c r="D52788" s="154"/>
    </row>
    <row r="52789" spans="3:4">
      <c r="C52789"/>
      <c r="D52789" s="154"/>
    </row>
    <row r="52790" spans="3:4">
      <c r="C52790"/>
      <c r="D52790" s="154"/>
    </row>
    <row r="52791" spans="3:4">
      <c r="C52791"/>
      <c r="D52791" s="154"/>
    </row>
    <row r="52792" spans="3:4">
      <c r="C52792"/>
      <c r="D52792" s="154"/>
    </row>
    <row r="52793" spans="3:4">
      <c r="C52793"/>
      <c r="D52793" s="154"/>
    </row>
    <row r="52794" spans="3:4">
      <c r="C52794"/>
      <c r="D52794" s="154"/>
    </row>
    <row r="52795" spans="3:4">
      <c r="C52795"/>
      <c r="D52795" s="154"/>
    </row>
    <row r="52796" spans="3:4">
      <c r="C52796"/>
      <c r="D52796" s="154"/>
    </row>
    <row r="52797" spans="3:4">
      <c r="C52797"/>
      <c r="D52797" s="154"/>
    </row>
    <row r="52798" spans="3:4">
      <c r="C52798"/>
      <c r="D52798" s="154"/>
    </row>
    <row r="52799" spans="3:4">
      <c r="C52799"/>
      <c r="D52799" s="154"/>
    </row>
    <row r="52800" spans="3:4">
      <c r="C52800"/>
      <c r="D52800" s="154"/>
    </row>
    <row r="52801" spans="3:4">
      <c r="C52801"/>
      <c r="D52801" s="154"/>
    </row>
    <row r="52802" spans="3:4">
      <c r="C52802"/>
      <c r="D52802" s="154"/>
    </row>
    <row r="52803" spans="3:4">
      <c r="C52803"/>
      <c r="D52803" s="154"/>
    </row>
    <row r="52804" spans="3:4">
      <c r="C52804"/>
      <c r="D52804" s="154"/>
    </row>
    <row r="52805" spans="3:4">
      <c r="C52805"/>
      <c r="D52805" s="154"/>
    </row>
    <row r="52806" spans="3:4">
      <c r="C52806"/>
      <c r="D52806" s="154"/>
    </row>
    <row r="52807" spans="3:4">
      <c r="C52807"/>
      <c r="D52807" s="154"/>
    </row>
    <row r="52808" spans="3:4">
      <c r="C52808"/>
      <c r="D52808" s="154"/>
    </row>
    <row r="52809" spans="3:4">
      <c r="C52809"/>
      <c r="D52809" s="154"/>
    </row>
    <row r="52810" spans="3:4">
      <c r="C52810"/>
      <c r="D52810" s="154"/>
    </row>
    <row r="52811" spans="3:4">
      <c r="C52811"/>
      <c r="D52811" s="154"/>
    </row>
    <row r="52812" spans="3:4">
      <c r="C52812"/>
      <c r="D52812" s="154"/>
    </row>
    <row r="52813" spans="3:4">
      <c r="C52813"/>
      <c r="D52813" s="154"/>
    </row>
    <row r="52814" spans="3:4">
      <c r="C52814"/>
      <c r="D52814" s="154"/>
    </row>
    <row r="52815" spans="3:4">
      <c r="C52815"/>
      <c r="D52815" s="154"/>
    </row>
    <row r="52816" spans="3:4">
      <c r="C52816"/>
      <c r="D52816" s="154"/>
    </row>
    <row r="52817" spans="3:4">
      <c r="C52817"/>
      <c r="D52817" s="154"/>
    </row>
    <row r="52818" spans="3:4">
      <c r="C52818"/>
      <c r="D52818" s="154"/>
    </row>
    <row r="52819" spans="3:4">
      <c r="C52819"/>
      <c r="D52819" s="154"/>
    </row>
    <row r="52820" spans="3:4">
      <c r="C52820"/>
      <c r="D52820" s="154"/>
    </row>
    <row r="52821" spans="3:4">
      <c r="C52821"/>
      <c r="D52821" s="154"/>
    </row>
    <row r="52822" spans="3:4">
      <c r="C52822"/>
      <c r="D52822" s="154"/>
    </row>
    <row r="52823" spans="3:4">
      <c r="C52823"/>
      <c r="D52823" s="154"/>
    </row>
    <row r="52824" spans="3:4">
      <c r="C52824"/>
      <c r="D52824" s="154"/>
    </row>
    <row r="52825" spans="3:4">
      <c r="C52825"/>
      <c r="D52825" s="154"/>
    </row>
    <row r="52826" spans="3:4">
      <c r="C52826"/>
      <c r="D52826" s="154"/>
    </row>
    <row r="52827" spans="3:4">
      <c r="C52827"/>
      <c r="D52827" s="154"/>
    </row>
    <row r="52828" spans="3:4">
      <c r="C52828"/>
      <c r="D52828" s="154"/>
    </row>
    <row r="52829" spans="3:4">
      <c r="C52829"/>
      <c r="D52829" s="154"/>
    </row>
    <row r="52830" spans="3:4">
      <c r="C52830"/>
      <c r="D52830" s="154"/>
    </row>
    <row r="52831" spans="3:4">
      <c r="C52831"/>
      <c r="D52831" s="154"/>
    </row>
    <row r="52832" spans="3:4">
      <c r="C52832"/>
      <c r="D52832" s="154"/>
    </row>
    <row r="52833" spans="3:4">
      <c r="C52833"/>
      <c r="D52833" s="154"/>
    </row>
    <row r="52834" spans="3:4">
      <c r="C52834"/>
      <c r="D52834" s="154"/>
    </row>
    <row r="52835" spans="3:4">
      <c r="C52835"/>
      <c r="D52835" s="154"/>
    </row>
    <row r="52836" spans="3:4">
      <c r="C52836"/>
      <c r="D52836" s="154"/>
    </row>
    <row r="52837" spans="3:4">
      <c r="C52837"/>
      <c r="D52837" s="154"/>
    </row>
    <row r="52838" spans="3:4">
      <c r="C52838"/>
      <c r="D52838" s="154"/>
    </row>
    <row r="52839" spans="3:4">
      <c r="C52839"/>
      <c r="D52839" s="154"/>
    </row>
    <row r="52840" spans="3:4">
      <c r="C52840"/>
      <c r="D52840" s="154"/>
    </row>
    <row r="52841" spans="3:4">
      <c r="C52841"/>
      <c r="D52841" s="154"/>
    </row>
    <row r="52842" spans="3:4">
      <c r="C52842"/>
      <c r="D52842" s="154"/>
    </row>
    <row r="52843" spans="3:4">
      <c r="C52843"/>
      <c r="D52843" s="154"/>
    </row>
    <row r="52844" spans="3:4">
      <c r="C52844"/>
      <c r="D52844" s="154"/>
    </row>
    <row r="52845" spans="3:4">
      <c r="C52845"/>
      <c r="D52845" s="154"/>
    </row>
    <row r="52846" spans="3:4">
      <c r="C52846"/>
      <c r="D52846" s="154"/>
    </row>
    <row r="52847" spans="3:4">
      <c r="C52847"/>
      <c r="D52847" s="154"/>
    </row>
    <row r="52848" spans="3:4">
      <c r="C52848"/>
      <c r="D52848" s="154"/>
    </row>
    <row r="52849" spans="3:4">
      <c r="C52849"/>
      <c r="D52849" s="154"/>
    </row>
    <row r="52850" spans="3:4">
      <c r="C52850"/>
      <c r="D52850" s="154"/>
    </row>
    <row r="52851" spans="3:4">
      <c r="C52851"/>
      <c r="D52851" s="154"/>
    </row>
    <row r="52852" spans="3:4">
      <c r="C52852"/>
      <c r="D52852" s="154"/>
    </row>
    <row r="52853" spans="3:4">
      <c r="C52853"/>
      <c r="D52853" s="154"/>
    </row>
    <row r="52854" spans="3:4">
      <c r="C52854"/>
      <c r="D52854" s="154"/>
    </row>
    <row r="52855" spans="3:4">
      <c r="C52855"/>
      <c r="D52855" s="154"/>
    </row>
    <row r="52856" spans="3:4">
      <c r="C52856"/>
      <c r="D52856" s="154"/>
    </row>
    <row r="52857" spans="3:4">
      <c r="C52857"/>
      <c r="D52857" s="154"/>
    </row>
    <row r="52858" spans="3:4">
      <c r="C52858"/>
      <c r="D52858" s="154"/>
    </row>
    <row r="52859" spans="3:4">
      <c r="C52859"/>
      <c r="D52859" s="154"/>
    </row>
    <row r="52860" spans="3:4">
      <c r="C52860"/>
      <c r="D52860" s="154"/>
    </row>
    <row r="52861" spans="3:4">
      <c r="C52861"/>
      <c r="D52861" s="154"/>
    </row>
    <row r="52862" spans="3:4">
      <c r="C52862"/>
      <c r="D52862" s="154"/>
    </row>
    <row r="52863" spans="3:4">
      <c r="C52863"/>
      <c r="D52863" s="154"/>
    </row>
    <row r="52864" spans="3:4">
      <c r="C52864"/>
      <c r="D52864" s="154"/>
    </row>
    <row r="52865" spans="3:4">
      <c r="C52865"/>
      <c r="D52865" s="154"/>
    </row>
    <row r="52866" spans="3:4">
      <c r="C52866"/>
      <c r="D52866" s="154"/>
    </row>
    <row r="52867" spans="3:4">
      <c r="C52867"/>
      <c r="D52867" s="154"/>
    </row>
    <row r="52868" spans="3:4">
      <c r="C52868"/>
      <c r="D52868" s="154"/>
    </row>
    <row r="52869" spans="3:4">
      <c r="C52869"/>
      <c r="D52869" s="154"/>
    </row>
    <row r="52870" spans="3:4">
      <c r="C52870"/>
      <c r="D52870" s="154"/>
    </row>
    <row r="52871" spans="3:4">
      <c r="C52871"/>
      <c r="D52871" s="154"/>
    </row>
    <row r="52872" spans="3:4">
      <c r="C52872"/>
      <c r="D52872" s="154"/>
    </row>
    <row r="52873" spans="3:4">
      <c r="C52873"/>
      <c r="D52873" s="154"/>
    </row>
    <row r="52874" spans="3:4">
      <c r="C52874"/>
      <c r="D52874" s="154"/>
    </row>
    <row r="52875" spans="3:4">
      <c r="C52875"/>
      <c r="D52875" s="154"/>
    </row>
    <row r="52876" spans="3:4">
      <c r="C52876"/>
      <c r="D52876" s="154"/>
    </row>
    <row r="52877" spans="3:4">
      <c r="C52877"/>
      <c r="D52877" s="154"/>
    </row>
    <row r="52878" spans="3:4">
      <c r="C52878"/>
      <c r="D52878" s="154"/>
    </row>
    <row r="52879" spans="3:4">
      <c r="C52879"/>
      <c r="D52879" s="154"/>
    </row>
    <row r="52880" spans="3:4">
      <c r="C52880"/>
      <c r="D52880" s="154"/>
    </row>
    <row r="52881" spans="3:4">
      <c r="C52881"/>
      <c r="D52881" s="154"/>
    </row>
    <row r="52882" spans="3:4">
      <c r="C52882"/>
      <c r="D52882" s="154"/>
    </row>
    <row r="52883" spans="3:4">
      <c r="C52883"/>
      <c r="D52883" s="154"/>
    </row>
    <row r="52884" spans="3:4">
      <c r="C52884"/>
      <c r="D52884" s="154"/>
    </row>
    <row r="52885" spans="3:4">
      <c r="C52885"/>
      <c r="D52885" s="154"/>
    </row>
    <row r="52886" spans="3:4">
      <c r="C52886"/>
      <c r="D52886" s="154"/>
    </row>
    <row r="52887" spans="3:4">
      <c r="C52887"/>
      <c r="D52887" s="154"/>
    </row>
    <row r="52888" spans="3:4">
      <c r="C52888"/>
      <c r="D52888" s="154"/>
    </row>
    <row r="52889" spans="3:4">
      <c r="C52889"/>
      <c r="D52889" s="154"/>
    </row>
    <row r="52890" spans="3:4">
      <c r="C52890"/>
      <c r="D52890" s="154"/>
    </row>
    <row r="52891" spans="3:4">
      <c r="C52891"/>
      <c r="D52891" s="154"/>
    </row>
    <row r="52892" spans="3:4">
      <c r="C52892"/>
      <c r="D52892" s="154"/>
    </row>
    <row r="52893" spans="3:4">
      <c r="C52893"/>
      <c r="D52893" s="154"/>
    </row>
    <row r="52894" spans="3:4">
      <c r="C52894"/>
      <c r="D52894" s="154"/>
    </row>
    <row r="52895" spans="3:4">
      <c r="C52895"/>
      <c r="D52895" s="154"/>
    </row>
    <row r="52896" spans="3:4">
      <c r="C52896"/>
      <c r="D52896" s="154"/>
    </row>
    <row r="52897" spans="3:4">
      <c r="C52897"/>
      <c r="D52897" s="154"/>
    </row>
    <row r="52898" spans="3:4">
      <c r="C52898"/>
      <c r="D52898" s="154"/>
    </row>
    <row r="52899" spans="3:4">
      <c r="C52899"/>
      <c r="D52899" s="154"/>
    </row>
    <row r="52900" spans="3:4">
      <c r="C52900"/>
      <c r="D52900" s="154"/>
    </row>
    <row r="52901" spans="3:4">
      <c r="C52901"/>
      <c r="D52901" s="154"/>
    </row>
    <row r="52902" spans="3:4">
      <c r="C52902"/>
      <c r="D52902" s="154"/>
    </row>
    <row r="52903" spans="3:4">
      <c r="C52903"/>
      <c r="D52903" s="154"/>
    </row>
    <row r="52904" spans="3:4">
      <c r="C52904"/>
      <c r="D52904" s="154"/>
    </row>
    <row r="52905" spans="3:4">
      <c r="C52905"/>
      <c r="D52905" s="154"/>
    </row>
    <row r="52906" spans="3:4">
      <c r="C52906"/>
      <c r="D52906" s="154"/>
    </row>
    <row r="52907" spans="3:4">
      <c r="C52907"/>
      <c r="D52907" s="154"/>
    </row>
    <row r="52908" spans="3:4">
      <c r="C52908"/>
      <c r="D52908" s="154"/>
    </row>
    <row r="52909" spans="3:4">
      <c r="C52909"/>
      <c r="D52909" s="154"/>
    </row>
    <row r="52910" spans="3:4">
      <c r="C52910"/>
      <c r="D52910" s="154"/>
    </row>
    <row r="52911" spans="3:4">
      <c r="C52911"/>
      <c r="D52911" s="154"/>
    </row>
    <row r="52912" spans="3:4">
      <c r="C52912"/>
      <c r="D52912" s="154"/>
    </row>
    <row r="52913" spans="3:4">
      <c r="C52913"/>
      <c r="D52913" s="154"/>
    </row>
    <row r="52914" spans="3:4">
      <c r="C52914"/>
      <c r="D52914" s="154"/>
    </row>
    <row r="52915" spans="3:4">
      <c r="C52915"/>
      <c r="D52915" s="154"/>
    </row>
    <row r="52916" spans="3:4">
      <c r="C52916"/>
      <c r="D52916" s="154"/>
    </row>
    <row r="52917" spans="3:4">
      <c r="C52917"/>
      <c r="D52917" s="154"/>
    </row>
    <row r="52918" spans="3:4">
      <c r="C52918"/>
      <c r="D52918" s="154"/>
    </row>
    <row r="52919" spans="3:4">
      <c r="C52919"/>
      <c r="D52919" s="154"/>
    </row>
    <row r="52920" spans="3:4">
      <c r="C52920"/>
      <c r="D52920" s="154"/>
    </row>
    <row r="52921" spans="3:4">
      <c r="C52921"/>
      <c r="D52921" s="154"/>
    </row>
    <row r="52922" spans="3:4">
      <c r="C52922"/>
      <c r="D52922" s="154"/>
    </row>
    <row r="52923" spans="3:4">
      <c r="C52923"/>
      <c r="D52923" s="154"/>
    </row>
    <row r="52924" spans="3:4">
      <c r="C52924"/>
      <c r="D52924" s="154"/>
    </row>
    <row r="52925" spans="3:4">
      <c r="C52925"/>
      <c r="D52925" s="154"/>
    </row>
    <row r="52926" spans="3:4">
      <c r="C52926"/>
      <c r="D52926" s="154"/>
    </row>
    <row r="52927" spans="3:4">
      <c r="C52927"/>
      <c r="D52927" s="154"/>
    </row>
    <row r="52928" spans="3:4">
      <c r="C52928"/>
      <c r="D52928" s="154"/>
    </row>
    <row r="52929" spans="3:4">
      <c r="C52929"/>
      <c r="D52929" s="154"/>
    </row>
    <row r="52930" spans="3:4">
      <c r="C52930"/>
      <c r="D52930" s="154"/>
    </row>
    <row r="52931" spans="3:4">
      <c r="C52931"/>
      <c r="D52931" s="154"/>
    </row>
    <row r="52932" spans="3:4">
      <c r="C52932"/>
      <c r="D52932" s="154"/>
    </row>
    <row r="52933" spans="3:4">
      <c r="C52933"/>
      <c r="D52933" s="154"/>
    </row>
    <row r="52934" spans="3:4">
      <c r="C52934"/>
      <c r="D52934" s="154"/>
    </row>
    <row r="52935" spans="3:4">
      <c r="C52935"/>
      <c r="D52935" s="154"/>
    </row>
    <row r="52936" spans="3:4">
      <c r="C52936"/>
      <c r="D52936" s="154"/>
    </row>
    <row r="52937" spans="3:4">
      <c r="C52937"/>
      <c r="D52937" s="154"/>
    </row>
    <row r="52938" spans="3:4">
      <c r="C52938"/>
      <c r="D52938" s="154"/>
    </row>
    <row r="52939" spans="3:4">
      <c r="C52939"/>
      <c r="D52939" s="154"/>
    </row>
    <row r="52940" spans="3:4">
      <c r="C52940"/>
      <c r="D52940" s="154"/>
    </row>
    <row r="52941" spans="3:4">
      <c r="C52941"/>
      <c r="D52941" s="154"/>
    </row>
    <row r="52942" spans="3:4">
      <c r="C52942"/>
      <c r="D52942" s="154"/>
    </row>
    <row r="52943" spans="3:4">
      <c r="C52943"/>
      <c r="D52943" s="154"/>
    </row>
    <row r="52944" spans="3:4">
      <c r="C52944"/>
      <c r="D52944" s="154"/>
    </row>
    <row r="52945" spans="3:4">
      <c r="C52945"/>
      <c r="D52945" s="154"/>
    </row>
    <row r="52946" spans="3:4">
      <c r="C52946"/>
      <c r="D52946" s="154"/>
    </row>
    <row r="52947" spans="3:4">
      <c r="C52947"/>
      <c r="D52947" s="154"/>
    </row>
    <row r="52948" spans="3:4">
      <c r="C52948"/>
      <c r="D52948" s="154"/>
    </row>
    <row r="52949" spans="3:4">
      <c r="C52949"/>
      <c r="D52949" s="154"/>
    </row>
    <row r="52950" spans="3:4">
      <c r="C52950"/>
      <c r="D52950" s="154"/>
    </row>
    <row r="52951" spans="3:4">
      <c r="C52951"/>
      <c r="D52951" s="154"/>
    </row>
    <row r="52952" spans="3:4">
      <c r="C52952"/>
      <c r="D52952" s="154"/>
    </row>
    <row r="52953" spans="3:4">
      <c r="C52953"/>
      <c r="D52953" s="154"/>
    </row>
    <row r="52954" spans="3:4">
      <c r="C52954"/>
      <c r="D52954" s="154"/>
    </row>
    <row r="52955" spans="3:4">
      <c r="C52955"/>
      <c r="D52955" s="154"/>
    </row>
    <row r="52956" spans="3:4">
      <c r="C52956"/>
      <c r="D52956" s="154"/>
    </row>
    <row r="52957" spans="3:4">
      <c r="C52957"/>
      <c r="D52957" s="154"/>
    </row>
    <row r="52958" spans="3:4">
      <c r="C52958"/>
      <c r="D52958" s="154"/>
    </row>
    <row r="52959" spans="3:4">
      <c r="C52959"/>
      <c r="D52959" s="154"/>
    </row>
    <row r="52960" spans="3:4">
      <c r="C52960"/>
      <c r="D52960" s="154"/>
    </row>
    <row r="52961" spans="3:4">
      <c r="C52961"/>
      <c r="D52961" s="154"/>
    </row>
    <row r="52962" spans="3:4">
      <c r="C52962"/>
      <c r="D52962" s="154"/>
    </row>
    <row r="52963" spans="3:4">
      <c r="C52963"/>
      <c r="D52963" s="154"/>
    </row>
    <row r="52964" spans="3:4">
      <c r="C52964"/>
      <c r="D52964" s="154"/>
    </row>
    <row r="52965" spans="3:4">
      <c r="C52965"/>
      <c r="D52965" s="154"/>
    </row>
    <row r="52966" spans="3:4">
      <c r="C52966"/>
      <c r="D52966" s="154"/>
    </row>
    <row r="52967" spans="3:4">
      <c r="C52967"/>
      <c r="D52967" s="154"/>
    </row>
    <row r="52968" spans="3:4">
      <c r="C52968"/>
      <c r="D52968" s="154"/>
    </row>
    <row r="52969" spans="3:4">
      <c r="C52969"/>
      <c r="D52969" s="154"/>
    </row>
    <row r="52970" spans="3:4">
      <c r="C52970"/>
      <c r="D52970" s="154"/>
    </row>
    <row r="52971" spans="3:4">
      <c r="C52971"/>
      <c r="D52971" s="154"/>
    </row>
    <row r="52972" spans="3:4">
      <c r="C52972"/>
      <c r="D52972" s="154"/>
    </row>
    <row r="52973" spans="3:4">
      <c r="C52973"/>
      <c r="D52973" s="154"/>
    </row>
    <row r="52974" spans="3:4">
      <c r="C52974"/>
      <c r="D52974" s="154"/>
    </row>
    <row r="52975" spans="3:4">
      <c r="C52975"/>
      <c r="D52975" s="154"/>
    </row>
    <row r="52976" spans="3:4">
      <c r="C52976"/>
      <c r="D52976" s="154"/>
    </row>
    <row r="52977" spans="3:4">
      <c r="C52977"/>
      <c r="D52977" s="154"/>
    </row>
    <row r="52978" spans="3:4">
      <c r="C52978"/>
      <c r="D52978" s="154"/>
    </row>
    <row r="52979" spans="3:4">
      <c r="C52979"/>
      <c r="D52979" s="154"/>
    </row>
    <row r="52980" spans="3:4">
      <c r="C52980"/>
      <c r="D52980" s="154"/>
    </row>
    <row r="52981" spans="3:4">
      <c r="C52981"/>
      <c r="D52981" s="154"/>
    </row>
    <row r="52982" spans="3:4">
      <c r="C52982"/>
      <c r="D52982" s="154"/>
    </row>
    <row r="52983" spans="3:4">
      <c r="C52983"/>
      <c r="D52983" s="154"/>
    </row>
    <row r="52984" spans="3:4">
      <c r="C52984"/>
      <c r="D52984" s="154"/>
    </row>
    <row r="52985" spans="3:4">
      <c r="C52985"/>
      <c r="D52985" s="154"/>
    </row>
    <row r="52986" spans="3:4">
      <c r="C52986"/>
      <c r="D52986" s="154"/>
    </row>
    <row r="52987" spans="3:4">
      <c r="C52987"/>
      <c r="D52987" s="154"/>
    </row>
    <row r="52988" spans="3:4">
      <c r="C52988"/>
      <c r="D52988" s="154"/>
    </row>
    <row r="52989" spans="3:4">
      <c r="C52989"/>
      <c r="D52989" s="154"/>
    </row>
    <row r="52990" spans="3:4">
      <c r="C52990"/>
      <c r="D52990" s="154"/>
    </row>
    <row r="52991" spans="3:4">
      <c r="C52991"/>
      <c r="D52991" s="154"/>
    </row>
    <row r="52992" spans="3:4">
      <c r="C52992"/>
      <c r="D52992" s="154"/>
    </row>
    <row r="52993" spans="3:4">
      <c r="C52993"/>
      <c r="D52993" s="154"/>
    </row>
    <row r="52994" spans="3:4">
      <c r="C52994"/>
      <c r="D52994" s="154"/>
    </row>
    <row r="52995" spans="3:4">
      <c r="C52995"/>
      <c r="D52995" s="154"/>
    </row>
    <row r="52996" spans="3:4">
      <c r="C52996"/>
      <c r="D52996" s="154"/>
    </row>
    <row r="52997" spans="3:4">
      <c r="C52997"/>
      <c r="D52997" s="154"/>
    </row>
    <row r="52998" spans="3:4">
      <c r="C52998"/>
      <c r="D52998" s="154"/>
    </row>
    <row r="52999" spans="3:4">
      <c r="C52999"/>
      <c r="D52999" s="154"/>
    </row>
    <row r="53000" spans="3:4">
      <c r="C53000"/>
      <c r="D53000" s="154"/>
    </row>
    <row r="53001" spans="3:4">
      <c r="C53001"/>
      <c r="D53001" s="154"/>
    </row>
    <row r="53002" spans="3:4">
      <c r="C53002"/>
      <c r="D53002" s="154"/>
    </row>
    <row r="53003" spans="3:4">
      <c r="C53003"/>
      <c r="D53003" s="154"/>
    </row>
    <row r="53004" spans="3:4">
      <c r="C53004"/>
      <c r="D53004" s="154"/>
    </row>
    <row r="53005" spans="3:4">
      <c r="C53005"/>
      <c r="D53005" s="154"/>
    </row>
    <row r="53006" spans="3:4">
      <c r="C53006"/>
      <c r="D53006" s="154"/>
    </row>
    <row r="53007" spans="3:4">
      <c r="C53007"/>
      <c r="D53007" s="154"/>
    </row>
    <row r="53008" spans="3:4">
      <c r="C53008"/>
      <c r="D53008" s="154"/>
    </row>
    <row r="53009" spans="3:4">
      <c r="C53009"/>
      <c r="D53009" s="154"/>
    </row>
    <row r="53010" spans="3:4">
      <c r="C53010"/>
      <c r="D53010" s="154"/>
    </row>
    <row r="53011" spans="3:4">
      <c r="C53011"/>
      <c r="D53011" s="154"/>
    </row>
    <row r="53012" spans="3:4">
      <c r="C53012"/>
      <c r="D53012" s="154"/>
    </row>
    <row r="53013" spans="3:4">
      <c r="C53013"/>
      <c r="D53013" s="154"/>
    </row>
    <row r="53014" spans="3:4">
      <c r="C53014"/>
      <c r="D53014" s="154"/>
    </row>
    <row r="53015" spans="3:4">
      <c r="C53015"/>
      <c r="D53015" s="154"/>
    </row>
    <row r="53016" spans="3:4">
      <c r="C53016"/>
      <c r="D53016" s="154"/>
    </row>
    <row r="53017" spans="3:4">
      <c r="C53017"/>
      <c r="D53017" s="154"/>
    </row>
    <row r="53018" spans="3:4">
      <c r="C53018"/>
      <c r="D53018" s="154"/>
    </row>
    <row r="53019" spans="3:4">
      <c r="C53019"/>
      <c r="D53019" s="154"/>
    </row>
    <row r="53020" spans="3:4">
      <c r="C53020"/>
      <c r="D53020" s="154"/>
    </row>
    <row r="53021" spans="3:4">
      <c r="C53021"/>
      <c r="D53021" s="154"/>
    </row>
    <row r="53022" spans="3:4">
      <c r="C53022"/>
      <c r="D53022" s="154"/>
    </row>
    <row r="53023" spans="3:4">
      <c r="C53023"/>
      <c r="D53023" s="154"/>
    </row>
    <row r="53024" spans="3:4">
      <c r="C53024"/>
      <c r="D53024" s="154"/>
    </row>
    <row r="53025" spans="3:4">
      <c r="C53025"/>
      <c r="D53025" s="154"/>
    </row>
    <row r="53026" spans="3:4">
      <c r="C53026"/>
      <c r="D53026" s="154"/>
    </row>
    <row r="53027" spans="3:4">
      <c r="C53027"/>
      <c r="D53027" s="154"/>
    </row>
    <row r="53028" spans="3:4">
      <c r="C53028"/>
      <c r="D53028" s="154"/>
    </row>
    <row r="53029" spans="3:4">
      <c r="C53029"/>
      <c r="D53029" s="154"/>
    </row>
    <row r="53030" spans="3:4">
      <c r="C53030"/>
      <c r="D53030" s="154"/>
    </row>
    <row r="53031" spans="3:4">
      <c r="C53031"/>
      <c r="D53031" s="154"/>
    </row>
    <row r="53032" spans="3:4">
      <c r="C53032"/>
      <c r="D53032" s="154"/>
    </row>
    <row r="53033" spans="3:4">
      <c r="C53033"/>
      <c r="D53033" s="154"/>
    </row>
    <row r="53034" spans="3:4">
      <c r="C53034"/>
      <c r="D53034" s="154"/>
    </row>
    <row r="53035" spans="3:4">
      <c r="C53035"/>
      <c r="D53035" s="154"/>
    </row>
    <row r="53036" spans="3:4">
      <c r="C53036"/>
      <c r="D53036" s="154"/>
    </row>
    <row r="53037" spans="3:4">
      <c r="C53037"/>
      <c r="D53037" s="154"/>
    </row>
    <row r="53038" spans="3:4">
      <c r="C53038"/>
      <c r="D53038" s="154"/>
    </row>
    <row r="53039" spans="3:4">
      <c r="C53039"/>
      <c r="D53039" s="154"/>
    </row>
    <row r="53040" spans="3:4">
      <c r="C53040"/>
      <c r="D53040" s="154"/>
    </row>
    <row r="53041" spans="3:4">
      <c r="C53041"/>
      <c r="D53041" s="154"/>
    </row>
    <row r="53042" spans="3:4">
      <c r="C53042"/>
      <c r="D53042" s="154"/>
    </row>
    <row r="53043" spans="3:4">
      <c r="C53043"/>
      <c r="D53043" s="154"/>
    </row>
    <row r="53044" spans="3:4">
      <c r="C53044"/>
      <c r="D53044" s="154"/>
    </row>
    <row r="53045" spans="3:4">
      <c r="C53045"/>
      <c r="D53045" s="154"/>
    </row>
    <row r="53046" spans="3:4">
      <c r="C53046"/>
      <c r="D53046" s="154"/>
    </row>
    <row r="53047" spans="3:4">
      <c r="C53047"/>
      <c r="D53047" s="154"/>
    </row>
    <row r="53048" spans="3:4">
      <c r="C53048"/>
      <c r="D53048" s="154"/>
    </row>
    <row r="53049" spans="3:4">
      <c r="C53049"/>
      <c r="D53049" s="154"/>
    </row>
    <row r="53050" spans="3:4">
      <c r="C53050"/>
      <c r="D53050" s="154"/>
    </row>
    <row r="53051" spans="3:4">
      <c r="C53051"/>
      <c r="D53051" s="154"/>
    </row>
    <row r="53052" spans="3:4">
      <c r="C53052"/>
      <c r="D53052" s="154"/>
    </row>
    <row r="53053" spans="3:4">
      <c r="C53053"/>
      <c r="D53053" s="154"/>
    </row>
    <row r="53054" spans="3:4">
      <c r="C53054"/>
      <c r="D53054" s="154"/>
    </row>
    <row r="53055" spans="3:4">
      <c r="C53055"/>
      <c r="D53055" s="154"/>
    </row>
    <row r="53056" spans="3:4">
      <c r="C53056"/>
      <c r="D53056" s="154"/>
    </row>
    <row r="53057" spans="3:4">
      <c r="C53057"/>
      <c r="D53057" s="154"/>
    </row>
    <row r="53058" spans="3:4">
      <c r="C53058"/>
      <c r="D53058" s="154"/>
    </row>
    <row r="53059" spans="3:4">
      <c r="C53059"/>
      <c r="D53059" s="154"/>
    </row>
    <row r="53060" spans="3:4">
      <c r="C53060"/>
      <c r="D53060" s="154"/>
    </row>
    <row r="53061" spans="3:4">
      <c r="C53061"/>
      <c r="D53061" s="154"/>
    </row>
    <row r="53062" spans="3:4">
      <c r="C53062"/>
      <c r="D53062" s="154"/>
    </row>
    <row r="53063" spans="3:4">
      <c r="C53063"/>
      <c r="D53063" s="154"/>
    </row>
    <row r="53064" spans="3:4">
      <c r="C53064"/>
      <c r="D53064" s="154"/>
    </row>
    <row r="53065" spans="3:4">
      <c r="C53065"/>
      <c r="D53065" s="154"/>
    </row>
    <row r="53066" spans="3:4">
      <c r="C53066"/>
      <c r="D53066" s="154"/>
    </row>
    <row r="53067" spans="3:4">
      <c r="C53067"/>
      <c r="D53067" s="154"/>
    </row>
    <row r="53068" spans="3:4">
      <c r="C53068"/>
      <c r="D53068" s="154"/>
    </row>
    <row r="53069" spans="3:4">
      <c r="C53069"/>
      <c r="D53069" s="154"/>
    </row>
    <row r="53070" spans="3:4">
      <c r="C53070"/>
      <c r="D53070" s="154"/>
    </row>
    <row r="53071" spans="3:4">
      <c r="C53071"/>
      <c r="D53071" s="154"/>
    </row>
    <row r="53072" spans="3:4">
      <c r="C53072"/>
      <c r="D53072" s="154"/>
    </row>
    <row r="53073" spans="3:4">
      <c r="C53073"/>
      <c r="D53073" s="154"/>
    </row>
    <row r="53074" spans="3:4">
      <c r="C53074"/>
      <c r="D53074" s="154"/>
    </row>
    <row r="53075" spans="3:4">
      <c r="C53075"/>
      <c r="D53075" s="154"/>
    </row>
    <row r="53076" spans="3:4">
      <c r="C53076"/>
      <c r="D53076" s="154"/>
    </row>
    <row r="53077" spans="3:4">
      <c r="C53077"/>
      <c r="D53077" s="154"/>
    </row>
    <row r="53078" spans="3:4">
      <c r="C53078"/>
      <c r="D53078" s="154"/>
    </row>
    <row r="53079" spans="3:4">
      <c r="C53079"/>
      <c r="D53079" s="154"/>
    </row>
    <row r="53080" spans="3:4">
      <c r="C53080"/>
      <c r="D53080" s="154"/>
    </row>
    <row r="53081" spans="3:4">
      <c r="C53081"/>
      <c r="D53081" s="154"/>
    </row>
    <row r="53082" spans="3:4">
      <c r="C53082"/>
      <c r="D53082" s="154"/>
    </row>
    <row r="53083" spans="3:4">
      <c r="C53083"/>
      <c r="D53083" s="154"/>
    </row>
    <row r="53084" spans="3:4">
      <c r="C53084"/>
      <c r="D53084" s="154"/>
    </row>
    <row r="53085" spans="3:4">
      <c r="C53085"/>
      <c r="D53085" s="154"/>
    </row>
    <row r="53086" spans="3:4">
      <c r="C53086"/>
      <c r="D53086" s="154"/>
    </row>
    <row r="53087" spans="3:4">
      <c r="C53087"/>
      <c r="D53087" s="154"/>
    </row>
    <row r="53088" spans="3:4">
      <c r="C53088"/>
      <c r="D53088" s="154"/>
    </row>
    <row r="53089" spans="3:4">
      <c r="C53089"/>
      <c r="D53089" s="154"/>
    </row>
    <row r="53090" spans="3:4">
      <c r="C53090"/>
      <c r="D53090" s="154"/>
    </row>
    <row r="53091" spans="3:4">
      <c r="C53091"/>
      <c r="D53091" s="154"/>
    </row>
    <row r="53092" spans="3:4">
      <c r="C53092"/>
      <c r="D53092" s="154"/>
    </row>
    <row r="53093" spans="3:4">
      <c r="C53093"/>
      <c r="D53093" s="154"/>
    </row>
    <row r="53094" spans="3:4">
      <c r="C53094"/>
      <c r="D53094" s="154"/>
    </row>
    <row r="53095" spans="3:4">
      <c r="C53095"/>
      <c r="D53095" s="154"/>
    </row>
    <row r="53096" spans="3:4">
      <c r="C53096"/>
      <c r="D53096" s="154"/>
    </row>
    <row r="53097" spans="3:4">
      <c r="C53097"/>
      <c r="D53097" s="154"/>
    </row>
    <row r="53098" spans="3:4">
      <c r="C53098"/>
      <c r="D53098" s="154"/>
    </row>
    <row r="53099" spans="3:4">
      <c r="C53099"/>
      <c r="D53099" s="154"/>
    </row>
    <row r="53100" spans="3:4">
      <c r="C53100"/>
      <c r="D53100" s="154"/>
    </row>
    <row r="53101" spans="3:4">
      <c r="C53101"/>
      <c r="D53101" s="154"/>
    </row>
    <row r="53102" spans="3:4">
      <c r="C53102"/>
      <c r="D53102" s="154"/>
    </row>
    <row r="53103" spans="3:4">
      <c r="C53103"/>
      <c r="D53103" s="154"/>
    </row>
    <row r="53104" spans="3:4">
      <c r="C53104"/>
      <c r="D53104" s="154"/>
    </row>
    <row r="53105" spans="3:4">
      <c r="C53105"/>
      <c r="D53105" s="154"/>
    </row>
    <row r="53106" spans="3:4">
      <c r="C53106"/>
      <c r="D53106" s="154"/>
    </row>
    <row r="53107" spans="3:4">
      <c r="C53107"/>
      <c r="D53107" s="154"/>
    </row>
    <row r="53108" spans="3:4">
      <c r="C53108"/>
      <c r="D53108" s="154"/>
    </row>
    <row r="53109" spans="3:4">
      <c r="C53109"/>
      <c r="D53109" s="154"/>
    </row>
    <row r="53110" spans="3:4">
      <c r="C53110"/>
      <c r="D53110" s="154"/>
    </row>
    <row r="53111" spans="3:4">
      <c r="C53111"/>
      <c r="D53111" s="154"/>
    </row>
    <row r="53112" spans="3:4">
      <c r="C53112"/>
      <c r="D53112" s="154"/>
    </row>
    <row r="53113" spans="3:4">
      <c r="C53113"/>
      <c r="D53113" s="154"/>
    </row>
    <row r="53114" spans="3:4">
      <c r="C53114"/>
      <c r="D53114" s="154"/>
    </row>
    <row r="53115" spans="3:4">
      <c r="C53115"/>
      <c r="D53115" s="154"/>
    </row>
    <row r="53116" spans="3:4">
      <c r="C53116"/>
      <c r="D53116" s="154"/>
    </row>
    <row r="53117" spans="3:4">
      <c r="C53117"/>
      <c r="D53117" s="154"/>
    </row>
    <row r="53118" spans="3:4">
      <c r="C53118"/>
      <c r="D53118" s="154"/>
    </row>
    <row r="53119" spans="3:4">
      <c r="C53119"/>
      <c r="D53119" s="154"/>
    </row>
    <row r="53120" spans="3:4">
      <c r="C53120"/>
      <c r="D53120" s="154"/>
    </row>
    <row r="53121" spans="3:4">
      <c r="C53121"/>
      <c r="D53121" s="154"/>
    </row>
    <row r="53122" spans="3:4">
      <c r="C53122"/>
      <c r="D53122" s="154"/>
    </row>
    <row r="53123" spans="3:4">
      <c r="C53123"/>
      <c r="D53123" s="154"/>
    </row>
    <row r="53124" spans="3:4">
      <c r="C53124"/>
      <c r="D53124" s="154"/>
    </row>
    <row r="53125" spans="3:4">
      <c r="C53125"/>
      <c r="D53125" s="154"/>
    </row>
    <row r="53126" spans="3:4">
      <c r="C53126"/>
      <c r="D53126" s="154"/>
    </row>
    <row r="53127" spans="3:4">
      <c r="C53127"/>
      <c r="D53127" s="154"/>
    </row>
    <row r="53128" spans="3:4">
      <c r="C53128"/>
      <c r="D53128" s="154"/>
    </row>
    <row r="53129" spans="3:4">
      <c r="C53129"/>
      <c r="D53129" s="154"/>
    </row>
    <row r="53130" spans="3:4">
      <c r="C53130"/>
      <c r="D53130" s="154"/>
    </row>
    <row r="53131" spans="3:4">
      <c r="C53131"/>
      <c r="D53131" s="154"/>
    </row>
    <row r="53132" spans="3:4">
      <c r="C53132"/>
      <c r="D53132" s="154"/>
    </row>
    <row r="53133" spans="3:4">
      <c r="C53133"/>
      <c r="D53133" s="154"/>
    </row>
    <row r="53134" spans="3:4">
      <c r="C53134"/>
      <c r="D53134" s="154"/>
    </row>
    <row r="53135" spans="3:4">
      <c r="C53135"/>
      <c r="D53135" s="154"/>
    </row>
    <row r="53136" spans="3:4">
      <c r="C53136"/>
      <c r="D53136" s="154"/>
    </row>
    <row r="53137" spans="3:4">
      <c r="C53137"/>
      <c r="D53137" s="154"/>
    </row>
    <row r="53138" spans="3:4">
      <c r="C53138"/>
      <c r="D53138" s="154"/>
    </row>
    <row r="53139" spans="3:4">
      <c r="C53139"/>
      <c r="D53139" s="154"/>
    </row>
    <row r="53140" spans="3:4">
      <c r="C53140"/>
      <c r="D53140" s="154"/>
    </row>
    <row r="53141" spans="3:4">
      <c r="C53141"/>
      <c r="D53141" s="154"/>
    </row>
    <row r="53142" spans="3:4">
      <c r="C53142"/>
      <c r="D53142" s="154"/>
    </row>
    <row r="53143" spans="3:4">
      <c r="C53143"/>
      <c r="D53143" s="154"/>
    </row>
    <row r="53144" spans="3:4">
      <c r="C53144"/>
      <c r="D53144" s="154"/>
    </row>
    <row r="53145" spans="3:4">
      <c r="C53145"/>
      <c r="D53145" s="154"/>
    </row>
    <row r="53146" spans="3:4">
      <c r="C53146"/>
      <c r="D53146" s="154"/>
    </row>
    <row r="53147" spans="3:4">
      <c r="C53147"/>
      <c r="D53147" s="154"/>
    </row>
    <row r="53148" spans="3:4">
      <c r="C53148"/>
      <c r="D53148" s="154"/>
    </row>
    <row r="53149" spans="3:4">
      <c r="C53149"/>
      <c r="D53149" s="154"/>
    </row>
    <row r="53150" spans="3:4">
      <c r="C53150"/>
      <c r="D53150" s="154"/>
    </row>
    <row r="53151" spans="3:4">
      <c r="C53151"/>
      <c r="D53151" s="154"/>
    </row>
    <row r="53152" spans="3:4">
      <c r="C53152"/>
      <c r="D53152" s="154"/>
    </row>
    <row r="53153" spans="3:4">
      <c r="C53153"/>
      <c r="D53153" s="154"/>
    </row>
    <row r="53154" spans="3:4">
      <c r="C53154"/>
      <c r="D53154" s="154"/>
    </row>
    <row r="53155" spans="3:4">
      <c r="C53155"/>
      <c r="D53155" s="154"/>
    </row>
    <row r="53156" spans="3:4">
      <c r="C53156"/>
      <c r="D53156" s="154"/>
    </row>
    <row r="53157" spans="3:4">
      <c r="C53157"/>
      <c r="D53157" s="154"/>
    </row>
    <row r="53158" spans="3:4">
      <c r="C53158"/>
      <c r="D53158" s="154"/>
    </row>
    <row r="53159" spans="3:4">
      <c r="C53159"/>
      <c r="D53159" s="154"/>
    </row>
    <row r="53160" spans="3:4">
      <c r="C53160"/>
      <c r="D53160" s="154"/>
    </row>
    <row r="53161" spans="3:4">
      <c r="C53161"/>
      <c r="D53161" s="154"/>
    </row>
    <row r="53162" spans="3:4">
      <c r="C53162"/>
      <c r="D53162" s="154"/>
    </row>
    <row r="53163" spans="3:4">
      <c r="C53163"/>
      <c r="D53163" s="154"/>
    </row>
    <row r="53164" spans="3:4">
      <c r="C53164"/>
      <c r="D53164" s="154"/>
    </row>
    <row r="53165" spans="3:4">
      <c r="C53165"/>
      <c r="D53165" s="154"/>
    </row>
    <row r="53166" spans="3:4">
      <c r="C53166"/>
      <c r="D53166" s="154"/>
    </row>
    <row r="53167" spans="3:4">
      <c r="C53167"/>
      <c r="D53167" s="154"/>
    </row>
    <row r="53168" spans="3:4">
      <c r="C53168"/>
      <c r="D53168" s="154"/>
    </row>
    <row r="53169" spans="3:4">
      <c r="C53169"/>
      <c r="D53169" s="154"/>
    </row>
    <row r="53170" spans="3:4">
      <c r="C53170"/>
      <c r="D53170" s="154"/>
    </row>
    <row r="53171" spans="3:4">
      <c r="C53171"/>
      <c r="D53171" s="154"/>
    </row>
    <row r="53172" spans="3:4">
      <c r="C53172"/>
      <c r="D53172" s="154"/>
    </row>
    <row r="53173" spans="3:4">
      <c r="C53173"/>
      <c r="D53173" s="154"/>
    </row>
    <row r="53174" spans="3:4">
      <c r="C53174"/>
      <c r="D53174" s="154"/>
    </row>
    <row r="53175" spans="3:4">
      <c r="C53175"/>
      <c r="D53175" s="154"/>
    </row>
    <row r="53176" spans="3:4">
      <c r="C53176"/>
      <c r="D53176" s="154"/>
    </row>
    <row r="53177" spans="3:4">
      <c r="C53177"/>
      <c r="D53177" s="154"/>
    </row>
    <row r="53178" spans="3:4">
      <c r="C53178"/>
      <c r="D53178" s="154"/>
    </row>
    <row r="53179" spans="3:4">
      <c r="C53179"/>
      <c r="D53179" s="154"/>
    </row>
    <row r="53180" spans="3:4">
      <c r="C53180"/>
      <c r="D53180" s="154"/>
    </row>
    <row r="53181" spans="3:4">
      <c r="C53181"/>
      <c r="D53181" s="154"/>
    </row>
    <row r="53182" spans="3:4">
      <c r="C53182"/>
      <c r="D53182" s="154"/>
    </row>
    <row r="53183" spans="3:4">
      <c r="C53183"/>
      <c r="D53183" s="154"/>
    </row>
    <row r="53184" spans="3:4">
      <c r="C53184"/>
      <c r="D53184" s="154"/>
    </row>
    <row r="53185" spans="3:4">
      <c r="C53185"/>
      <c r="D53185" s="154"/>
    </row>
    <row r="53186" spans="3:4">
      <c r="C53186"/>
      <c r="D53186" s="154"/>
    </row>
    <row r="53187" spans="3:4">
      <c r="C53187"/>
      <c r="D53187" s="154"/>
    </row>
    <row r="53188" spans="3:4">
      <c r="C53188"/>
      <c r="D53188" s="154"/>
    </row>
    <row r="53189" spans="3:4">
      <c r="C53189"/>
      <c r="D53189" s="154"/>
    </row>
    <row r="53190" spans="3:4">
      <c r="C53190"/>
      <c r="D53190" s="154"/>
    </row>
    <row r="53191" spans="3:4">
      <c r="C53191"/>
      <c r="D53191" s="154"/>
    </row>
    <row r="53192" spans="3:4">
      <c r="C53192"/>
      <c r="D53192" s="154"/>
    </row>
    <row r="53193" spans="3:4">
      <c r="C53193"/>
      <c r="D53193" s="154"/>
    </row>
    <row r="53194" spans="3:4">
      <c r="C53194"/>
      <c r="D53194" s="154"/>
    </row>
    <row r="53195" spans="3:4">
      <c r="C53195"/>
      <c r="D53195" s="154"/>
    </row>
    <row r="53196" spans="3:4">
      <c r="C53196"/>
      <c r="D53196" s="154"/>
    </row>
    <row r="53197" spans="3:4">
      <c r="C53197"/>
      <c r="D53197" s="154"/>
    </row>
    <row r="53198" spans="3:4">
      <c r="C53198"/>
      <c r="D53198" s="154"/>
    </row>
    <row r="53199" spans="3:4">
      <c r="C53199"/>
      <c r="D53199" s="154"/>
    </row>
    <row r="53200" spans="3:4">
      <c r="C53200"/>
      <c r="D53200" s="154"/>
    </row>
    <row r="53201" spans="3:4">
      <c r="C53201"/>
      <c r="D53201" s="154"/>
    </row>
    <row r="53202" spans="3:4">
      <c r="C53202"/>
      <c r="D53202" s="154"/>
    </row>
    <row r="53203" spans="3:4">
      <c r="C53203"/>
      <c r="D53203" s="154"/>
    </row>
    <row r="53204" spans="3:4">
      <c r="C53204"/>
      <c r="D53204" s="154"/>
    </row>
    <row r="53205" spans="3:4">
      <c r="C53205"/>
      <c r="D53205" s="154"/>
    </row>
    <row r="53206" spans="3:4">
      <c r="C53206"/>
      <c r="D53206" s="154"/>
    </row>
    <row r="53207" spans="3:4">
      <c r="C53207"/>
      <c r="D53207" s="154"/>
    </row>
    <row r="53208" spans="3:4">
      <c r="C53208"/>
      <c r="D53208" s="154"/>
    </row>
    <row r="53209" spans="3:4">
      <c r="C53209"/>
      <c r="D53209" s="154"/>
    </row>
    <row r="53210" spans="3:4">
      <c r="C53210"/>
      <c r="D53210" s="154"/>
    </row>
    <row r="53211" spans="3:4">
      <c r="C53211"/>
      <c r="D53211" s="154"/>
    </row>
    <row r="53212" spans="3:4">
      <c r="C53212"/>
      <c r="D53212" s="154"/>
    </row>
    <row r="53213" spans="3:4">
      <c r="C53213"/>
      <c r="D53213" s="154"/>
    </row>
    <row r="53214" spans="3:4">
      <c r="C53214"/>
      <c r="D53214" s="154"/>
    </row>
    <row r="53215" spans="3:4">
      <c r="C53215"/>
      <c r="D53215" s="154"/>
    </row>
    <row r="53216" spans="3:4">
      <c r="C53216"/>
      <c r="D53216" s="154"/>
    </row>
    <row r="53217" spans="3:4">
      <c r="C53217"/>
      <c r="D53217" s="154"/>
    </row>
    <row r="53218" spans="3:4">
      <c r="C53218"/>
      <c r="D53218" s="154"/>
    </row>
    <row r="53219" spans="3:4">
      <c r="C53219"/>
      <c r="D53219" s="154"/>
    </row>
    <row r="53220" spans="3:4">
      <c r="C53220"/>
      <c r="D53220" s="154"/>
    </row>
    <row r="53221" spans="3:4">
      <c r="C53221"/>
      <c r="D53221" s="154"/>
    </row>
    <row r="53222" spans="3:4">
      <c r="C53222"/>
      <c r="D53222" s="154"/>
    </row>
    <row r="53223" spans="3:4">
      <c r="C53223"/>
      <c r="D53223" s="154"/>
    </row>
    <row r="53224" spans="3:4">
      <c r="C53224"/>
      <c r="D53224" s="154"/>
    </row>
    <row r="53225" spans="3:4">
      <c r="C53225"/>
      <c r="D53225" s="154"/>
    </row>
    <row r="53226" spans="3:4">
      <c r="C53226"/>
      <c r="D53226" s="154"/>
    </row>
    <row r="53227" spans="3:4">
      <c r="C53227"/>
      <c r="D53227" s="154"/>
    </row>
    <row r="53228" spans="3:4">
      <c r="C53228"/>
      <c r="D53228" s="154"/>
    </row>
    <row r="53229" spans="3:4">
      <c r="C53229"/>
      <c r="D53229" s="154"/>
    </row>
    <row r="53230" spans="3:4">
      <c r="C53230"/>
      <c r="D53230" s="154"/>
    </row>
    <row r="53231" spans="3:4">
      <c r="C53231"/>
      <c r="D53231" s="154"/>
    </row>
    <row r="53232" spans="3:4">
      <c r="C53232"/>
      <c r="D53232" s="154"/>
    </row>
    <row r="53233" spans="3:4">
      <c r="C53233"/>
      <c r="D53233" s="154"/>
    </row>
    <row r="53234" spans="3:4">
      <c r="C53234"/>
      <c r="D53234" s="154"/>
    </row>
    <row r="53235" spans="3:4">
      <c r="C53235"/>
      <c r="D53235" s="154"/>
    </row>
    <row r="53236" spans="3:4">
      <c r="C53236"/>
      <c r="D53236" s="154"/>
    </row>
    <row r="53237" spans="3:4">
      <c r="C53237"/>
      <c r="D53237" s="154"/>
    </row>
    <row r="53238" spans="3:4">
      <c r="C53238"/>
      <c r="D53238" s="154"/>
    </row>
    <row r="53239" spans="3:4">
      <c r="C53239"/>
      <c r="D53239" s="154"/>
    </row>
    <row r="53240" spans="3:4">
      <c r="C53240"/>
      <c r="D53240" s="154"/>
    </row>
    <row r="53241" spans="3:4">
      <c r="C53241"/>
      <c r="D53241" s="154"/>
    </row>
    <row r="53242" spans="3:4">
      <c r="C53242"/>
      <c r="D53242" s="154"/>
    </row>
    <row r="53243" spans="3:4">
      <c r="C53243"/>
      <c r="D53243" s="154"/>
    </row>
    <row r="53244" spans="3:4">
      <c r="C53244"/>
      <c r="D53244" s="154"/>
    </row>
    <row r="53245" spans="3:4">
      <c r="C53245"/>
      <c r="D53245" s="154"/>
    </row>
    <row r="53246" spans="3:4">
      <c r="C53246"/>
      <c r="D53246" s="154"/>
    </row>
    <row r="53247" spans="3:4">
      <c r="C53247"/>
      <c r="D53247" s="154"/>
    </row>
    <row r="53248" spans="3:4">
      <c r="C53248"/>
      <c r="D53248" s="154"/>
    </row>
    <row r="53249" spans="3:4">
      <c r="C53249"/>
      <c r="D53249" s="154"/>
    </row>
    <row r="53250" spans="3:4">
      <c r="C53250"/>
      <c r="D53250" s="154"/>
    </row>
    <row r="53251" spans="3:4">
      <c r="C53251"/>
      <c r="D53251" s="154"/>
    </row>
    <row r="53252" spans="3:4">
      <c r="C53252"/>
      <c r="D53252" s="154"/>
    </row>
    <row r="53253" spans="3:4">
      <c r="C53253"/>
      <c r="D53253" s="154"/>
    </row>
    <row r="53254" spans="3:4">
      <c r="C53254"/>
      <c r="D53254" s="154"/>
    </row>
    <row r="53255" spans="3:4">
      <c r="C53255"/>
      <c r="D53255" s="154"/>
    </row>
    <row r="53256" spans="3:4">
      <c r="C53256"/>
      <c r="D53256" s="154"/>
    </row>
    <row r="53257" spans="3:4">
      <c r="C53257"/>
      <c r="D53257" s="154"/>
    </row>
    <row r="53258" spans="3:4">
      <c r="C53258"/>
      <c r="D53258" s="154"/>
    </row>
    <row r="53259" spans="3:4">
      <c r="C53259"/>
      <c r="D53259" s="154"/>
    </row>
    <row r="53260" spans="3:4">
      <c r="C53260"/>
      <c r="D53260" s="154"/>
    </row>
    <row r="53261" spans="3:4">
      <c r="C53261"/>
      <c r="D53261" s="154"/>
    </row>
    <row r="53262" spans="3:4">
      <c r="C53262"/>
      <c r="D53262" s="154"/>
    </row>
    <row r="53263" spans="3:4">
      <c r="C53263"/>
      <c r="D53263" s="154"/>
    </row>
    <row r="53264" spans="3:4">
      <c r="C53264"/>
      <c r="D53264" s="154"/>
    </row>
    <row r="53265" spans="3:4">
      <c r="C53265"/>
      <c r="D53265" s="154"/>
    </row>
    <row r="53266" spans="3:4">
      <c r="C53266"/>
      <c r="D53266" s="154"/>
    </row>
    <row r="53267" spans="3:4">
      <c r="C53267"/>
      <c r="D53267" s="154"/>
    </row>
    <row r="53268" spans="3:4">
      <c r="C53268"/>
      <c r="D53268" s="154"/>
    </row>
    <row r="53269" spans="3:4">
      <c r="C53269"/>
      <c r="D53269" s="154"/>
    </row>
    <row r="53270" spans="3:4">
      <c r="C53270"/>
      <c r="D53270" s="154"/>
    </row>
    <row r="53271" spans="3:4">
      <c r="C53271"/>
      <c r="D53271" s="154"/>
    </row>
    <row r="53272" spans="3:4">
      <c r="C53272"/>
      <c r="D53272" s="154"/>
    </row>
    <row r="53273" spans="3:4">
      <c r="C53273"/>
      <c r="D53273" s="154"/>
    </row>
    <row r="53274" spans="3:4">
      <c r="C53274"/>
      <c r="D53274" s="154"/>
    </row>
    <row r="53275" spans="3:4">
      <c r="C53275"/>
      <c r="D53275" s="154"/>
    </row>
    <row r="53276" spans="3:4">
      <c r="C53276"/>
      <c r="D53276" s="154"/>
    </row>
    <row r="53277" spans="3:4">
      <c r="C53277"/>
      <c r="D53277" s="154"/>
    </row>
    <row r="53278" spans="3:4">
      <c r="C53278"/>
      <c r="D53278" s="154"/>
    </row>
    <row r="53279" spans="3:4">
      <c r="C53279"/>
      <c r="D53279" s="154"/>
    </row>
    <row r="53280" spans="3:4">
      <c r="C53280"/>
      <c r="D53280" s="154"/>
    </row>
    <row r="53281" spans="3:4">
      <c r="C53281"/>
      <c r="D53281" s="154"/>
    </row>
    <row r="53282" spans="3:4">
      <c r="C53282"/>
      <c r="D53282" s="154"/>
    </row>
    <row r="53283" spans="3:4">
      <c r="C53283"/>
      <c r="D53283" s="154"/>
    </row>
    <row r="53284" spans="3:4">
      <c r="C53284"/>
      <c r="D53284" s="154"/>
    </row>
    <row r="53285" spans="3:4">
      <c r="C53285"/>
      <c r="D53285" s="154"/>
    </row>
    <row r="53286" spans="3:4">
      <c r="C53286"/>
      <c r="D53286" s="154"/>
    </row>
    <row r="53287" spans="3:4">
      <c r="C53287"/>
      <c r="D53287" s="154"/>
    </row>
    <row r="53288" spans="3:4">
      <c r="C53288"/>
      <c r="D53288" s="154"/>
    </row>
    <row r="53289" spans="3:4">
      <c r="C53289"/>
      <c r="D53289" s="154"/>
    </row>
    <row r="53290" spans="3:4">
      <c r="C53290"/>
      <c r="D53290" s="154"/>
    </row>
    <row r="53291" spans="3:4">
      <c r="C53291"/>
      <c r="D53291" s="154"/>
    </row>
    <row r="53292" spans="3:4">
      <c r="C53292"/>
      <c r="D53292" s="154"/>
    </row>
    <row r="53293" spans="3:4">
      <c r="C53293"/>
      <c r="D53293" s="154"/>
    </row>
    <row r="53294" spans="3:4">
      <c r="C53294"/>
      <c r="D53294" s="154"/>
    </row>
    <row r="53295" spans="3:4">
      <c r="C53295"/>
      <c r="D53295" s="154"/>
    </row>
    <row r="53296" spans="3:4">
      <c r="C53296"/>
      <c r="D53296" s="154"/>
    </row>
    <row r="53297" spans="3:4">
      <c r="C53297"/>
      <c r="D53297" s="154"/>
    </row>
    <row r="53298" spans="3:4">
      <c r="C53298"/>
      <c r="D53298" s="154"/>
    </row>
    <row r="53299" spans="3:4">
      <c r="C53299"/>
      <c r="D53299" s="154"/>
    </row>
    <row r="53300" spans="3:4">
      <c r="C53300"/>
      <c r="D53300" s="154"/>
    </row>
    <row r="53301" spans="3:4">
      <c r="C53301"/>
      <c r="D53301" s="154"/>
    </row>
    <row r="53302" spans="3:4">
      <c r="C53302"/>
      <c r="D53302" s="154"/>
    </row>
    <row r="53303" spans="3:4">
      <c r="C53303"/>
      <c r="D53303" s="154"/>
    </row>
    <row r="53304" spans="3:4">
      <c r="C53304"/>
      <c r="D53304" s="154"/>
    </row>
    <row r="53305" spans="3:4">
      <c r="C53305"/>
      <c r="D53305" s="154"/>
    </row>
    <row r="53306" spans="3:4">
      <c r="C53306"/>
      <c r="D53306" s="154"/>
    </row>
    <row r="53307" spans="3:4">
      <c r="C53307"/>
      <c r="D53307" s="154"/>
    </row>
    <row r="53308" spans="3:4">
      <c r="C53308"/>
      <c r="D53308" s="154"/>
    </row>
    <row r="53309" spans="3:4">
      <c r="C53309"/>
      <c r="D53309" s="154"/>
    </row>
    <row r="53310" spans="3:4">
      <c r="C53310"/>
      <c r="D53310" s="154"/>
    </row>
    <row r="53311" spans="3:4">
      <c r="C53311"/>
      <c r="D53311" s="154"/>
    </row>
    <row r="53312" spans="3:4">
      <c r="C53312"/>
      <c r="D53312" s="154"/>
    </row>
    <row r="53313" spans="3:4">
      <c r="C53313"/>
      <c r="D53313" s="154"/>
    </row>
    <row r="53314" spans="3:4">
      <c r="C53314"/>
      <c r="D53314" s="154"/>
    </row>
    <row r="53315" spans="3:4">
      <c r="C53315"/>
      <c r="D53315" s="154"/>
    </row>
    <row r="53316" spans="3:4">
      <c r="C53316"/>
      <c r="D53316" s="154"/>
    </row>
    <row r="53317" spans="3:4">
      <c r="C53317"/>
      <c r="D53317" s="154"/>
    </row>
    <row r="53318" spans="3:4">
      <c r="C53318"/>
      <c r="D53318" s="154"/>
    </row>
    <row r="53319" spans="3:4">
      <c r="C53319"/>
      <c r="D53319" s="154"/>
    </row>
    <row r="53320" spans="3:4">
      <c r="C53320"/>
      <c r="D53320" s="154"/>
    </row>
    <row r="53321" spans="3:4">
      <c r="C53321"/>
      <c r="D53321" s="154"/>
    </row>
    <row r="53322" spans="3:4">
      <c r="C53322"/>
      <c r="D53322" s="154"/>
    </row>
    <row r="53323" spans="3:4">
      <c r="C53323"/>
      <c r="D53323" s="154"/>
    </row>
    <row r="53324" spans="3:4">
      <c r="C53324"/>
      <c r="D53324" s="154"/>
    </row>
    <row r="53325" spans="3:4">
      <c r="C53325"/>
      <c r="D53325" s="154"/>
    </row>
    <row r="53326" spans="3:4">
      <c r="C53326"/>
      <c r="D53326" s="154"/>
    </row>
    <row r="53327" spans="3:4">
      <c r="C53327"/>
      <c r="D53327" s="154"/>
    </row>
    <row r="53328" spans="3:4">
      <c r="C53328"/>
      <c r="D53328" s="154"/>
    </row>
    <row r="53329" spans="3:4">
      <c r="C53329"/>
      <c r="D53329" s="154"/>
    </row>
    <row r="53330" spans="3:4">
      <c r="C53330"/>
      <c r="D53330" s="154"/>
    </row>
    <row r="53331" spans="3:4">
      <c r="C53331"/>
      <c r="D53331" s="154"/>
    </row>
    <row r="53332" spans="3:4">
      <c r="C53332"/>
      <c r="D53332" s="154"/>
    </row>
    <row r="53333" spans="3:4">
      <c r="C53333"/>
      <c r="D53333" s="154"/>
    </row>
    <row r="53334" spans="3:4">
      <c r="C53334"/>
      <c r="D53334" s="154"/>
    </row>
    <row r="53335" spans="3:4">
      <c r="C53335"/>
      <c r="D53335" s="154"/>
    </row>
    <row r="53336" spans="3:4">
      <c r="C53336"/>
      <c r="D53336" s="154"/>
    </row>
    <row r="53337" spans="3:4">
      <c r="C53337"/>
      <c r="D53337" s="154"/>
    </row>
    <row r="53338" spans="3:4">
      <c r="C53338"/>
      <c r="D53338" s="154"/>
    </row>
    <row r="53339" spans="3:4">
      <c r="C53339"/>
      <c r="D53339" s="154"/>
    </row>
    <row r="53340" spans="3:4">
      <c r="C53340"/>
      <c r="D53340" s="154"/>
    </row>
    <row r="53341" spans="3:4">
      <c r="C53341"/>
      <c r="D53341" s="154"/>
    </row>
    <row r="53342" spans="3:4">
      <c r="C53342"/>
      <c r="D53342" s="154"/>
    </row>
    <row r="53343" spans="3:4">
      <c r="C53343"/>
      <c r="D53343" s="154"/>
    </row>
    <row r="53344" spans="3:4">
      <c r="C53344"/>
      <c r="D53344" s="154"/>
    </row>
    <row r="53345" spans="3:4">
      <c r="C53345"/>
      <c r="D53345" s="154"/>
    </row>
    <row r="53346" spans="3:4">
      <c r="C53346"/>
      <c r="D53346" s="154"/>
    </row>
    <row r="53347" spans="3:4">
      <c r="C53347"/>
      <c r="D53347" s="154"/>
    </row>
    <row r="53348" spans="3:4">
      <c r="C53348"/>
      <c r="D53348" s="154"/>
    </row>
    <row r="53349" spans="3:4">
      <c r="C53349"/>
      <c r="D53349" s="154"/>
    </row>
    <row r="53350" spans="3:4">
      <c r="C53350"/>
      <c r="D53350" s="154"/>
    </row>
    <row r="53351" spans="3:4">
      <c r="C53351"/>
      <c r="D53351" s="154"/>
    </row>
    <row r="53352" spans="3:4">
      <c r="C53352"/>
      <c r="D53352" s="154"/>
    </row>
    <row r="53353" spans="3:4">
      <c r="C53353"/>
      <c r="D53353" s="154"/>
    </row>
    <row r="53354" spans="3:4">
      <c r="C53354"/>
      <c r="D53354" s="154"/>
    </row>
    <row r="53355" spans="3:4">
      <c r="C53355"/>
      <c r="D53355" s="154"/>
    </row>
    <row r="53356" spans="3:4">
      <c r="C53356"/>
      <c r="D53356" s="154"/>
    </row>
    <row r="53357" spans="3:4">
      <c r="C53357"/>
      <c r="D53357" s="154"/>
    </row>
    <row r="53358" spans="3:4">
      <c r="C53358"/>
      <c r="D53358" s="154"/>
    </row>
    <row r="53359" spans="3:4">
      <c r="C53359"/>
      <c r="D53359" s="154"/>
    </row>
    <row r="53360" spans="3:4">
      <c r="C53360"/>
      <c r="D53360" s="154"/>
    </row>
    <row r="53361" spans="3:4">
      <c r="C53361"/>
      <c r="D53361" s="154"/>
    </row>
    <row r="53362" spans="3:4">
      <c r="C53362"/>
      <c r="D53362" s="154"/>
    </row>
    <row r="53363" spans="3:4">
      <c r="C53363"/>
      <c r="D53363" s="154"/>
    </row>
    <row r="53364" spans="3:4">
      <c r="C53364"/>
      <c r="D53364" s="154"/>
    </row>
    <row r="53365" spans="3:4">
      <c r="C53365"/>
      <c r="D53365" s="154"/>
    </row>
    <row r="53366" spans="3:4">
      <c r="C53366"/>
      <c r="D53366" s="154"/>
    </row>
    <row r="53367" spans="3:4">
      <c r="C53367"/>
      <c r="D53367" s="154"/>
    </row>
    <row r="53368" spans="3:4">
      <c r="C53368"/>
      <c r="D53368" s="154"/>
    </row>
    <row r="53369" spans="3:4">
      <c r="C53369"/>
      <c r="D53369" s="154"/>
    </row>
    <row r="53370" spans="3:4">
      <c r="C53370"/>
      <c r="D53370" s="154"/>
    </row>
    <row r="53371" spans="3:4">
      <c r="C53371"/>
      <c r="D53371" s="154"/>
    </row>
    <row r="53372" spans="3:4">
      <c r="C53372"/>
      <c r="D53372" s="154"/>
    </row>
    <row r="53373" spans="3:4">
      <c r="C53373"/>
      <c r="D53373" s="154"/>
    </row>
    <row r="53374" spans="3:4">
      <c r="C53374"/>
      <c r="D53374" s="154"/>
    </row>
    <row r="53375" spans="3:4">
      <c r="C53375"/>
      <c r="D53375" s="154"/>
    </row>
    <row r="53376" spans="3:4">
      <c r="C53376"/>
      <c r="D53376" s="154"/>
    </row>
    <row r="53377" spans="3:4">
      <c r="C53377"/>
      <c r="D53377" s="154"/>
    </row>
    <row r="53378" spans="3:4">
      <c r="C53378"/>
      <c r="D53378" s="154"/>
    </row>
    <row r="53379" spans="3:4">
      <c r="C53379"/>
      <c r="D53379" s="154"/>
    </row>
    <row r="53380" spans="3:4">
      <c r="C53380"/>
      <c r="D53380" s="154"/>
    </row>
    <row r="53381" spans="3:4">
      <c r="C53381"/>
      <c r="D53381" s="154"/>
    </row>
    <row r="53382" spans="3:4">
      <c r="C53382"/>
      <c r="D53382" s="154"/>
    </row>
    <row r="53383" spans="3:4">
      <c r="C53383"/>
      <c r="D53383" s="154"/>
    </row>
    <row r="53384" spans="3:4">
      <c r="C53384"/>
      <c r="D53384" s="154"/>
    </row>
    <row r="53385" spans="3:4">
      <c r="C53385"/>
      <c r="D53385" s="154"/>
    </row>
    <row r="53386" spans="3:4">
      <c r="C53386"/>
      <c r="D53386" s="154"/>
    </row>
    <row r="53387" spans="3:4">
      <c r="C53387"/>
      <c r="D53387" s="154"/>
    </row>
    <row r="53388" spans="3:4">
      <c r="C53388"/>
      <c r="D53388" s="154"/>
    </row>
    <row r="53389" spans="3:4">
      <c r="C53389"/>
      <c r="D53389" s="154"/>
    </row>
    <row r="53390" spans="3:4">
      <c r="C53390"/>
      <c r="D53390" s="154"/>
    </row>
    <row r="53391" spans="3:4">
      <c r="C53391"/>
      <c r="D53391" s="154"/>
    </row>
    <row r="53392" spans="3:4">
      <c r="C53392"/>
      <c r="D53392" s="154"/>
    </row>
    <row r="53393" spans="3:4">
      <c r="C53393"/>
      <c r="D53393" s="154"/>
    </row>
    <row r="53394" spans="3:4">
      <c r="C53394"/>
      <c r="D53394" s="154"/>
    </row>
    <row r="53395" spans="3:4">
      <c r="C53395"/>
      <c r="D53395" s="154"/>
    </row>
    <row r="53396" spans="3:4">
      <c r="C53396"/>
      <c r="D53396" s="154"/>
    </row>
    <row r="53397" spans="3:4">
      <c r="C53397"/>
      <c r="D53397" s="154"/>
    </row>
    <row r="53398" spans="3:4">
      <c r="C53398"/>
      <c r="D53398" s="154"/>
    </row>
    <row r="53399" spans="3:4">
      <c r="C53399"/>
      <c r="D53399" s="154"/>
    </row>
    <row r="53400" spans="3:4">
      <c r="C53400"/>
      <c r="D53400" s="154"/>
    </row>
    <row r="53401" spans="3:4">
      <c r="C53401"/>
      <c r="D53401" s="154"/>
    </row>
    <row r="53402" spans="3:4">
      <c r="C53402"/>
      <c r="D53402" s="154"/>
    </row>
    <row r="53403" spans="3:4">
      <c r="C53403"/>
      <c r="D53403" s="154"/>
    </row>
    <row r="53404" spans="3:4">
      <c r="C53404"/>
      <c r="D53404" s="154"/>
    </row>
    <row r="53405" spans="3:4">
      <c r="C53405"/>
      <c r="D53405" s="154"/>
    </row>
    <row r="53406" spans="3:4">
      <c r="C53406"/>
      <c r="D53406" s="154"/>
    </row>
    <row r="53407" spans="3:4">
      <c r="C53407"/>
      <c r="D53407" s="154"/>
    </row>
    <row r="53408" spans="3:4">
      <c r="C53408"/>
      <c r="D53408" s="154"/>
    </row>
    <row r="53409" spans="3:4">
      <c r="C53409"/>
      <c r="D53409" s="154"/>
    </row>
    <row r="53410" spans="3:4">
      <c r="C53410"/>
      <c r="D53410" s="154"/>
    </row>
    <row r="53411" spans="3:4">
      <c r="C53411"/>
      <c r="D53411" s="154"/>
    </row>
    <row r="53412" spans="3:4">
      <c r="C53412"/>
      <c r="D53412" s="154"/>
    </row>
    <row r="53413" spans="3:4">
      <c r="C53413"/>
      <c r="D53413" s="154"/>
    </row>
    <row r="53414" spans="3:4">
      <c r="C53414"/>
      <c r="D53414" s="154"/>
    </row>
    <row r="53415" spans="3:4">
      <c r="C53415"/>
      <c r="D53415" s="154"/>
    </row>
    <row r="53416" spans="3:4">
      <c r="C53416"/>
      <c r="D53416" s="154"/>
    </row>
    <row r="53417" spans="3:4">
      <c r="C53417"/>
      <c r="D53417" s="154"/>
    </row>
    <row r="53418" spans="3:4">
      <c r="C53418"/>
      <c r="D53418" s="154"/>
    </row>
    <row r="53419" spans="3:4">
      <c r="C53419"/>
      <c r="D53419" s="154"/>
    </row>
    <row r="53420" spans="3:4">
      <c r="C53420"/>
      <c r="D53420" s="154"/>
    </row>
    <row r="53421" spans="3:4">
      <c r="C53421"/>
      <c r="D53421" s="154"/>
    </row>
    <row r="53422" spans="3:4">
      <c r="C53422"/>
      <c r="D53422" s="154"/>
    </row>
    <row r="53423" spans="3:4">
      <c r="C53423"/>
      <c r="D53423" s="154"/>
    </row>
    <row r="53424" spans="3:4">
      <c r="C53424"/>
      <c r="D53424" s="154"/>
    </row>
    <row r="53425" spans="3:4">
      <c r="C53425"/>
      <c r="D53425" s="154"/>
    </row>
    <row r="53426" spans="3:4">
      <c r="C53426"/>
      <c r="D53426" s="154"/>
    </row>
    <row r="53427" spans="3:4">
      <c r="C53427"/>
      <c r="D53427" s="154"/>
    </row>
    <row r="53428" spans="3:4">
      <c r="C53428"/>
      <c r="D53428" s="154"/>
    </row>
    <row r="53429" spans="3:4">
      <c r="C53429"/>
      <c r="D53429" s="154"/>
    </row>
    <row r="53430" spans="3:4">
      <c r="C53430"/>
      <c r="D53430" s="154"/>
    </row>
    <row r="53431" spans="3:4">
      <c r="C53431"/>
      <c r="D53431" s="154"/>
    </row>
    <row r="53432" spans="3:4">
      <c r="C53432"/>
      <c r="D53432" s="154"/>
    </row>
    <row r="53433" spans="3:4">
      <c r="C53433"/>
      <c r="D53433" s="154"/>
    </row>
    <row r="53434" spans="3:4">
      <c r="C53434"/>
      <c r="D53434" s="154"/>
    </row>
    <row r="53435" spans="3:4">
      <c r="C53435"/>
      <c r="D53435" s="154"/>
    </row>
    <row r="53436" spans="3:4">
      <c r="C53436"/>
      <c r="D53436" s="154"/>
    </row>
    <row r="53437" spans="3:4">
      <c r="C53437"/>
      <c r="D53437" s="154"/>
    </row>
    <row r="53438" spans="3:4">
      <c r="C53438"/>
      <c r="D53438" s="154"/>
    </row>
    <row r="53439" spans="3:4">
      <c r="C53439"/>
      <c r="D53439" s="154"/>
    </row>
    <row r="53440" spans="3:4">
      <c r="C53440"/>
      <c r="D53440" s="154"/>
    </row>
    <row r="53441" spans="3:4">
      <c r="C53441"/>
      <c r="D53441" s="154"/>
    </row>
    <row r="53442" spans="3:4">
      <c r="C53442"/>
      <c r="D53442" s="154"/>
    </row>
    <row r="53443" spans="3:4">
      <c r="C53443"/>
      <c r="D53443" s="154"/>
    </row>
    <row r="53444" spans="3:4">
      <c r="C53444"/>
      <c r="D53444" s="154"/>
    </row>
    <row r="53445" spans="3:4">
      <c r="C53445"/>
      <c r="D53445" s="154"/>
    </row>
    <row r="53446" spans="3:4">
      <c r="C53446"/>
      <c r="D53446" s="154"/>
    </row>
    <row r="53447" spans="3:4">
      <c r="C53447"/>
      <c r="D53447" s="154"/>
    </row>
    <row r="53448" spans="3:4">
      <c r="C53448"/>
      <c r="D53448" s="154"/>
    </row>
    <row r="53449" spans="3:4">
      <c r="C53449"/>
      <c r="D53449" s="154"/>
    </row>
    <row r="53450" spans="3:4">
      <c r="C53450"/>
      <c r="D53450" s="154"/>
    </row>
    <row r="53451" spans="3:4">
      <c r="C53451"/>
      <c r="D53451" s="154"/>
    </row>
    <row r="53452" spans="3:4">
      <c r="C53452"/>
      <c r="D53452" s="154"/>
    </row>
    <row r="53453" spans="3:4">
      <c r="C53453"/>
      <c r="D53453" s="154"/>
    </row>
    <row r="53454" spans="3:4">
      <c r="C53454"/>
      <c r="D53454" s="154"/>
    </row>
    <row r="53455" spans="3:4">
      <c r="C53455"/>
      <c r="D53455" s="154"/>
    </row>
    <row r="53456" spans="3:4">
      <c r="C53456"/>
      <c r="D53456" s="154"/>
    </row>
    <row r="53457" spans="3:4">
      <c r="C53457"/>
      <c r="D53457" s="154"/>
    </row>
    <row r="53458" spans="3:4">
      <c r="C53458"/>
      <c r="D53458" s="154"/>
    </row>
    <row r="53459" spans="3:4">
      <c r="C53459"/>
      <c r="D53459" s="154"/>
    </row>
    <row r="53460" spans="3:4">
      <c r="C53460"/>
      <c r="D53460" s="154"/>
    </row>
    <row r="53461" spans="3:4">
      <c r="C53461"/>
      <c r="D53461" s="154"/>
    </row>
    <row r="53462" spans="3:4">
      <c r="C53462"/>
      <c r="D53462" s="154"/>
    </row>
    <row r="53463" spans="3:4">
      <c r="C53463"/>
      <c r="D53463" s="154"/>
    </row>
    <row r="53464" spans="3:4">
      <c r="C53464"/>
      <c r="D53464" s="154"/>
    </row>
    <row r="53465" spans="3:4">
      <c r="C53465"/>
      <c r="D53465" s="154"/>
    </row>
    <row r="53466" spans="3:4">
      <c r="C53466"/>
      <c r="D53466" s="154"/>
    </row>
    <row r="53467" spans="3:4">
      <c r="C53467"/>
      <c r="D53467" s="154"/>
    </row>
    <row r="53468" spans="3:4">
      <c r="C53468"/>
      <c r="D53468" s="154"/>
    </row>
    <row r="53469" spans="3:4">
      <c r="C53469"/>
      <c r="D53469" s="154"/>
    </row>
    <row r="53470" spans="3:4">
      <c r="C53470"/>
      <c r="D53470" s="154"/>
    </row>
    <row r="53471" spans="3:4">
      <c r="C53471"/>
      <c r="D53471" s="154"/>
    </row>
    <row r="53472" spans="3:4">
      <c r="C53472"/>
      <c r="D53472" s="154"/>
    </row>
    <row r="53473" spans="3:4">
      <c r="C53473"/>
      <c r="D53473" s="154"/>
    </row>
    <row r="53474" spans="3:4">
      <c r="C53474"/>
      <c r="D53474" s="154"/>
    </row>
    <row r="53475" spans="3:4">
      <c r="C53475"/>
      <c r="D53475" s="154"/>
    </row>
    <row r="53476" spans="3:4">
      <c r="C53476"/>
      <c r="D53476" s="154"/>
    </row>
    <row r="53477" spans="3:4">
      <c r="C53477"/>
      <c r="D53477" s="154"/>
    </row>
    <row r="53478" spans="3:4">
      <c r="C53478"/>
      <c r="D53478" s="154"/>
    </row>
    <row r="53479" spans="3:4">
      <c r="C53479"/>
      <c r="D53479" s="154"/>
    </row>
    <row r="53480" spans="3:4">
      <c r="C53480"/>
      <c r="D53480" s="154"/>
    </row>
    <row r="53481" spans="3:4">
      <c r="C53481"/>
      <c r="D53481" s="154"/>
    </row>
    <row r="53482" spans="3:4">
      <c r="C53482"/>
      <c r="D53482" s="154"/>
    </row>
    <row r="53483" spans="3:4">
      <c r="C53483"/>
      <c r="D53483" s="154"/>
    </row>
    <row r="53484" spans="3:4">
      <c r="C53484"/>
      <c r="D53484" s="154"/>
    </row>
    <row r="53485" spans="3:4">
      <c r="C53485"/>
      <c r="D53485" s="154"/>
    </row>
    <row r="53486" spans="3:4">
      <c r="C53486"/>
      <c r="D53486" s="154"/>
    </row>
    <row r="53487" spans="3:4">
      <c r="C53487"/>
      <c r="D53487" s="154"/>
    </row>
    <row r="53488" spans="3:4">
      <c r="C53488"/>
      <c r="D53488" s="154"/>
    </row>
    <row r="53489" spans="3:4">
      <c r="C53489"/>
      <c r="D53489" s="154"/>
    </row>
    <row r="53490" spans="3:4">
      <c r="C53490"/>
      <c r="D53490" s="154"/>
    </row>
    <row r="53491" spans="3:4">
      <c r="C53491"/>
      <c r="D53491" s="154"/>
    </row>
    <row r="53492" spans="3:4">
      <c r="C53492"/>
      <c r="D53492" s="154"/>
    </row>
    <row r="53493" spans="3:4">
      <c r="C53493"/>
      <c r="D53493" s="154"/>
    </row>
    <row r="53494" spans="3:4">
      <c r="C53494"/>
      <c r="D53494" s="154"/>
    </row>
    <row r="53495" spans="3:4">
      <c r="C53495"/>
      <c r="D53495" s="154"/>
    </row>
    <row r="53496" spans="3:4">
      <c r="C53496"/>
      <c r="D53496" s="154"/>
    </row>
    <row r="53497" spans="3:4">
      <c r="C53497"/>
      <c r="D53497" s="154"/>
    </row>
    <row r="53498" spans="3:4">
      <c r="C53498"/>
      <c r="D53498" s="154"/>
    </row>
    <row r="53499" spans="3:4">
      <c r="C53499"/>
      <c r="D53499" s="154"/>
    </row>
    <row r="53500" spans="3:4">
      <c r="C53500"/>
      <c r="D53500" s="154"/>
    </row>
    <row r="53501" spans="3:4">
      <c r="C53501"/>
      <c r="D53501" s="154"/>
    </row>
    <row r="53502" spans="3:4">
      <c r="C53502"/>
      <c r="D53502" s="154"/>
    </row>
    <row r="53503" spans="3:4">
      <c r="C53503"/>
      <c r="D53503" s="154"/>
    </row>
    <row r="53504" spans="3:4">
      <c r="C53504"/>
      <c r="D53504" s="154"/>
    </row>
    <row r="53505" spans="3:4">
      <c r="C53505"/>
      <c r="D53505" s="154"/>
    </row>
    <row r="53506" spans="3:4">
      <c r="C53506"/>
      <c r="D53506" s="154"/>
    </row>
    <row r="53507" spans="3:4">
      <c r="C53507"/>
      <c r="D53507" s="154"/>
    </row>
    <row r="53508" spans="3:4">
      <c r="C53508"/>
      <c r="D53508" s="154"/>
    </row>
    <row r="53509" spans="3:4">
      <c r="C53509"/>
      <c r="D53509" s="154"/>
    </row>
    <row r="53510" spans="3:4">
      <c r="C53510"/>
      <c r="D53510" s="154"/>
    </row>
    <row r="53511" spans="3:4">
      <c r="C53511"/>
      <c r="D53511" s="154"/>
    </row>
    <row r="53512" spans="3:4">
      <c r="C53512"/>
      <c r="D53512" s="154"/>
    </row>
    <row r="53513" spans="3:4">
      <c r="C53513"/>
      <c r="D53513" s="154"/>
    </row>
    <row r="53514" spans="3:4">
      <c r="C53514"/>
      <c r="D53514" s="154"/>
    </row>
    <row r="53515" spans="3:4">
      <c r="C53515"/>
      <c r="D53515" s="154"/>
    </row>
    <row r="53516" spans="3:4">
      <c r="C53516"/>
      <c r="D53516" s="154"/>
    </row>
    <row r="53517" spans="3:4">
      <c r="C53517"/>
      <c r="D53517" s="154"/>
    </row>
    <row r="53518" spans="3:4">
      <c r="C53518"/>
      <c r="D53518" s="154"/>
    </row>
    <row r="53519" spans="3:4">
      <c r="C53519"/>
      <c r="D53519" s="154"/>
    </row>
    <row r="53520" spans="3:4">
      <c r="C53520"/>
      <c r="D53520" s="154"/>
    </row>
    <row r="53521" spans="3:4">
      <c r="C53521"/>
      <c r="D53521" s="154"/>
    </row>
    <row r="53522" spans="3:4">
      <c r="C53522"/>
      <c r="D53522" s="154"/>
    </row>
    <row r="53523" spans="3:4">
      <c r="C53523"/>
      <c r="D53523" s="154"/>
    </row>
    <row r="53524" spans="3:4">
      <c r="C53524"/>
      <c r="D53524" s="154"/>
    </row>
    <row r="53525" spans="3:4">
      <c r="C53525"/>
      <c r="D53525" s="154"/>
    </row>
    <row r="53526" spans="3:4">
      <c r="C53526"/>
      <c r="D53526" s="154"/>
    </row>
    <row r="53527" spans="3:4">
      <c r="C53527"/>
      <c r="D53527" s="154"/>
    </row>
    <row r="53528" spans="3:4">
      <c r="C53528"/>
      <c r="D53528" s="154"/>
    </row>
    <row r="53529" spans="3:4">
      <c r="C53529"/>
      <c r="D53529" s="154"/>
    </row>
    <row r="53530" spans="3:4">
      <c r="C53530"/>
      <c r="D53530" s="154"/>
    </row>
    <row r="53531" spans="3:4">
      <c r="C53531"/>
      <c r="D53531" s="154"/>
    </row>
    <row r="53532" spans="3:4">
      <c r="C53532"/>
      <c r="D53532" s="154"/>
    </row>
    <row r="53533" spans="3:4">
      <c r="C53533"/>
      <c r="D53533" s="154"/>
    </row>
    <row r="53534" spans="3:4">
      <c r="C53534"/>
      <c r="D53534" s="154"/>
    </row>
    <row r="53535" spans="3:4">
      <c r="C53535"/>
      <c r="D53535" s="154"/>
    </row>
    <row r="53536" spans="3:4">
      <c r="C53536"/>
      <c r="D53536" s="154"/>
    </row>
    <row r="53537" spans="3:4">
      <c r="C53537"/>
      <c r="D53537" s="154"/>
    </row>
    <row r="53538" spans="3:4">
      <c r="C53538"/>
      <c r="D53538" s="154"/>
    </row>
    <row r="53539" spans="3:4">
      <c r="C53539"/>
      <c r="D53539" s="154"/>
    </row>
    <row r="53540" spans="3:4">
      <c r="C53540"/>
      <c r="D53540" s="154"/>
    </row>
    <row r="53541" spans="3:4">
      <c r="C53541"/>
      <c r="D53541" s="154"/>
    </row>
    <row r="53542" spans="3:4">
      <c r="C53542"/>
      <c r="D53542" s="154"/>
    </row>
    <row r="53543" spans="3:4">
      <c r="C53543"/>
      <c r="D53543" s="154"/>
    </row>
    <row r="53544" spans="3:4">
      <c r="C53544"/>
      <c r="D53544" s="154"/>
    </row>
    <row r="53545" spans="3:4">
      <c r="C53545"/>
      <c r="D53545" s="154"/>
    </row>
    <row r="53546" spans="3:4">
      <c r="C53546"/>
      <c r="D53546" s="154"/>
    </row>
    <row r="53547" spans="3:4">
      <c r="C53547"/>
      <c r="D53547" s="154"/>
    </row>
    <row r="53548" spans="3:4">
      <c r="C53548"/>
      <c r="D53548" s="154"/>
    </row>
    <row r="53549" spans="3:4">
      <c r="C53549"/>
      <c r="D53549" s="154"/>
    </row>
    <row r="53550" spans="3:4">
      <c r="C53550"/>
      <c r="D53550" s="154"/>
    </row>
    <row r="53551" spans="3:4">
      <c r="C53551"/>
      <c r="D53551" s="154"/>
    </row>
    <row r="53552" spans="3:4">
      <c r="C53552"/>
      <c r="D53552" s="154"/>
    </row>
    <row r="53553" spans="3:4">
      <c r="C53553"/>
      <c r="D53553" s="154"/>
    </row>
    <row r="53554" spans="3:4">
      <c r="C53554"/>
      <c r="D53554" s="154"/>
    </row>
    <row r="53555" spans="3:4">
      <c r="C53555"/>
      <c r="D53555" s="154"/>
    </row>
    <row r="53556" spans="3:4">
      <c r="C53556"/>
      <c r="D53556" s="154"/>
    </row>
    <row r="53557" spans="3:4">
      <c r="C53557"/>
      <c r="D53557" s="154"/>
    </row>
    <row r="53558" spans="3:4">
      <c r="C53558"/>
      <c r="D53558" s="154"/>
    </row>
    <row r="53559" spans="3:4">
      <c r="C53559"/>
      <c r="D53559" s="154"/>
    </row>
    <row r="53560" spans="3:4">
      <c r="C53560"/>
      <c r="D53560" s="154"/>
    </row>
    <row r="53561" spans="3:4">
      <c r="C53561"/>
      <c r="D53561" s="154"/>
    </row>
    <row r="53562" spans="3:4">
      <c r="C53562"/>
      <c r="D53562" s="154"/>
    </row>
    <row r="53563" spans="3:4">
      <c r="C53563"/>
      <c r="D53563" s="154"/>
    </row>
    <row r="53564" spans="3:4">
      <c r="C53564"/>
      <c r="D53564" s="154"/>
    </row>
    <row r="53565" spans="3:4">
      <c r="C53565"/>
      <c r="D53565" s="154"/>
    </row>
    <row r="53566" spans="3:4">
      <c r="C53566"/>
      <c r="D53566" s="154"/>
    </row>
    <row r="53567" spans="3:4">
      <c r="C53567"/>
      <c r="D53567" s="154"/>
    </row>
    <row r="53568" spans="3:4">
      <c r="C53568"/>
      <c r="D53568" s="154"/>
    </row>
    <row r="53569" spans="3:4">
      <c r="C53569"/>
      <c r="D53569" s="154"/>
    </row>
    <row r="53570" spans="3:4">
      <c r="C53570"/>
      <c r="D53570" s="154"/>
    </row>
    <row r="53571" spans="3:4">
      <c r="C53571"/>
      <c r="D53571" s="154"/>
    </row>
    <row r="53572" spans="3:4">
      <c r="C53572"/>
      <c r="D53572" s="154"/>
    </row>
    <row r="53573" spans="3:4">
      <c r="C53573"/>
      <c r="D53573" s="154"/>
    </row>
    <row r="53574" spans="3:4">
      <c r="C53574"/>
      <c r="D53574" s="154"/>
    </row>
    <row r="53575" spans="3:4">
      <c r="C53575"/>
      <c r="D53575" s="154"/>
    </row>
    <row r="53576" spans="3:4">
      <c r="C53576"/>
      <c r="D53576" s="154"/>
    </row>
    <row r="53577" spans="3:4">
      <c r="C53577"/>
      <c r="D53577" s="154"/>
    </row>
    <row r="53578" spans="3:4">
      <c r="C53578"/>
      <c r="D53578" s="154"/>
    </row>
    <row r="53579" spans="3:4">
      <c r="C53579"/>
      <c r="D53579" s="154"/>
    </row>
    <row r="53580" spans="3:4">
      <c r="C53580"/>
      <c r="D53580" s="154"/>
    </row>
    <row r="53581" spans="3:4">
      <c r="C53581"/>
      <c r="D53581" s="154"/>
    </row>
    <row r="53582" spans="3:4">
      <c r="C53582"/>
      <c r="D53582" s="154"/>
    </row>
    <row r="53583" spans="3:4">
      <c r="C53583"/>
      <c r="D53583" s="154"/>
    </row>
    <row r="53584" spans="3:4">
      <c r="C53584"/>
      <c r="D53584" s="154"/>
    </row>
    <row r="53585" spans="3:4">
      <c r="C53585"/>
      <c r="D53585" s="154"/>
    </row>
    <row r="53586" spans="3:4">
      <c r="C53586"/>
      <c r="D53586" s="154"/>
    </row>
    <row r="53587" spans="3:4">
      <c r="C53587"/>
      <c r="D53587" s="154"/>
    </row>
    <row r="53588" spans="3:4">
      <c r="C53588"/>
      <c r="D53588" s="154"/>
    </row>
    <row r="53589" spans="3:4">
      <c r="C53589"/>
      <c r="D53589" s="154"/>
    </row>
    <row r="53590" spans="3:4">
      <c r="C53590"/>
      <c r="D53590" s="154"/>
    </row>
    <row r="53591" spans="3:4">
      <c r="C53591"/>
      <c r="D53591" s="154"/>
    </row>
    <row r="53592" spans="3:4">
      <c r="C53592"/>
      <c r="D53592" s="154"/>
    </row>
    <row r="53593" spans="3:4">
      <c r="C53593"/>
      <c r="D53593" s="154"/>
    </row>
    <row r="53594" spans="3:4">
      <c r="C53594"/>
      <c r="D53594" s="154"/>
    </row>
    <row r="53595" spans="3:4">
      <c r="C53595"/>
      <c r="D53595" s="154"/>
    </row>
    <row r="53596" spans="3:4">
      <c r="C53596"/>
      <c r="D53596" s="154"/>
    </row>
    <row r="53597" spans="3:4">
      <c r="C53597"/>
      <c r="D53597" s="154"/>
    </row>
    <row r="53598" spans="3:4">
      <c r="C53598"/>
      <c r="D53598" s="154"/>
    </row>
    <row r="53599" spans="3:4">
      <c r="C53599"/>
      <c r="D53599" s="154"/>
    </row>
    <row r="53600" spans="3:4">
      <c r="C53600"/>
      <c r="D53600" s="154"/>
    </row>
    <row r="53601" spans="3:4">
      <c r="C53601"/>
      <c r="D53601" s="154"/>
    </row>
    <row r="53602" spans="3:4">
      <c r="C53602"/>
      <c r="D53602" s="154"/>
    </row>
    <row r="53603" spans="3:4">
      <c r="C53603"/>
      <c r="D53603" s="154"/>
    </row>
    <row r="53604" spans="3:4">
      <c r="C53604"/>
      <c r="D53604" s="154"/>
    </row>
    <row r="53605" spans="3:4">
      <c r="C53605"/>
      <c r="D53605" s="154"/>
    </row>
    <row r="53606" spans="3:4">
      <c r="C53606"/>
      <c r="D53606" s="154"/>
    </row>
    <row r="53607" spans="3:4">
      <c r="C53607"/>
      <c r="D53607" s="154"/>
    </row>
    <row r="53608" spans="3:4">
      <c r="C53608"/>
      <c r="D53608" s="154"/>
    </row>
    <row r="53609" spans="3:4">
      <c r="C53609"/>
      <c r="D53609" s="154"/>
    </row>
    <row r="53610" spans="3:4">
      <c r="C53610"/>
      <c r="D53610" s="154"/>
    </row>
    <row r="53611" spans="3:4">
      <c r="C53611"/>
      <c r="D53611" s="154"/>
    </row>
    <row r="53612" spans="3:4">
      <c r="C53612"/>
      <c r="D53612" s="154"/>
    </row>
    <row r="53613" spans="3:4">
      <c r="C53613"/>
      <c r="D53613" s="154"/>
    </row>
    <row r="53614" spans="3:4">
      <c r="C53614"/>
      <c r="D53614" s="154"/>
    </row>
    <row r="53615" spans="3:4">
      <c r="C53615"/>
      <c r="D53615" s="154"/>
    </row>
    <row r="53616" spans="3:4">
      <c r="C53616"/>
      <c r="D53616" s="154"/>
    </row>
    <row r="53617" spans="3:4">
      <c r="C53617"/>
      <c r="D53617" s="154"/>
    </row>
    <row r="53618" spans="3:4">
      <c r="C53618"/>
      <c r="D53618" s="154"/>
    </row>
    <row r="53619" spans="3:4">
      <c r="C53619"/>
      <c r="D53619" s="154"/>
    </row>
    <row r="53620" spans="3:4">
      <c r="C53620"/>
      <c r="D53620" s="154"/>
    </row>
    <row r="53621" spans="3:4">
      <c r="C53621"/>
      <c r="D53621" s="154"/>
    </row>
    <row r="53622" spans="3:4">
      <c r="C53622"/>
      <c r="D53622" s="154"/>
    </row>
    <row r="53623" spans="3:4">
      <c r="C53623"/>
      <c r="D53623" s="154"/>
    </row>
    <row r="53624" spans="3:4">
      <c r="C53624"/>
      <c r="D53624" s="154"/>
    </row>
    <row r="53625" spans="3:4">
      <c r="C53625"/>
      <c r="D53625" s="154"/>
    </row>
    <row r="53626" spans="3:4">
      <c r="C53626"/>
      <c r="D53626" s="154"/>
    </row>
    <row r="53627" spans="3:4">
      <c r="C53627"/>
      <c r="D53627" s="154"/>
    </row>
    <row r="53628" spans="3:4">
      <c r="C53628"/>
      <c r="D53628" s="154"/>
    </row>
    <row r="53629" spans="3:4">
      <c r="C53629"/>
      <c r="D53629" s="154"/>
    </row>
    <row r="53630" spans="3:4">
      <c r="C53630"/>
      <c r="D53630" s="154"/>
    </row>
    <row r="53631" spans="3:4">
      <c r="C53631"/>
      <c r="D53631" s="154"/>
    </row>
    <row r="53632" spans="3:4">
      <c r="C53632"/>
      <c r="D53632" s="154"/>
    </row>
    <row r="53633" spans="3:4">
      <c r="C53633"/>
      <c r="D53633" s="154"/>
    </row>
    <row r="53634" spans="3:4">
      <c r="C53634"/>
      <c r="D53634" s="154"/>
    </row>
    <row r="53635" spans="3:4">
      <c r="C53635"/>
      <c r="D53635" s="154"/>
    </row>
    <row r="53636" spans="3:4">
      <c r="C53636"/>
      <c r="D53636" s="154"/>
    </row>
    <row r="53637" spans="3:4">
      <c r="C53637"/>
      <c r="D53637" s="154"/>
    </row>
    <row r="53638" spans="3:4">
      <c r="C53638"/>
      <c r="D53638" s="154"/>
    </row>
    <row r="53639" spans="3:4">
      <c r="C53639"/>
      <c r="D53639" s="154"/>
    </row>
    <row r="53640" spans="3:4">
      <c r="C53640"/>
      <c r="D53640" s="154"/>
    </row>
    <row r="53641" spans="3:4">
      <c r="C53641"/>
      <c r="D53641" s="154"/>
    </row>
    <row r="53642" spans="3:4">
      <c r="C53642"/>
      <c r="D53642" s="154"/>
    </row>
    <row r="53643" spans="3:4">
      <c r="C53643"/>
      <c r="D53643" s="154"/>
    </row>
    <row r="53644" spans="3:4">
      <c r="C53644"/>
      <c r="D53644" s="154"/>
    </row>
    <row r="53645" spans="3:4">
      <c r="C53645"/>
      <c r="D53645" s="154"/>
    </row>
    <row r="53646" spans="3:4">
      <c r="C53646"/>
      <c r="D53646" s="154"/>
    </row>
    <row r="53647" spans="3:4">
      <c r="C53647"/>
      <c r="D53647" s="154"/>
    </row>
    <row r="53648" spans="3:4">
      <c r="C53648"/>
      <c r="D53648" s="154"/>
    </row>
    <row r="53649" spans="3:4">
      <c r="C53649"/>
      <c r="D53649" s="154"/>
    </row>
    <row r="53650" spans="3:4">
      <c r="C53650"/>
      <c r="D53650" s="154"/>
    </row>
    <row r="53651" spans="3:4">
      <c r="C53651"/>
      <c r="D53651" s="154"/>
    </row>
    <row r="53652" spans="3:4">
      <c r="C53652"/>
      <c r="D53652" s="154"/>
    </row>
    <row r="53653" spans="3:4">
      <c r="C53653"/>
      <c r="D53653" s="154"/>
    </row>
    <row r="53654" spans="3:4">
      <c r="C53654"/>
      <c r="D53654" s="154"/>
    </row>
    <row r="53655" spans="3:4">
      <c r="C53655"/>
      <c r="D53655" s="154"/>
    </row>
    <row r="53656" spans="3:4">
      <c r="C53656"/>
      <c r="D53656" s="154"/>
    </row>
    <row r="53657" spans="3:4">
      <c r="C53657"/>
      <c r="D53657" s="154"/>
    </row>
    <row r="53658" spans="3:4">
      <c r="C53658"/>
      <c r="D53658" s="154"/>
    </row>
    <row r="53659" spans="3:4">
      <c r="C53659"/>
      <c r="D53659" s="154"/>
    </row>
    <row r="53660" spans="3:4">
      <c r="C53660"/>
      <c r="D53660" s="154"/>
    </row>
    <row r="53661" spans="3:4">
      <c r="C53661"/>
      <c r="D53661" s="154"/>
    </row>
    <row r="53662" spans="3:4">
      <c r="C53662"/>
      <c r="D53662" s="154"/>
    </row>
    <row r="53663" spans="3:4">
      <c r="C53663"/>
      <c r="D53663" s="154"/>
    </row>
    <row r="53664" spans="3:4">
      <c r="C53664"/>
      <c r="D53664" s="154"/>
    </row>
    <row r="53665" spans="3:4">
      <c r="C53665"/>
      <c r="D53665" s="154"/>
    </row>
    <row r="53666" spans="3:4">
      <c r="C53666"/>
      <c r="D53666" s="154"/>
    </row>
    <row r="53667" spans="3:4">
      <c r="C53667"/>
      <c r="D53667" s="154"/>
    </row>
    <row r="53668" spans="3:4">
      <c r="C53668"/>
      <c r="D53668" s="154"/>
    </row>
    <row r="53669" spans="3:4">
      <c r="C53669"/>
      <c r="D53669" s="154"/>
    </row>
    <row r="53670" spans="3:4">
      <c r="C53670"/>
      <c r="D53670" s="154"/>
    </row>
    <row r="53671" spans="3:4">
      <c r="C53671"/>
      <c r="D53671" s="154"/>
    </row>
    <row r="53672" spans="3:4">
      <c r="C53672"/>
      <c r="D53672" s="154"/>
    </row>
    <row r="53673" spans="3:4">
      <c r="C53673"/>
      <c r="D53673" s="154"/>
    </row>
    <row r="53674" spans="3:4">
      <c r="C53674"/>
      <c r="D53674" s="154"/>
    </row>
    <row r="53675" spans="3:4">
      <c r="C53675"/>
      <c r="D53675" s="154"/>
    </row>
    <row r="53676" spans="3:4">
      <c r="C53676"/>
      <c r="D53676" s="154"/>
    </row>
    <row r="53677" spans="3:4">
      <c r="C53677"/>
      <c r="D53677" s="154"/>
    </row>
    <row r="53678" spans="3:4">
      <c r="C53678"/>
      <c r="D53678" s="154"/>
    </row>
    <row r="53679" spans="3:4">
      <c r="C53679"/>
      <c r="D53679" s="154"/>
    </row>
    <row r="53680" spans="3:4">
      <c r="C53680"/>
      <c r="D53680" s="154"/>
    </row>
    <row r="53681" spans="3:4">
      <c r="C53681"/>
      <c r="D53681" s="154"/>
    </row>
    <row r="53682" spans="3:4">
      <c r="C53682"/>
      <c r="D53682" s="154"/>
    </row>
    <row r="53683" spans="3:4">
      <c r="C53683"/>
      <c r="D53683" s="154"/>
    </row>
    <row r="53684" spans="3:4">
      <c r="C53684"/>
      <c r="D53684" s="154"/>
    </row>
    <row r="53685" spans="3:4">
      <c r="C53685"/>
      <c r="D53685" s="154"/>
    </row>
    <row r="53686" spans="3:4">
      <c r="C53686"/>
      <c r="D53686" s="154"/>
    </row>
    <row r="53687" spans="3:4">
      <c r="C53687"/>
      <c r="D53687" s="154"/>
    </row>
    <row r="53688" spans="3:4">
      <c r="C53688"/>
      <c r="D53688" s="154"/>
    </row>
    <row r="53689" spans="3:4">
      <c r="C53689"/>
      <c r="D53689" s="154"/>
    </row>
    <row r="53690" spans="3:4">
      <c r="C53690"/>
      <c r="D53690" s="154"/>
    </row>
    <row r="53691" spans="3:4">
      <c r="C53691"/>
      <c r="D53691" s="154"/>
    </row>
    <row r="53692" spans="3:4">
      <c r="C53692"/>
      <c r="D53692" s="154"/>
    </row>
    <row r="53693" spans="3:4">
      <c r="C53693"/>
      <c r="D53693" s="154"/>
    </row>
    <row r="53694" spans="3:4">
      <c r="C53694"/>
      <c r="D53694" s="154"/>
    </row>
    <row r="53695" spans="3:4">
      <c r="C53695"/>
      <c r="D53695" s="154"/>
    </row>
    <row r="53696" spans="3:4">
      <c r="C53696"/>
      <c r="D53696" s="154"/>
    </row>
    <row r="53697" spans="3:4">
      <c r="C53697"/>
      <c r="D53697" s="154"/>
    </row>
    <row r="53698" spans="3:4">
      <c r="C53698"/>
      <c r="D53698" s="154"/>
    </row>
    <row r="53699" spans="3:4">
      <c r="C53699"/>
      <c r="D53699" s="154"/>
    </row>
    <row r="53700" spans="3:4">
      <c r="C53700"/>
      <c r="D53700" s="154"/>
    </row>
    <row r="53701" spans="3:4">
      <c r="C53701"/>
      <c r="D53701" s="154"/>
    </row>
    <row r="53702" spans="3:4">
      <c r="C53702"/>
      <c r="D53702" s="154"/>
    </row>
    <row r="53703" spans="3:4">
      <c r="C53703"/>
      <c r="D53703" s="154"/>
    </row>
    <row r="53704" spans="3:4">
      <c r="C53704"/>
      <c r="D53704" s="154"/>
    </row>
    <row r="53705" spans="3:4">
      <c r="C53705"/>
      <c r="D53705" s="154"/>
    </row>
    <row r="53706" spans="3:4">
      <c r="C53706"/>
      <c r="D53706" s="154"/>
    </row>
    <row r="53707" spans="3:4">
      <c r="C53707"/>
      <c r="D53707" s="154"/>
    </row>
    <row r="53708" spans="3:4">
      <c r="C53708"/>
      <c r="D53708" s="154"/>
    </row>
    <row r="53709" spans="3:4">
      <c r="C53709"/>
      <c r="D53709" s="154"/>
    </row>
    <row r="53710" spans="3:4">
      <c r="C53710"/>
      <c r="D53710" s="154"/>
    </row>
    <row r="53711" spans="3:4">
      <c r="C53711"/>
      <c r="D53711" s="154"/>
    </row>
    <row r="53712" spans="3:4">
      <c r="C53712"/>
      <c r="D53712" s="154"/>
    </row>
    <row r="53713" spans="3:4">
      <c r="C53713"/>
      <c r="D53713" s="154"/>
    </row>
    <row r="53714" spans="3:4">
      <c r="C53714"/>
      <c r="D53714" s="154"/>
    </row>
    <row r="53715" spans="3:4">
      <c r="C53715"/>
      <c r="D53715" s="154"/>
    </row>
    <row r="53716" spans="3:4">
      <c r="C53716"/>
      <c r="D53716" s="154"/>
    </row>
    <row r="53717" spans="3:4">
      <c r="C53717"/>
      <c r="D53717" s="154"/>
    </row>
    <row r="53718" spans="3:4">
      <c r="C53718"/>
      <c r="D53718" s="154"/>
    </row>
    <row r="53719" spans="3:4">
      <c r="C53719"/>
      <c r="D53719" s="154"/>
    </row>
    <row r="53720" spans="3:4">
      <c r="C53720"/>
      <c r="D53720" s="154"/>
    </row>
    <row r="53721" spans="3:4">
      <c r="C53721"/>
      <c r="D53721" s="154"/>
    </row>
    <row r="53722" spans="3:4">
      <c r="C53722"/>
      <c r="D53722" s="154"/>
    </row>
    <row r="53723" spans="3:4">
      <c r="C53723"/>
      <c r="D53723" s="154"/>
    </row>
    <row r="53724" spans="3:4">
      <c r="C53724"/>
      <c r="D53724" s="154"/>
    </row>
    <row r="53725" spans="3:4">
      <c r="C53725"/>
      <c r="D53725" s="154"/>
    </row>
    <row r="53726" spans="3:4">
      <c r="C53726"/>
      <c r="D53726" s="154"/>
    </row>
    <row r="53727" spans="3:4">
      <c r="C53727"/>
      <c r="D53727" s="154"/>
    </row>
    <row r="53728" spans="3:4">
      <c r="C53728"/>
      <c r="D53728" s="154"/>
    </row>
    <row r="53729" spans="3:4">
      <c r="C53729"/>
      <c r="D53729" s="154"/>
    </row>
    <row r="53730" spans="3:4">
      <c r="C53730"/>
      <c r="D53730" s="154"/>
    </row>
    <row r="53731" spans="3:4">
      <c r="C53731"/>
      <c r="D53731" s="154"/>
    </row>
    <row r="53732" spans="3:4">
      <c r="C53732"/>
      <c r="D53732" s="154"/>
    </row>
    <row r="53733" spans="3:4">
      <c r="C53733"/>
      <c r="D53733" s="154"/>
    </row>
    <row r="53734" spans="3:4">
      <c r="C53734"/>
      <c r="D53734" s="154"/>
    </row>
    <row r="53735" spans="3:4">
      <c r="C53735"/>
      <c r="D53735" s="154"/>
    </row>
    <row r="53736" spans="3:4">
      <c r="C53736"/>
      <c r="D53736" s="154"/>
    </row>
    <row r="53737" spans="3:4">
      <c r="C53737"/>
      <c r="D53737" s="154"/>
    </row>
    <row r="53738" spans="3:4">
      <c r="C53738"/>
      <c r="D53738" s="154"/>
    </row>
    <row r="53739" spans="3:4">
      <c r="C53739"/>
      <c r="D53739" s="154"/>
    </row>
    <row r="53740" spans="3:4">
      <c r="C53740"/>
      <c r="D53740" s="154"/>
    </row>
    <row r="53741" spans="3:4">
      <c r="C53741"/>
      <c r="D53741" s="154"/>
    </row>
    <row r="53742" spans="3:4">
      <c r="C53742"/>
      <c r="D53742" s="154"/>
    </row>
    <row r="53743" spans="3:4">
      <c r="C53743"/>
      <c r="D53743" s="154"/>
    </row>
    <row r="53744" spans="3:4">
      <c r="C53744"/>
      <c r="D53744" s="154"/>
    </row>
    <row r="53745" spans="3:4">
      <c r="C53745"/>
      <c r="D53745" s="154"/>
    </row>
    <row r="53746" spans="3:4">
      <c r="C53746"/>
      <c r="D53746" s="154"/>
    </row>
    <row r="53747" spans="3:4">
      <c r="C53747"/>
      <c r="D53747" s="154"/>
    </row>
    <row r="53748" spans="3:4">
      <c r="C53748"/>
      <c r="D53748" s="154"/>
    </row>
    <row r="53749" spans="3:4">
      <c r="C53749"/>
      <c r="D53749" s="154"/>
    </row>
    <row r="53750" spans="3:4">
      <c r="C53750"/>
      <c r="D53750" s="154"/>
    </row>
    <row r="53751" spans="3:4">
      <c r="C53751"/>
      <c r="D53751" s="154"/>
    </row>
    <row r="53752" spans="3:4">
      <c r="C53752"/>
      <c r="D53752" s="154"/>
    </row>
    <row r="53753" spans="3:4">
      <c r="C53753"/>
      <c r="D53753" s="154"/>
    </row>
    <row r="53754" spans="3:4">
      <c r="C53754"/>
      <c r="D53754" s="154"/>
    </row>
    <row r="53755" spans="3:4">
      <c r="C53755"/>
      <c r="D53755" s="154"/>
    </row>
    <row r="53756" spans="3:4">
      <c r="C53756"/>
      <c r="D53756" s="154"/>
    </row>
    <row r="53757" spans="3:4">
      <c r="C53757"/>
      <c r="D53757" s="154"/>
    </row>
    <row r="53758" spans="3:4">
      <c r="C53758"/>
      <c r="D53758" s="154"/>
    </row>
    <row r="53759" spans="3:4">
      <c r="C53759"/>
      <c r="D53759" s="154"/>
    </row>
    <row r="53760" spans="3:4">
      <c r="C53760"/>
      <c r="D53760" s="154"/>
    </row>
    <row r="53761" spans="3:4">
      <c r="C53761"/>
      <c r="D53761" s="154"/>
    </row>
    <row r="53762" spans="3:4">
      <c r="C53762"/>
      <c r="D53762" s="154"/>
    </row>
    <row r="53763" spans="3:4">
      <c r="C53763"/>
      <c r="D53763" s="154"/>
    </row>
    <row r="53764" spans="3:4">
      <c r="C53764"/>
      <c r="D53764" s="154"/>
    </row>
    <row r="53765" spans="3:4">
      <c r="C53765"/>
      <c r="D53765" s="154"/>
    </row>
    <row r="53766" spans="3:4">
      <c r="C53766"/>
      <c r="D53766" s="154"/>
    </row>
    <row r="53767" spans="3:4">
      <c r="C53767"/>
      <c r="D53767" s="154"/>
    </row>
    <row r="53768" spans="3:4">
      <c r="C53768"/>
      <c r="D53768" s="154"/>
    </row>
    <row r="53769" spans="3:4">
      <c r="C53769"/>
      <c r="D53769" s="154"/>
    </row>
    <row r="53770" spans="3:4">
      <c r="C53770"/>
      <c r="D53770" s="154"/>
    </row>
    <row r="53771" spans="3:4">
      <c r="C53771"/>
      <c r="D53771" s="154"/>
    </row>
    <row r="53772" spans="3:4">
      <c r="C53772"/>
      <c r="D53772" s="154"/>
    </row>
    <row r="53773" spans="3:4">
      <c r="C53773"/>
      <c r="D53773" s="154"/>
    </row>
    <row r="53774" spans="3:4">
      <c r="C53774"/>
      <c r="D53774" s="154"/>
    </row>
    <row r="53775" spans="3:4">
      <c r="C53775"/>
      <c r="D53775" s="154"/>
    </row>
    <row r="53776" spans="3:4">
      <c r="C53776"/>
      <c r="D53776" s="154"/>
    </row>
    <row r="53777" spans="3:4">
      <c r="C53777"/>
      <c r="D53777" s="154"/>
    </row>
    <row r="53778" spans="3:4">
      <c r="C53778"/>
      <c r="D53778" s="154"/>
    </row>
    <row r="53779" spans="3:4">
      <c r="C53779"/>
      <c r="D53779" s="154"/>
    </row>
    <row r="53780" spans="3:4">
      <c r="C53780"/>
      <c r="D53780" s="154"/>
    </row>
    <row r="53781" spans="3:4">
      <c r="C53781"/>
      <c r="D53781" s="154"/>
    </row>
    <row r="53782" spans="3:4">
      <c r="C53782"/>
      <c r="D53782" s="154"/>
    </row>
    <row r="53783" spans="3:4">
      <c r="C53783"/>
      <c r="D53783" s="154"/>
    </row>
    <row r="53784" spans="3:4">
      <c r="C53784"/>
      <c r="D53784" s="154"/>
    </row>
    <row r="53785" spans="3:4">
      <c r="C53785"/>
      <c r="D53785" s="154"/>
    </row>
    <row r="53786" spans="3:4">
      <c r="C53786"/>
      <c r="D53786" s="154"/>
    </row>
    <row r="53787" spans="3:4">
      <c r="C53787"/>
      <c r="D53787" s="154"/>
    </row>
    <row r="53788" spans="3:4">
      <c r="C53788"/>
      <c r="D53788" s="154"/>
    </row>
    <row r="53789" spans="3:4">
      <c r="C53789"/>
      <c r="D53789" s="154"/>
    </row>
    <row r="53790" spans="3:4">
      <c r="C53790"/>
      <c r="D53790" s="154"/>
    </row>
    <row r="53791" spans="3:4">
      <c r="C53791"/>
      <c r="D53791" s="154"/>
    </row>
    <row r="53792" spans="3:4">
      <c r="C53792"/>
      <c r="D53792" s="154"/>
    </row>
    <row r="53793" spans="3:4">
      <c r="C53793"/>
      <c r="D53793" s="154"/>
    </row>
    <row r="53794" spans="3:4">
      <c r="C53794"/>
      <c r="D53794" s="154"/>
    </row>
    <row r="53795" spans="3:4">
      <c r="C53795"/>
      <c r="D53795" s="154"/>
    </row>
    <row r="53796" spans="3:4">
      <c r="C53796"/>
      <c r="D53796" s="154"/>
    </row>
    <row r="53797" spans="3:4">
      <c r="C53797"/>
      <c r="D53797" s="154"/>
    </row>
    <row r="53798" spans="3:4">
      <c r="C53798"/>
      <c r="D53798" s="154"/>
    </row>
    <row r="53799" spans="3:4">
      <c r="C53799"/>
      <c r="D53799" s="154"/>
    </row>
    <row r="53800" spans="3:4">
      <c r="C53800"/>
      <c r="D53800" s="154"/>
    </row>
    <row r="53801" spans="3:4">
      <c r="C53801"/>
      <c r="D53801" s="154"/>
    </row>
    <row r="53802" spans="3:4">
      <c r="C53802"/>
      <c r="D53802" s="154"/>
    </row>
    <row r="53803" spans="3:4">
      <c r="C53803"/>
      <c r="D53803" s="154"/>
    </row>
    <row r="53804" spans="3:4">
      <c r="C53804"/>
      <c r="D53804" s="154"/>
    </row>
    <row r="53805" spans="3:4">
      <c r="C53805"/>
      <c r="D53805" s="154"/>
    </row>
    <row r="53806" spans="3:4">
      <c r="C53806"/>
      <c r="D53806" s="154"/>
    </row>
    <row r="53807" spans="3:4">
      <c r="C53807"/>
      <c r="D53807" s="154"/>
    </row>
    <row r="53808" spans="3:4">
      <c r="C53808"/>
      <c r="D53808" s="154"/>
    </row>
    <row r="53809" spans="3:4">
      <c r="C53809"/>
      <c r="D53809" s="154"/>
    </row>
    <row r="53810" spans="3:4">
      <c r="C53810"/>
      <c r="D53810" s="154"/>
    </row>
    <row r="53811" spans="3:4">
      <c r="C53811"/>
      <c r="D53811" s="154"/>
    </row>
    <row r="53812" spans="3:4">
      <c r="C53812"/>
      <c r="D53812" s="154"/>
    </row>
    <row r="53813" spans="3:4">
      <c r="C53813"/>
      <c r="D53813" s="154"/>
    </row>
    <row r="53814" spans="3:4">
      <c r="C53814"/>
      <c r="D53814" s="154"/>
    </row>
    <row r="53815" spans="3:4">
      <c r="C53815"/>
      <c r="D53815" s="154"/>
    </row>
    <row r="53816" spans="3:4">
      <c r="C53816"/>
      <c r="D53816" s="154"/>
    </row>
    <row r="53817" spans="3:4">
      <c r="C53817"/>
      <c r="D53817" s="154"/>
    </row>
    <row r="53818" spans="3:4">
      <c r="C53818"/>
      <c r="D53818" s="154"/>
    </row>
    <row r="53819" spans="3:4">
      <c r="C53819"/>
      <c r="D53819" s="154"/>
    </row>
    <row r="53820" spans="3:4">
      <c r="C53820"/>
      <c r="D53820" s="154"/>
    </row>
    <row r="53821" spans="3:4">
      <c r="C53821"/>
      <c r="D53821" s="154"/>
    </row>
    <row r="53822" spans="3:4">
      <c r="C53822"/>
      <c r="D53822" s="154"/>
    </row>
    <row r="53823" spans="3:4">
      <c r="C53823"/>
      <c r="D53823" s="154"/>
    </row>
    <row r="53824" spans="3:4">
      <c r="C53824"/>
      <c r="D53824" s="154"/>
    </row>
    <row r="53825" spans="3:4">
      <c r="C53825"/>
      <c r="D53825" s="154"/>
    </row>
    <row r="53826" spans="3:4">
      <c r="C53826"/>
      <c r="D53826" s="154"/>
    </row>
    <row r="53827" spans="3:4">
      <c r="C53827"/>
      <c r="D53827" s="154"/>
    </row>
    <row r="53828" spans="3:4">
      <c r="C53828"/>
      <c r="D53828" s="154"/>
    </row>
    <row r="53829" spans="3:4">
      <c r="C53829"/>
      <c r="D53829" s="154"/>
    </row>
    <row r="53830" spans="3:4">
      <c r="C53830"/>
      <c r="D53830" s="154"/>
    </row>
    <row r="53831" spans="3:4">
      <c r="C53831"/>
      <c r="D53831" s="154"/>
    </row>
    <row r="53832" spans="3:4">
      <c r="C53832"/>
      <c r="D53832" s="154"/>
    </row>
    <row r="53833" spans="3:4">
      <c r="C53833"/>
      <c r="D53833" s="154"/>
    </row>
    <row r="53834" spans="3:4">
      <c r="C53834"/>
      <c r="D53834" s="154"/>
    </row>
    <row r="53835" spans="3:4">
      <c r="C53835"/>
      <c r="D53835" s="154"/>
    </row>
    <row r="53836" spans="3:4">
      <c r="C53836"/>
      <c r="D53836" s="154"/>
    </row>
    <row r="53837" spans="3:4">
      <c r="C53837"/>
      <c r="D53837" s="154"/>
    </row>
    <row r="53838" spans="3:4">
      <c r="C53838"/>
      <c r="D53838" s="154"/>
    </row>
    <row r="53839" spans="3:4">
      <c r="C53839"/>
      <c r="D53839" s="154"/>
    </row>
    <row r="53840" spans="3:4">
      <c r="C53840"/>
      <c r="D53840" s="154"/>
    </row>
    <row r="53841" spans="3:4">
      <c r="C53841"/>
      <c r="D53841" s="154"/>
    </row>
    <row r="53842" spans="3:4">
      <c r="C53842"/>
      <c r="D53842" s="154"/>
    </row>
    <row r="53843" spans="3:4">
      <c r="C53843"/>
      <c r="D53843" s="154"/>
    </row>
    <row r="53844" spans="3:4">
      <c r="C53844"/>
      <c r="D53844" s="154"/>
    </row>
    <row r="53845" spans="3:4">
      <c r="C53845"/>
      <c r="D53845" s="154"/>
    </row>
    <row r="53846" spans="3:4">
      <c r="C53846"/>
      <c r="D53846" s="154"/>
    </row>
    <row r="53847" spans="3:4">
      <c r="C53847"/>
      <c r="D53847" s="154"/>
    </row>
    <row r="53848" spans="3:4">
      <c r="C53848"/>
      <c r="D53848" s="154"/>
    </row>
    <row r="53849" spans="3:4">
      <c r="C53849"/>
      <c r="D53849" s="154"/>
    </row>
    <row r="53850" spans="3:4">
      <c r="C53850"/>
      <c r="D53850" s="154"/>
    </row>
    <row r="53851" spans="3:4">
      <c r="C53851"/>
      <c r="D53851" s="154"/>
    </row>
    <row r="53852" spans="3:4">
      <c r="C53852"/>
      <c r="D53852" s="154"/>
    </row>
    <row r="53853" spans="3:4">
      <c r="C53853"/>
      <c r="D53853" s="154"/>
    </row>
    <row r="53854" spans="3:4">
      <c r="C53854"/>
      <c r="D53854" s="154"/>
    </row>
    <row r="53855" spans="3:4">
      <c r="C53855"/>
      <c r="D53855" s="154"/>
    </row>
    <row r="53856" spans="3:4">
      <c r="C53856"/>
      <c r="D53856" s="154"/>
    </row>
    <row r="53857" spans="3:4">
      <c r="C53857"/>
      <c r="D53857" s="154"/>
    </row>
    <row r="53858" spans="3:4">
      <c r="C53858"/>
      <c r="D53858" s="154"/>
    </row>
    <row r="53859" spans="3:4">
      <c r="C53859"/>
      <c r="D53859" s="154"/>
    </row>
    <row r="53860" spans="3:4">
      <c r="C53860"/>
      <c r="D53860" s="154"/>
    </row>
    <row r="53861" spans="3:4">
      <c r="C53861"/>
      <c r="D53861" s="154"/>
    </row>
    <row r="53862" spans="3:4">
      <c r="C53862"/>
      <c r="D53862" s="154"/>
    </row>
    <row r="53863" spans="3:4">
      <c r="C53863"/>
      <c r="D53863" s="154"/>
    </row>
    <row r="53864" spans="3:4">
      <c r="C53864"/>
      <c r="D53864" s="154"/>
    </row>
    <row r="53865" spans="3:4">
      <c r="C53865"/>
      <c r="D53865" s="154"/>
    </row>
    <row r="53866" spans="3:4">
      <c r="C53866"/>
      <c r="D53866" s="154"/>
    </row>
    <row r="53867" spans="3:4">
      <c r="C53867"/>
      <c r="D53867" s="154"/>
    </row>
    <row r="53868" spans="3:4">
      <c r="C53868"/>
      <c r="D53868" s="154"/>
    </row>
    <row r="53869" spans="3:4">
      <c r="C53869"/>
      <c r="D53869" s="154"/>
    </row>
    <row r="53870" spans="3:4">
      <c r="C53870"/>
      <c r="D53870" s="154"/>
    </row>
    <row r="53871" spans="3:4">
      <c r="C53871"/>
      <c r="D53871" s="154"/>
    </row>
    <row r="53872" spans="3:4">
      <c r="C53872"/>
      <c r="D53872" s="154"/>
    </row>
    <row r="53873" spans="3:4">
      <c r="C53873"/>
      <c r="D53873" s="154"/>
    </row>
    <row r="53874" spans="3:4">
      <c r="C53874"/>
      <c r="D53874" s="154"/>
    </row>
    <row r="53875" spans="3:4">
      <c r="C53875"/>
      <c r="D53875" s="154"/>
    </row>
    <row r="53876" spans="3:4">
      <c r="C53876"/>
      <c r="D53876" s="154"/>
    </row>
    <row r="53877" spans="3:4">
      <c r="C53877"/>
      <c r="D53877" s="154"/>
    </row>
    <row r="53878" spans="3:4">
      <c r="C53878"/>
      <c r="D53878" s="154"/>
    </row>
    <row r="53879" spans="3:4">
      <c r="C53879"/>
      <c r="D53879" s="154"/>
    </row>
    <row r="53880" spans="3:4">
      <c r="C53880"/>
      <c r="D53880" s="154"/>
    </row>
    <row r="53881" spans="3:4">
      <c r="C53881"/>
      <c r="D53881" s="154"/>
    </row>
    <row r="53882" spans="3:4">
      <c r="C53882"/>
      <c r="D53882" s="154"/>
    </row>
    <row r="53883" spans="3:4">
      <c r="C53883"/>
      <c r="D53883" s="154"/>
    </row>
    <row r="53884" spans="3:4">
      <c r="C53884"/>
      <c r="D53884" s="154"/>
    </row>
    <row r="53885" spans="3:4">
      <c r="C53885"/>
      <c r="D53885" s="154"/>
    </row>
    <row r="53886" spans="3:4">
      <c r="C53886"/>
      <c r="D53886" s="154"/>
    </row>
    <row r="53887" spans="3:4">
      <c r="C53887"/>
      <c r="D53887" s="154"/>
    </row>
    <row r="53888" spans="3:4">
      <c r="C53888"/>
      <c r="D53888" s="154"/>
    </row>
    <row r="53889" spans="3:4">
      <c r="C53889"/>
      <c r="D53889" s="154"/>
    </row>
    <row r="53890" spans="3:4">
      <c r="C53890"/>
      <c r="D53890" s="154"/>
    </row>
    <row r="53891" spans="3:4">
      <c r="C53891"/>
      <c r="D53891" s="154"/>
    </row>
    <row r="53892" spans="3:4">
      <c r="C53892"/>
      <c r="D53892" s="154"/>
    </row>
    <row r="53893" spans="3:4">
      <c r="C53893"/>
      <c r="D53893" s="154"/>
    </row>
    <row r="53894" spans="3:4">
      <c r="C53894"/>
      <c r="D53894" s="154"/>
    </row>
    <row r="53895" spans="3:4">
      <c r="C53895"/>
      <c r="D53895" s="154"/>
    </row>
    <row r="53896" spans="3:4">
      <c r="C53896"/>
      <c r="D53896" s="154"/>
    </row>
    <row r="53897" spans="3:4">
      <c r="C53897"/>
      <c r="D53897" s="154"/>
    </row>
    <row r="53898" spans="3:4">
      <c r="C53898"/>
      <c r="D53898" s="154"/>
    </row>
    <row r="53899" spans="3:4">
      <c r="C53899"/>
      <c r="D53899" s="154"/>
    </row>
    <row r="53900" spans="3:4">
      <c r="C53900"/>
      <c r="D53900" s="154"/>
    </row>
    <row r="53901" spans="3:4">
      <c r="C53901"/>
      <c r="D53901" s="154"/>
    </row>
    <row r="53902" spans="3:4">
      <c r="C53902"/>
      <c r="D53902" s="154"/>
    </row>
    <row r="53903" spans="3:4">
      <c r="C53903"/>
      <c r="D53903" s="154"/>
    </row>
    <row r="53904" spans="3:4">
      <c r="C53904"/>
      <c r="D53904" s="154"/>
    </row>
    <row r="53905" spans="3:4">
      <c r="C53905"/>
      <c r="D53905" s="154"/>
    </row>
    <row r="53906" spans="3:4">
      <c r="C53906"/>
      <c r="D53906" s="154"/>
    </row>
    <row r="53907" spans="3:4">
      <c r="C53907"/>
      <c r="D53907" s="154"/>
    </row>
    <row r="53908" spans="3:4">
      <c r="C53908"/>
      <c r="D53908" s="154"/>
    </row>
    <row r="53909" spans="3:4">
      <c r="C53909"/>
      <c r="D53909" s="154"/>
    </row>
    <row r="53910" spans="3:4">
      <c r="C53910"/>
      <c r="D53910" s="154"/>
    </row>
    <row r="53911" spans="3:4">
      <c r="C53911"/>
      <c r="D53911" s="154"/>
    </row>
    <row r="53912" spans="3:4">
      <c r="C53912"/>
      <c r="D53912" s="154"/>
    </row>
    <row r="53913" spans="3:4">
      <c r="C53913"/>
      <c r="D53913" s="154"/>
    </row>
    <row r="53914" spans="3:4">
      <c r="C53914"/>
      <c r="D53914" s="154"/>
    </row>
    <row r="53915" spans="3:4">
      <c r="C53915"/>
      <c r="D53915" s="154"/>
    </row>
    <row r="53916" spans="3:4">
      <c r="C53916"/>
      <c r="D53916" s="154"/>
    </row>
    <row r="53917" spans="3:4">
      <c r="C53917"/>
      <c r="D53917" s="154"/>
    </row>
    <row r="53918" spans="3:4">
      <c r="C53918"/>
      <c r="D53918" s="154"/>
    </row>
    <row r="53919" spans="3:4">
      <c r="C53919"/>
      <c r="D53919" s="154"/>
    </row>
    <row r="53920" spans="3:4">
      <c r="C53920"/>
      <c r="D53920" s="154"/>
    </row>
    <row r="53921" spans="3:4">
      <c r="C53921"/>
      <c r="D53921" s="154"/>
    </row>
    <row r="53922" spans="3:4">
      <c r="C53922"/>
      <c r="D53922" s="154"/>
    </row>
    <row r="53923" spans="3:4">
      <c r="C53923"/>
      <c r="D53923" s="154"/>
    </row>
    <row r="53924" spans="3:4">
      <c r="C53924"/>
      <c r="D53924" s="154"/>
    </row>
    <row r="53925" spans="3:4">
      <c r="C53925"/>
      <c r="D53925" s="154"/>
    </row>
    <row r="53926" spans="3:4">
      <c r="C53926"/>
      <c r="D53926" s="154"/>
    </row>
    <row r="53927" spans="3:4">
      <c r="C53927"/>
      <c r="D53927" s="154"/>
    </row>
    <row r="53928" spans="3:4">
      <c r="C53928"/>
      <c r="D53928" s="154"/>
    </row>
    <row r="53929" spans="3:4">
      <c r="C53929"/>
      <c r="D53929" s="154"/>
    </row>
    <row r="53930" spans="3:4">
      <c r="C53930"/>
      <c r="D53930" s="154"/>
    </row>
    <row r="53931" spans="3:4">
      <c r="C53931"/>
      <c r="D53931" s="154"/>
    </row>
    <row r="53932" spans="3:4">
      <c r="C53932"/>
      <c r="D53932" s="154"/>
    </row>
    <row r="53933" spans="3:4">
      <c r="C53933"/>
      <c r="D53933" s="154"/>
    </row>
    <row r="53934" spans="3:4">
      <c r="C53934"/>
      <c r="D53934" s="154"/>
    </row>
    <row r="53935" spans="3:4">
      <c r="C53935"/>
      <c r="D53935" s="154"/>
    </row>
    <row r="53936" spans="3:4">
      <c r="C53936"/>
      <c r="D53936" s="154"/>
    </row>
    <row r="53937" spans="3:4">
      <c r="C53937"/>
      <c r="D53937" s="154"/>
    </row>
    <row r="53938" spans="3:4">
      <c r="C53938"/>
      <c r="D53938" s="154"/>
    </row>
    <row r="53939" spans="3:4">
      <c r="C53939"/>
      <c r="D53939" s="154"/>
    </row>
    <row r="53940" spans="3:4">
      <c r="C53940"/>
      <c r="D53940" s="154"/>
    </row>
    <row r="53941" spans="3:4">
      <c r="C53941"/>
      <c r="D53941" s="154"/>
    </row>
    <row r="53942" spans="3:4">
      <c r="C53942"/>
      <c r="D53942" s="154"/>
    </row>
    <row r="53943" spans="3:4">
      <c r="C53943"/>
      <c r="D53943" s="154"/>
    </row>
    <row r="53944" spans="3:4">
      <c r="C53944"/>
      <c r="D53944" s="154"/>
    </row>
    <row r="53945" spans="3:4">
      <c r="C53945"/>
      <c r="D53945" s="154"/>
    </row>
    <row r="53946" spans="3:4">
      <c r="C53946"/>
      <c r="D53946" s="154"/>
    </row>
    <row r="53947" spans="3:4">
      <c r="C53947"/>
      <c r="D53947" s="154"/>
    </row>
    <row r="53948" spans="3:4">
      <c r="C53948"/>
      <c r="D53948" s="154"/>
    </row>
    <row r="53949" spans="3:4">
      <c r="C53949"/>
      <c r="D53949" s="154"/>
    </row>
    <row r="53950" spans="3:4">
      <c r="C53950"/>
      <c r="D53950" s="154"/>
    </row>
    <row r="53951" spans="3:4">
      <c r="C53951"/>
      <c r="D53951" s="154"/>
    </row>
    <row r="53952" spans="3:4">
      <c r="C53952"/>
      <c r="D53952" s="154"/>
    </row>
    <row r="53953" spans="3:4">
      <c r="C53953"/>
      <c r="D53953" s="154"/>
    </row>
    <row r="53954" spans="3:4">
      <c r="C53954"/>
      <c r="D53954" s="154"/>
    </row>
    <row r="53955" spans="3:4">
      <c r="C53955"/>
      <c r="D53955" s="154"/>
    </row>
    <row r="53956" spans="3:4">
      <c r="C53956"/>
      <c r="D53956" s="154"/>
    </row>
    <row r="53957" spans="3:4">
      <c r="C53957"/>
      <c r="D53957" s="154"/>
    </row>
    <row r="53958" spans="3:4">
      <c r="C53958"/>
      <c r="D53958" s="154"/>
    </row>
    <row r="53959" spans="3:4">
      <c r="C53959"/>
      <c r="D53959" s="154"/>
    </row>
    <row r="53960" spans="3:4">
      <c r="C53960"/>
      <c r="D53960" s="154"/>
    </row>
    <row r="53961" spans="3:4">
      <c r="C53961"/>
      <c r="D53961" s="154"/>
    </row>
    <row r="53962" spans="3:4">
      <c r="C53962"/>
      <c r="D53962" s="154"/>
    </row>
    <row r="53963" spans="3:4">
      <c r="C53963"/>
      <c r="D53963" s="154"/>
    </row>
    <row r="53964" spans="3:4">
      <c r="C53964"/>
      <c r="D53964" s="154"/>
    </row>
    <row r="53965" spans="3:4">
      <c r="C53965"/>
      <c r="D53965" s="154"/>
    </row>
    <row r="53966" spans="3:4">
      <c r="C53966"/>
      <c r="D53966" s="154"/>
    </row>
    <row r="53967" spans="3:4">
      <c r="C53967"/>
      <c r="D53967" s="154"/>
    </row>
    <row r="53968" spans="3:4">
      <c r="C53968"/>
      <c r="D53968" s="154"/>
    </row>
    <row r="53969" spans="3:4">
      <c r="C53969"/>
      <c r="D53969" s="154"/>
    </row>
    <row r="53970" spans="3:4">
      <c r="C53970"/>
      <c r="D53970" s="154"/>
    </row>
    <row r="53971" spans="3:4">
      <c r="C53971"/>
      <c r="D53971" s="154"/>
    </row>
    <row r="53972" spans="3:4">
      <c r="C53972"/>
      <c r="D53972" s="154"/>
    </row>
    <row r="53973" spans="3:4">
      <c r="C53973"/>
      <c r="D53973" s="154"/>
    </row>
    <row r="53974" spans="3:4">
      <c r="C53974"/>
      <c r="D53974" s="154"/>
    </row>
    <row r="53975" spans="3:4">
      <c r="C53975"/>
      <c r="D53975" s="154"/>
    </row>
    <row r="53976" spans="3:4">
      <c r="C53976"/>
      <c r="D53976" s="154"/>
    </row>
    <row r="53977" spans="3:4">
      <c r="C53977"/>
      <c r="D53977" s="154"/>
    </row>
    <row r="53978" spans="3:4">
      <c r="C53978"/>
      <c r="D53978" s="154"/>
    </row>
    <row r="53979" spans="3:4">
      <c r="C53979"/>
      <c r="D53979" s="154"/>
    </row>
    <row r="53980" spans="3:4">
      <c r="C53980"/>
      <c r="D53980" s="154"/>
    </row>
    <row r="53981" spans="3:4">
      <c r="C53981"/>
      <c r="D53981" s="154"/>
    </row>
    <row r="53982" spans="3:4">
      <c r="C53982"/>
      <c r="D53982" s="154"/>
    </row>
    <row r="53983" spans="3:4">
      <c r="C53983"/>
      <c r="D53983" s="154"/>
    </row>
    <row r="53984" spans="3:4">
      <c r="C53984"/>
      <c r="D53984" s="154"/>
    </row>
    <row r="53985" spans="3:4">
      <c r="C53985"/>
      <c r="D53985" s="154"/>
    </row>
    <row r="53986" spans="3:4">
      <c r="C53986"/>
      <c r="D53986" s="154"/>
    </row>
    <row r="53987" spans="3:4">
      <c r="C53987"/>
      <c r="D53987" s="154"/>
    </row>
    <row r="53988" spans="3:4">
      <c r="C53988"/>
      <c r="D53988" s="154"/>
    </row>
    <row r="53989" spans="3:4">
      <c r="C53989"/>
      <c r="D53989" s="154"/>
    </row>
    <row r="53990" spans="3:4">
      <c r="C53990"/>
      <c r="D53990" s="154"/>
    </row>
    <row r="53991" spans="3:4">
      <c r="C53991"/>
      <c r="D53991" s="154"/>
    </row>
    <row r="53992" spans="3:4">
      <c r="C53992"/>
      <c r="D53992" s="154"/>
    </row>
    <row r="53993" spans="3:4">
      <c r="C53993"/>
      <c r="D53993" s="154"/>
    </row>
    <row r="53994" spans="3:4">
      <c r="C53994"/>
      <c r="D53994" s="154"/>
    </row>
    <row r="53995" spans="3:4">
      <c r="C53995"/>
      <c r="D53995" s="154"/>
    </row>
    <row r="53996" spans="3:4">
      <c r="C53996"/>
      <c r="D53996" s="154"/>
    </row>
    <row r="53997" spans="3:4">
      <c r="C53997"/>
      <c r="D53997" s="154"/>
    </row>
    <row r="53998" spans="3:4">
      <c r="C53998"/>
      <c r="D53998" s="154"/>
    </row>
    <row r="53999" spans="3:4">
      <c r="C53999"/>
      <c r="D53999" s="154"/>
    </row>
    <row r="54000" spans="3:4">
      <c r="C54000"/>
      <c r="D54000" s="154"/>
    </row>
    <row r="54001" spans="3:4">
      <c r="C54001"/>
      <c r="D54001" s="154"/>
    </row>
    <row r="54002" spans="3:4">
      <c r="C54002"/>
      <c r="D54002" s="154"/>
    </row>
    <row r="54003" spans="3:4">
      <c r="C54003"/>
      <c r="D54003" s="154"/>
    </row>
    <row r="54004" spans="3:4">
      <c r="C54004"/>
      <c r="D54004" s="154"/>
    </row>
    <row r="54005" spans="3:4">
      <c r="C54005"/>
      <c r="D54005" s="154"/>
    </row>
    <row r="54006" spans="3:4">
      <c r="C54006"/>
      <c r="D54006" s="154"/>
    </row>
    <row r="54007" spans="3:4">
      <c r="C54007"/>
      <c r="D54007" s="154"/>
    </row>
    <row r="54008" spans="3:4">
      <c r="C54008"/>
      <c r="D54008" s="154"/>
    </row>
    <row r="54009" spans="3:4">
      <c r="C54009"/>
      <c r="D54009" s="154"/>
    </row>
    <row r="54010" spans="3:4">
      <c r="C54010"/>
      <c r="D54010" s="154"/>
    </row>
    <row r="54011" spans="3:4">
      <c r="C54011"/>
      <c r="D54011" s="154"/>
    </row>
    <row r="54012" spans="3:4">
      <c r="C54012"/>
      <c r="D54012" s="154"/>
    </row>
    <row r="54013" spans="3:4">
      <c r="C54013"/>
      <c r="D54013" s="154"/>
    </row>
    <row r="54014" spans="3:4">
      <c r="C54014"/>
      <c r="D54014" s="154"/>
    </row>
    <row r="54015" spans="3:4">
      <c r="C54015"/>
      <c r="D54015" s="154"/>
    </row>
    <row r="54016" spans="3:4">
      <c r="C54016"/>
      <c r="D54016" s="154"/>
    </row>
    <row r="54017" spans="3:4">
      <c r="C54017"/>
      <c r="D54017" s="154"/>
    </row>
    <row r="54018" spans="3:4">
      <c r="C54018"/>
      <c r="D54018" s="154"/>
    </row>
    <row r="54019" spans="3:4">
      <c r="C54019"/>
      <c r="D54019" s="154"/>
    </row>
    <row r="54020" spans="3:4">
      <c r="C54020"/>
      <c r="D54020" s="154"/>
    </row>
    <row r="54021" spans="3:4">
      <c r="C54021"/>
      <c r="D54021" s="154"/>
    </row>
    <row r="54022" spans="3:4">
      <c r="C54022"/>
      <c r="D54022" s="154"/>
    </row>
    <row r="54023" spans="3:4">
      <c r="C54023"/>
      <c r="D54023" s="154"/>
    </row>
    <row r="54024" spans="3:4">
      <c r="C54024"/>
      <c r="D54024" s="154"/>
    </row>
    <row r="54025" spans="3:4">
      <c r="C54025"/>
      <c r="D54025" s="154"/>
    </row>
    <row r="54026" spans="3:4">
      <c r="C54026"/>
      <c r="D54026" s="154"/>
    </row>
    <row r="54027" spans="3:4">
      <c r="C54027"/>
      <c r="D54027" s="154"/>
    </row>
    <row r="54028" spans="3:4">
      <c r="C54028"/>
      <c r="D54028" s="154"/>
    </row>
    <row r="54029" spans="3:4">
      <c r="C54029"/>
      <c r="D54029" s="154"/>
    </row>
    <row r="54030" spans="3:4">
      <c r="C54030"/>
      <c r="D54030" s="154"/>
    </row>
    <row r="54031" spans="3:4">
      <c r="C54031"/>
      <c r="D54031" s="154"/>
    </row>
    <row r="54032" spans="3:4">
      <c r="C54032"/>
      <c r="D54032" s="154"/>
    </row>
    <row r="54033" spans="3:4">
      <c r="C54033"/>
      <c r="D54033" s="154"/>
    </row>
    <row r="54034" spans="3:4">
      <c r="C54034"/>
      <c r="D54034" s="154"/>
    </row>
    <row r="54035" spans="3:4">
      <c r="C54035"/>
      <c r="D54035" s="154"/>
    </row>
    <row r="54036" spans="3:4">
      <c r="C54036"/>
      <c r="D54036" s="154"/>
    </row>
    <row r="54037" spans="3:4">
      <c r="C54037"/>
      <c r="D54037" s="154"/>
    </row>
    <row r="54038" spans="3:4">
      <c r="C54038"/>
      <c r="D54038" s="154"/>
    </row>
    <row r="54039" spans="3:4">
      <c r="C54039"/>
      <c r="D54039" s="154"/>
    </row>
    <row r="54040" spans="3:4">
      <c r="C54040"/>
      <c r="D54040" s="154"/>
    </row>
    <row r="54041" spans="3:4">
      <c r="C54041"/>
      <c r="D54041" s="154"/>
    </row>
    <row r="54042" spans="3:4">
      <c r="C54042"/>
      <c r="D54042" s="154"/>
    </row>
    <row r="54043" spans="3:4">
      <c r="C54043"/>
      <c r="D54043" s="154"/>
    </row>
    <row r="54044" spans="3:4">
      <c r="C54044"/>
      <c r="D54044" s="154"/>
    </row>
    <row r="54045" spans="3:4">
      <c r="C54045"/>
      <c r="D54045" s="154"/>
    </row>
    <row r="54046" spans="3:4">
      <c r="C54046"/>
      <c r="D54046" s="154"/>
    </row>
    <row r="54047" spans="3:4">
      <c r="C54047"/>
      <c r="D54047" s="154"/>
    </row>
    <row r="54048" spans="3:4">
      <c r="C54048"/>
      <c r="D54048" s="154"/>
    </row>
    <row r="54049" spans="3:4">
      <c r="C54049"/>
      <c r="D54049" s="154"/>
    </row>
    <row r="54050" spans="3:4">
      <c r="C54050"/>
      <c r="D54050" s="154"/>
    </row>
    <row r="54051" spans="3:4">
      <c r="C54051"/>
      <c r="D54051" s="154"/>
    </row>
    <row r="54052" spans="3:4">
      <c r="C54052"/>
      <c r="D54052" s="154"/>
    </row>
    <row r="54053" spans="3:4">
      <c r="C54053"/>
      <c r="D54053" s="154"/>
    </row>
    <row r="54054" spans="3:4">
      <c r="C54054"/>
      <c r="D54054" s="154"/>
    </row>
    <row r="54055" spans="3:4">
      <c r="C54055"/>
      <c r="D54055" s="154"/>
    </row>
    <row r="54056" spans="3:4">
      <c r="C54056"/>
      <c r="D54056" s="154"/>
    </row>
    <row r="54057" spans="3:4">
      <c r="C54057"/>
      <c r="D54057" s="154"/>
    </row>
    <row r="54058" spans="3:4">
      <c r="C54058"/>
      <c r="D54058" s="154"/>
    </row>
    <row r="54059" spans="3:4">
      <c r="C54059"/>
      <c r="D54059" s="154"/>
    </row>
    <row r="54060" spans="3:4">
      <c r="C54060"/>
      <c r="D54060" s="154"/>
    </row>
    <row r="54061" spans="3:4">
      <c r="C54061"/>
      <c r="D54061" s="154"/>
    </row>
    <row r="54062" spans="3:4">
      <c r="C54062"/>
      <c r="D54062" s="154"/>
    </row>
    <row r="54063" spans="3:4">
      <c r="C54063"/>
      <c r="D54063" s="154"/>
    </row>
    <row r="54064" spans="3:4">
      <c r="C54064"/>
      <c r="D54064" s="154"/>
    </row>
    <row r="54065" spans="3:4">
      <c r="C54065"/>
      <c r="D54065" s="154"/>
    </row>
    <row r="54066" spans="3:4">
      <c r="C54066"/>
      <c r="D54066" s="154"/>
    </row>
    <row r="54067" spans="3:4">
      <c r="C54067"/>
      <c r="D54067" s="154"/>
    </row>
    <row r="54068" spans="3:4">
      <c r="C54068"/>
      <c r="D54068" s="154"/>
    </row>
    <row r="54069" spans="3:4">
      <c r="C54069"/>
      <c r="D54069" s="154"/>
    </row>
    <row r="54070" spans="3:4">
      <c r="C54070"/>
      <c r="D54070" s="154"/>
    </row>
    <row r="54071" spans="3:4">
      <c r="C54071"/>
      <c r="D54071" s="154"/>
    </row>
    <row r="54072" spans="3:4">
      <c r="C54072"/>
      <c r="D54072" s="154"/>
    </row>
    <row r="54073" spans="3:4">
      <c r="C54073"/>
      <c r="D54073" s="154"/>
    </row>
    <row r="54074" spans="3:4">
      <c r="C54074"/>
      <c r="D54074" s="154"/>
    </row>
    <row r="54075" spans="3:4">
      <c r="C54075"/>
      <c r="D54075" s="154"/>
    </row>
    <row r="54076" spans="3:4">
      <c r="C54076"/>
      <c r="D54076" s="154"/>
    </row>
    <row r="54077" spans="3:4">
      <c r="C54077"/>
      <c r="D54077" s="154"/>
    </row>
    <row r="54078" spans="3:4">
      <c r="C54078"/>
      <c r="D54078" s="154"/>
    </row>
    <row r="54079" spans="3:4">
      <c r="C54079"/>
      <c r="D54079" s="154"/>
    </row>
    <row r="54080" spans="3:4">
      <c r="C54080"/>
      <c r="D54080" s="154"/>
    </row>
    <row r="54081" spans="3:4">
      <c r="C54081"/>
      <c r="D54081" s="154"/>
    </row>
    <row r="54082" spans="3:4">
      <c r="C54082"/>
      <c r="D54082" s="154"/>
    </row>
    <row r="54083" spans="3:4">
      <c r="C54083"/>
      <c r="D54083" s="154"/>
    </row>
    <row r="54084" spans="3:4">
      <c r="C54084"/>
      <c r="D54084" s="154"/>
    </row>
    <row r="54085" spans="3:4">
      <c r="C54085"/>
      <c r="D54085" s="154"/>
    </row>
    <row r="54086" spans="3:4">
      <c r="C54086"/>
      <c r="D54086" s="154"/>
    </row>
    <row r="54087" spans="3:4">
      <c r="C54087"/>
      <c r="D54087" s="154"/>
    </row>
    <row r="54088" spans="3:4">
      <c r="C54088"/>
      <c r="D54088" s="154"/>
    </row>
    <row r="54089" spans="3:4">
      <c r="C54089"/>
      <c r="D54089" s="154"/>
    </row>
    <row r="54090" spans="3:4">
      <c r="C54090"/>
      <c r="D54090" s="154"/>
    </row>
    <row r="54091" spans="3:4">
      <c r="C54091"/>
      <c r="D54091" s="154"/>
    </row>
    <row r="54092" spans="3:4">
      <c r="C54092"/>
      <c r="D54092" s="154"/>
    </row>
    <row r="54093" spans="3:4">
      <c r="C54093"/>
      <c r="D54093" s="154"/>
    </row>
    <row r="54094" spans="3:4">
      <c r="C54094"/>
      <c r="D54094" s="154"/>
    </row>
    <row r="54095" spans="3:4">
      <c r="C54095"/>
      <c r="D54095" s="154"/>
    </row>
    <row r="54096" spans="3:4">
      <c r="C54096"/>
      <c r="D54096" s="154"/>
    </row>
    <row r="54097" spans="3:4">
      <c r="C54097"/>
      <c r="D54097" s="154"/>
    </row>
    <row r="54098" spans="3:4">
      <c r="C54098"/>
      <c r="D54098" s="154"/>
    </row>
    <row r="54099" spans="3:4">
      <c r="C54099"/>
      <c r="D54099" s="154"/>
    </row>
    <row r="54100" spans="3:4">
      <c r="C54100"/>
      <c r="D54100" s="154"/>
    </row>
    <row r="54101" spans="3:4">
      <c r="C54101"/>
      <c r="D54101" s="154"/>
    </row>
    <row r="54102" spans="3:4">
      <c r="C54102"/>
      <c r="D54102" s="154"/>
    </row>
    <row r="54103" spans="3:4">
      <c r="C54103"/>
      <c r="D54103" s="154"/>
    </row>
    <row r="54104" spans="3:4">
      <c r="C54104"/>
      <c r="D54104" s="154"/>
    </row>
    <row r="54105" spans="3:4">
      <c r="C54105"/>
      <c r="D54105" s="154"/>
    </row>
    <row r="54106" spans="3:4">
      <c r="C54106"/>
      <c r="D54106" s="154"/>
    </row>
    <row r="54107" spans="3:4">
      <c r="C54107"/>
      <c r="D54107" s="154"/>
    </row>
    <row r="54108" spans="3:4">
      <c r="C54108"/>
      <c r="D54108" s="154"/>
    </row>
    <row r="54109" spans="3:4">
      <c r="C54109"/>
      <c r="D54109" s="154"/>
    </row>
    <row r="54110" spans="3:4">
      <c r="C54110"/>
      <c r="D54110" s="154"/>
    </row>
    <row r="54111" spans="3:4">
      <c r="C54111"/>
      <c r="D54111" s="154"/>
    </row>
    <row r="54112" spans="3:4">
      <c r="C54112"/>
      <c r="D54112" s="154"/>
    </row>
    <row r="54113" spans="3:4">
      <c r="C54113"/>
      <c r="D54113" s="154"/>
    </row>
    <row r="54114" spans="3:4">
      <c r="C54114"/>
      <c r="D54114" s="154"/>
    </row>
    <row r="54115" spans="3:4">
      <c r="C54115"/>
      <c r="D54115" s="154"/>
    </row>
    <row r="54116" spans="3:4">
      <c r="C54116"/>
      <c r="D54116" s="154"/>
    </row>
    <row r="54117" spans="3:4">
      <c r="C54117"/>
      <c r="D54117" s="154"/>
    </row>
    <row r="54118" spans="3:4">
      <c r="C54118"/>
      <c r="D54118" s="154"/>
    </row>
    <row r="54119" spans="3:4">
      <c r="C54119"/>
      <c r="D54119" s="154"/>
    </row>
    <row r="54120" spans="3:4">
      <c r="C54120"/>
      <c r="D54120" s="154"/>
    </row>
    <row r="54121" spans="3:4">
      <c r="C54121"/>
      <c r="D54121" s="154"/>
    </row>
    <row r="54122" spans="3:4">
      <c r="C54122"/>
      <c r="D54122" s="154"/>
    </row>
    <row r="54123" spans="3:4">
      <c r="C54123"/>
      <c r="D54123" s="154"/>
    </row>
    <row r="54124" spans="3:4">
      <c r="C54124"/>
      <c r="D54124" s="154"/>
    </row>
    <row r="54125" spans="3:4">
      <c r="C54125"/>
      <c r="D54125" s="154"/>
    </row>
    <row r="54126" spans="3:4">
      <c r="C54126"/>
      <c r="D54126" s="154"/>
    </row>
    <row r="54127" spans="3:4">
      <c r="C54127"/>
      <c r="D54127" s="154"/>
    </row>
    <row r="54128" spans="3:4">
      <c r="C54128"/>
      <c r="D54128" s="154"/>
    </row>
    <row r="54129" spans="3:4">
      <c r="C54129"/>
      <c r="D54129" s="154"/>
    </row>
    <row r="54130" spans="3:4">
      <c r="C54130"/>
      <c r="D54130" s="154"/>
    </row>
    <row r="54131" spans="3:4">
      <c r="C54131"/>
      <c r="D54131" s="154"/>
    </row>
    <row r="54132" spans="3:4">
      <c r="C54132"/>
      <c r="D54132" s="154"/>
    </row>
    <row r="54133" spans="3:4">
      <c r="C54133"/>
      <c r="D54133" s="154"/>
    </row>
    <row r="54134" spans="3:4">
      <c r="C54134"/>
      <c r="D54134" s="154"/>
    </row>
    <row r="54135" spans="3:4">
      <c r="C54135"/>
      <c r="D54135" s="154"/>
    </row>
    <row r="54136" spans="3:4">
      <c r="C54136"/>
      <c r="D54136" s="154"/>
    </row>
    <row r="54137" spans="3:4">
      <c r="C54137"/>
      <c r="D54137" s="154"/>
    </row>
    <row r="54138" spans="3:4">
      <c r="C54138"/>
      <c r="D54138" s="154"/>
    </row>
    <row r="54139" spans="3:4">
      <c r="C54139"/>
      <c r="D54139" s="154"/>
    </row>
    <row r="54140" spans="3:4">
      <c r="C54140"/>
      <c r="D54140" s="154"/>
    </row>
    <row r="54141" spans="3:4">
      <c r="C54141"/>
      <c r="D54141" s="154"/>
    </row>
    <row r="54142" spans="3:4">
      <c r="C54142"/>
      <c r="D54142" s="154"/>
    </row>
    <row r="54143" spans="3:4">
      <c r="C54143"/>
      <c r="D54143" s="154"/>
    </row>
    <row r="54144" spans="3:4">
      <c r="C54144"/>
      <c r="D54144" s="154"/>
    </row>
    <row r="54145" spans="3:4">
      <c r="C54145"/>
      <c r="D54145" s="154"/>
    </row>
    <row r="54146" spans="3:4">
      <c r="C54146"/>
      <c r="D54146" s="154"/>
    </row>
    <row r="54147" spans="3:4">
      <c r="C54147"/>
      <c r="D54147" s="154"/>
    </row>
    <row r="54148" spans="3:4">
      <c r="C54148"/>
      <c r="D54148" s="154"/>
    </row>
    <row r="54149" spans="3:4">
      <c r="C54149"/>
      <c r="D54149" s="154"/>
    </row>
    <row r="54150" spans="3:4">
      <c r="C54150"/>
      <c r="D54150" s="154"/>
    </row>
    <row r="54151" spans="3:4">
      <c r="C54151"/>
      <c r="D54151" s="154"/>
    </row>
    <row r="54152" spans="3:4">
      <c r="C54152"/>
      <c r="D54152" s="154"/>
    </row>
    <row r="54153" spans="3:4">
      <c r="C54153"/>
      <c r="D54153" s="154"/>
    </row>
    <row r="54154" spans="3:4">
      <c r="C54154"/>
      <c r="D54154" s="154"/>
    </row>
    <row r="54155" spans="3:4">
      <c r="C54155"/>
      <c r="D54155" s="154"/>
    </row>
    <row r="54156" spans="3:4">
      <c r="C54156"/>
      <c r="D54156" s="154"/>
    </row>
    <row r="54157" spans="3:4">
      <c r="C54157"/>
      <c r="D54157" s="154"/>
    </row>
    <row r="54158" spans="3:4">
      <c r="C54158"/>
      <c r="D54158" s="154"/>
    </row>
    <row r="54159" spans="3:4">
      <c r="C54159"/>
      <c r="D54159" s="154"/>
    </row>
    <row r="54160" spans="3:4">
      <c r="C54160"/>
      <c r="D54160" s="154"/>
    </row>
    <row r="54161" spans="3:4">
      <c r="C54161"/>
      <c r="D54161" s="154"/>
    </row>
    <row r="54162" spans="3:4">
      <c r="C54162"/>
      <c r="D54162" s="154"/>
    </row>
    <row r="54163" spans="3:4">
      <c r="C54163"/>
      <c r="D54163" s="154"/>
    </row>
    <row r="54164" spans="3:4">
      <c r="C54164"/>
      <c r="D54164" s="154"/>
    </row>
    <row r="54165" spans="3:4">
      <c r="C54165"/>
      <c r="D54165" s="154"/>
    </row>
    <row r="54166" spans="3:4">
      <c r="C54166"/>
      <c r="D54166" s="154"/>
    </row>
    <row r="54167" spans="3:4">
      <c r="C54167"/>
      <c r="D54167" s="154"/>
    </row>
    <row r="54168" spans="3:4">
      <c r="C54168"/>
      <c r="D54168" s="154"/>
    </row>
    <row r="54169" spans="3:4">
      <c r="C54169"/>
      <c r="D54169" s="154"/>
    </row>
    <row r="54170" spans="3:4">
      <c r="C54170"/>
      <c r="D54170" s="154"/>
    </row>
    <row r="54171" spans="3:4">
      <c r="C54171"/>
      <c r="D54171" s="154"/>
    </row>
    <row r="54172" spans="3:4">
      <c r="C54172"/>
      <c r="D54172" s="154"/>
    </row>
    <row r="54173" spans="3:4">
      <c r="C54173"/>
      <c r="D54173" s="154"/>
    </row>
    <row r="54174" spans="3:4">
      <c r="C54174"/>
      <c r="D54174" s="154"/>
    </row>
    <row r="54175" spans="3:4">
      <c r="C54175"/>
      <c r="D54175" s="154"/>
    </row>
    <row r="54176" spans="3:4">
      <c r="C54176"/>
      <c r="D54176" s="154"/>
    </row>
    <row r="54177" spans="3:4">
      <c r="C54177"/>
      <c r="D54177" s="154"/>
    </row>
    <row r="54178" spans="3:4">
      <c r="C54178"/>
      <c r="D54178" s="154"/>
    </row>
    <row r="54179" spans="3:4">
      <c r="C54179"/>
      <c r="D54179" s="154"/>
    </row>
    <row r="54180" spans="3:4">
      <c r="C54180"/>
      <c r="D54180" s="154"/>
    </row>
    <row r="54181" spans="3:4">
      <c r="C54181"/>
      <c r="D54181" s="154"/>
    </row>
    <row r="54182" spans="3:4">
      <c r="C54182"/>
      <c r="D54182" s="154"/>
    </row>
    <row r="54183" spans="3:4">
      <c r="C54183"/>
      <c r="D54183" s="154"/>
    </row>
    <row r="54184" spans="3:4">
      <c r="C54184"/>
      <c r="D54184" s="154"/>
    </row>
    <row r="54185" spans="3:4">
      <c r="C54185"/>
      <c r="D54185" s="154"/>
    </row>
    <row r="54186" spans="3:4">
      <c r="C54186"/>
      <c r="D54186" s="154"/>
    </row>
    <row r="54187" spans="3:4">
      <c r="C54187"/>
      <c r="D54187" s="154"/>
    </row>
    <row r="54188" spans="3:4">
      <c r="C54188"/>
      <c r="D54188" s="154"/>
    </row>
    <row r="54189" spans="3:4">
      <c r="C54189"/>
      <c r="D54189" s="154"/>
    </row>
    <row r="54190" spans="3:4">
      <c r="C54190"/>
      <c r="D54190" s="154"/>
    </row>
    <row r="54191" spans="3:4">
      <c r="C54191"/>
      <c r="D54191" s="154"/>
    </row>
    <row r="54192" spans="3:4">
      <c r="C54192"/>
      <c r="D54192" s="154"/>
    </row>
    <row r="54193" spans="3:4">
      <c r="C54193"/>
      <c r="D54193" s="154"/>
    </row>
    <row r="54194" spans="3:4">
      <c r="C54194"/>
      <c r="D54194" s="154"/>
    </row>
    <row r="54195" spans="3:4">
      <c r="C54195"/>
      <c r="D54195" s="154"/>
    </row>
    <row r="54196" spans="3:4">
      <c r="C54196"/>
      <c r="D54196" s="154"/>
    </row>
    <row r="54197" spans="3:4">
      <c r="C54197"/>
      <c r="D54197" s="154"/>
    </row>
    <row r="54198" spans="3:4">
      <c r="C54198"/>
      <c r="D54198" s="154"/>
    </row>
    <row r="54199" spans="3:4">
      <c r="C54199"/>
      <c r="D54199" s="154"/>
    </row>
    <row r="54200" spans="3:4">
      <c r="C54200"/>
      <c r="D54200" s="154"/>
    </row>
    <row r="54201" spans="3:4">
      <c r="C54201"/>
      <c r="D54201" s="154"/>
    </row>
    <row r="54202" spans="3:4">
      <c r="C54202"/>
      <c r="D54202" s="154"/>
    </row>
    <row r="54203" spans="3:4">
      <c r="C54203"/>
      <c r="D54203" s="154"/>
    </row>
    <row r="54204" spans="3:4">
      <c r="C54204"/>
      <c r="D54204" s="154"/>
    </row>
    <row r="54205" spans="3:4">
      <c r="C54205"/>
      <c r="D54205" s="154"/>
    </row>
    <row r="54206" spans="3:4">
      <c r="C54206"/>
      <c r="D54206" s="154"/>
    </row>
    <row r="54207" spans="3:4">
      <c r="C54207"/>
      <c r="D54207" s="154"/>
    </row>
    <row r="54208" spans="3:4">
      <c r="C54208"/>
      <c r="D54208" s="154"/>
    </row>
    <row r="54209" spans="3:4">
      <c r="C54209"/>
      <c r="D54209" s="154"/>
    </row>
    <row r="54210" spans="3:4">
      <c r="C54210"/>
      <c r="D54210" s="154"/>
    </row>
    <row r="54211" spans="3:4">
      <c r="C54211"/>
      <c r="D54211" s="154"/>
    </row>
    <row r="54212" spans="3:4">
      <c r="C54212"/>
      <c r="D54212" s="154"/>
    </row>
    <row r="54213" spans="3:4">
      <c r="C54213"/>
      <c r="D54213" s="154"/>
    </row>
    <row r="54214" spans="3:4">
      <c r="C54214"/>
      <c r="D54214" s="154"/>
    </row>
    <row r="54215" spans="3:4">
      <c r="C54215"/>
      <c r="D54215" s="154"/>
    </row>
    <row r="54216" spans="3:4">
      <c r="C54216"/>
      <c r="D54216" s="154"/>
    </row>
    <row r="54217" spans="3:4">
      <c r="C54217"/>
      <c r="D54217" s="154"/>
    </row>
    <row r="54218" spans="3:4">
      <c r="C54218"/>
      <c r="D54218" s="154"/>
    </row>
    <row r="54219" spans="3:4">
      <c r="C54219"/>
      <c r="D54219" s="154"/>
    </row>
    <row r="54220" spans="3:4">
      <c r="C54220"/>
      <c r="D54220" s="154"/>
    </row>
    <row r="54221" spans="3:4">
      <c r="C54221"/>
      <c r="D54221" s="154"/>
    </row>
    <row r="54222" spans="3:4">
      <c r="C54222"/>
      <c r="D54222" s="154"/>
    </row>
    <row r="54223" spans="3:4">
      <c r="C54223"/>
      <c r="D54223" s="154"/>
    </row>
    <row r="54224" spans="3:4">
      <c r="C54224"/>
      <c r="D54224" s="154"/>
    </row>
    <row r="54225" spans="3:4">
      <c r="C54225"/>
      <c r="D54225" s="154"/>
    </row>
    <row r="54226" spans="3:4">
      <c r="C54226"/>
      <c r="D54226" s="154"/>
    </row>
    <row r="54227" spans="3:4">
      <c r="C54227"/>
      <c r="D54227" s="154"/>
    </row>
    <row r="54228" spans="3:4">
      <c r="C54228"/>
      <c r="D54228" s="154"/>
    </row>
    <row r="54229" spans="3:4">
      <c r="C54229"/>
      <c r="D54229" s="154"/>
    </row>
    <row r="54230" spans="3:4">
      <c r="C54230"/>
      <c r="D54230" s="154"/>
    </row>
    <row r="54231" spans="3:4">
      <c r="C54231"/>
      <c r="D54231" s="154"/>
    </row>
    <row r="54232" spans="3:4">
      <c r="C54232"/>
      <c r="D54232" s="154"/>
    </row>
    <row r="54233" spans="3:4">
      <c r="C54233"/>
      <c r="D54233" s="154"/>
    </row>
    <row r="54234" spans="3:4">
      <c r="C54234"/>
      <c r="D54234" s="154"/>
    </row>
    <row r="54235" spans="3:4">
      <c r="C54235"/>
      <c r="D54235" s="154"/>
    </row>
    <row r="54236" spans="3:4">
      <c r="C54236"/>
      <c r="D54236" s="154"/>
    </row>
    <row r="54237" spans="3:4">
      <c r="C54237"/>
      <c r="D54237" s="154"/>
    </row>
    <row r="54238" spans="3:4">
      <c r="C54238"/>
      <c r="D54238" s="154"/>
    </row>
    <row r="54239" spans="3:4">
      <c r="C54239"/>
      <c r="D54239" s="154"/>
    </row>
    <row r="54240" spans="3:4">
      <c r="C54240"/>
      <c r="D54240" s="154"/>
    </row>
    <row r="54241" spans="3:4">
      <c r="C54241"/>
      <c r="D54241" s="154"/>
    </row>
    <row r="54242" spans="3:4">
      <c r="C54242"/>
      <c r="D54242" s="154"/>
    </row>
    <row r="54243" spans="3:4">
      <c r="C54243"/>
      <c r="D54243" s="154"/>
    </row>
    <row r="54244" spans="3:4">
      <c r="C54244"/>
      <c r="D54244" s="154"/>
    </row>
    <row r="54245" spans="3:4">
      <c r="C54245"/>
      <c r="D54245" s="154"/>
    </row>
    <row r="54246" spans="3:4">
      <c r="C54246"/>
      <c r="D54246" s="154"/>
    </row>
    <row r="54247" spans="3:4">
      <c r="C54247"/>
      <c r="D54247" s="154"/>
    </row>
    <row r="54248" spans="3:4">
      <c r="C54248"/>
      <c r="D54248" s="154"/>
    </row>
    <row r="54249" spans="3:4">
      <c r="C54249"/>
      <c r="D54249" s="154"/>
    </row>
    <row r="54250" spans="3:4">
      <c r="C54250"/>
      <c r="D54250" s="154"/>
    </row>
    <row r="54251" spans="3:4">
      <c r="C54251"/>
      <c r="D54251" s="154"/>
    </row>
    <row r="54252" spans="3:4">
      <c r="C54252"/>
      <c r="D54252" s="154"/>
    </row>
    <row r="54253" spans="3:4">
      <c r="C54253"/>
      <c r="D54253" s="154"/>
    </row>
    <row r="54254" spans="3:4">
      <c r="C54254"/>
      <c r="D54254" s="154"/>
    </row>
    <row r="54255" spans="3:4">
      <c r="C54255"/>
      <c r="D54255" s="154"/>
    </row>
    <row r="54256" spans="3:4">
      <c r="C54256"/>
      <c r="D54256" s="154"/>
    </row>
    <row r="54257" spans="3:4">
      <c r="C54257"/>
      <c r="D54257" s="154"/>
    </row>
    <row r="54258" spans="3:4">
      <c r="C54258"/>
      <c r="D54258" s="154"/>
    </row>
    <row r="54259" spans="3:4">
      <c r="C54259"/>
      <c r="D54259" s="154"/>
    </row>
    <row r="54260" spans="3:4">
      <c r="C54260"/>
      <c r="D54260" s="154"/>
    </row>
    <row r="54261" spans="3:4">
      <c r="C54261"/>
      <c r="D54261" s="154"/>
    </row>
    <row r="54262" spans="3:4">
      <c r="C54262"/>
      <c r="D54262" s="154"/>
    </row>
    <row r="54263" spans="3:4">
      <c r="C54263"/>
      <c r="D54263" s="154"/>
    </row>
    <row r="54264" spans="3:4">
      <c r="C54264"/>
      <c r="D54264" s="154"/>
    </row>
    <row r="54265" spans="3:4">
      <c r="C54265"/>
      <c r="D54265" s="154"/>
    </row>
    <row r="54266" spans="3:4">
      <c r="C54266"/>
      <c r="D54266" s="154"/>
    </row>
    <row r="54267" spans="3:4">
      <c r="C54267"/>
      <c r="D54267" s="154"/>
    </row>
    <row r="54268" spans="3:4">
      <c r="C54268"/>
      <c r="D54268" s="154"/>
    </row>
    <row r="54269" spans="3:4">
      <c r="C54269"/>
      <c r="D54269" s="154"/>
    </row>
    <row r="54270" spans="3:4">
      <c r="C54270"/>
      <c r="D54270" s="154"/>
    </row>
    <row r="54271" spans="3:4">
      <c r="C54271"/>
      <c r="D54271" s="154"/>
    </row>
    <row r="54272" spans="3:4">
      <c r="C54272"/>
      <c r="D54272" s="154"/>
    </row>
    <row r="54273" spans="3:4">
      <c r="C54273"/>
      <c r="D54273" s="154"/>
    </row>
    <row r="54274" spans="3:4">
      <c r="C54274"/>
      <c r="D54274" s="154"/>
    </row>
    <row r="54275" spans="3:4">
      <c r="C54275"/>
      <c r="D54275" s="154"/>
    </row>
    <row r="54276" spans="3:4">
      <c r="C54276"/>
      <c r="D54276" s="154"/>
    </row>
    <row r="54277" spans="3:4">
      <c r="C54277"/>
      <c r="D54277" s="154"/>
    </row>
    <row r="54278" spans="3:4">
      <c r="C54278"/>
      <c r="D54278" s="154"/>
    </row>
    <row r="54279" spans="3:4">
      <c r="C54279"/>
      <c r="D54279" s="154"/>
    </row>
    <row r="54280" spans="3:4">
      <c r="C54280"/>
      <c r="D54280" s="154"/>
    </row>
    <row r="54281" spans="3:4">
      <c r="C54281"/>
      <c r="D54281" s="154"/>
    </row>
    <row r="54282" spans="3:4">
      <c r="C54282"/>
      <c r="D54282" s="154"/>
    </row>
    <row r="54283" spans="3:4">
      <c r="C54283"/>
      <c r="D54283" s="154"/>
    </row>
    <row r="54284" spans="3:4">
      <c r="C54284"/>
      <c r="D54284" s="154"/>
    </row>
    <row r="54285" spans="3:4">
      <c r="C54285"/>
      <c r="D54285" s="154"/>
    </row>
    <row r="54286" spans="3:4">
      <c r="C54286"/>
      <c r="D54286" s="154"/>
    </row>
    <row r="54287" spans="3:4">
      <c r="C54287"/>
      <c r="D54287" s="154"/>
    </row>
    <row r="54288" spans="3:4">
      <c r="C54288"/>
      <c r="D54288" s="154"/>
    </row>
    <row r="54289" spans="3:4">
      <c r="C54289"/>
      <c r="D54289" s="154"/>
    </row>
    <row r="54290" spans="3:4">
      <c r="C54290"/>
      <c r="D54290" s="154"/>
    </row>
    <row r="54291" spans="3:4">
      <c r="C54291"/>
      <c r="D54291" s="154"/>
    </row>
    <row r="54292" spans="3:4">
      <c r="C54292"/>
      <c r="D54292" s="154"/>
    </row>
    <row r="54293" spans="3:4">
      <c r="C54293"/>
      <c r="D54293" s="154"/>
    </row>
    <row r="54294" spans="3:4">
      <c r="C54294"/>
      <c r="D54294" s="154"/>
    </row>
    <row r="54295" spans="3:4">
      <c r="C54295"/>
      <c r="D54295" s="154"/>
    </row>
    <row r="54296" spans="3:4">
      <c r="C54296"/>
      <c r="D54296" s="154"/>
    </row>
    <row r="54297" spans="3:4">
      <c r="C54297"/>
      <c r="D54297" s="154"/>
    </row>
    <row r="54298" spans="3:4">
      <c r="C54298"/>
      <c r="D54298" s="154"/>
    </row>
    <row r="54299" spans="3:4">
      <c r="C54299"/>
      <c r="D54299" s="154"/>
    </row>
    <row r="54300" spans="3:4">
      <c r="C54300"/>
      <c r="D54300" s="154"/>
    </row>
    <row r="54301" spans="3:4">
      <c r="C54301"/>
      <c r="D54301" s="154"/>
    </row>
    <row r="54302" spans="3:4">
      <c r="C54302"/>
      <c r="D54302" s="154"/>
    </row>
    <row r="54303" spans="3:4">
      <c r="C54303"/>
      <c r="D54303" s="154"/>
    </row>
    <row r="54304" spans="3:4">
      <c r="C54304"/>
      <c r="D54304" s="154"/>
    </row>
    <row r="54305" spans="3:4">
      <c r="C54305"/>
      <c r="D54305" s="154"/>
    </row>
    <row r="54306" spans="3:4">
      <c r="C54306"/>
      <c r="D54306" s="154"/>
    </row>
    <row r="54307" spans="3:4">
      <c r="C54307"/>
      <c r="D54307" s="154"/>
    </row>
    <row r="54308" spans="3:4">
      <c r="C54308"/>
      <c r="D54308" s="154"/>
    </row>
    <row r="54309" spans="3:4">
      <c r="C54309"/>
      <c r="D54309" s="154"/>
    </row>
    <row r="54310" spans="3:4">
      <c r="C54310"/>
      <c r="D54310" s="154"/>
    </row>
    <row r="54311" spans="3:4">
      <c r="C54311"/>
      <c r="D54311" s="154"/>
    </row>
    <row r="54312" spans="3:4">
      <c r="C54312"/>
      <c r="D54312" s="154"/>
    </row>
    <row r="54313" spans="3:4">
      <c r="C54313"/>
      <c r="D54313" s="154"/>
    </row>
    <row r="54314" spans="3:4">
      <c r="C54314"/>
      <c r="D54314" s="154"/>
    </row>
    <row r="54315" spans="3:4">
      <c r="C54315"/>
      <c r="D54315" s="154"/>
    </row>
    <row r="54316" spans="3:4">
      <c r="C54316"/>
      <c r="D54316" s="154"/>
    </row>
    <row r="54317" spans="3:4">
      <c r="C54317"/>
      <c r="D54317" s="154"/>
    </row>
    <row r="54318" spans="3:4">
      <c r="C54318"/>
      <c r="D54318" s="154"/>
    </row>
    <row r="54319" spans="3:4">
      <c r="C54319"/>
      <c r="D54319" s="154"/>
    </row>
    <row r="54320" spans="3:4">
      <c r="C54320"/>
      <c r="D54320" s="154"/>
    </row>
    <row r="54321" spans="3:4">
      <c r="C54321"/>
      <c r="D54321" s="154"/>
    </row>
    <row r="54322" spans="3:4">
      <c r="C54322"/>
      <c r="D54322" s="154"/>
    </row>
    <row r="54323" spans="3:4">
      <c r="C54323"/>
      <c r="D54323" s="154"/>
    </row>
    <row r="54324" spans="3:4">
      <c r="C54324"/>
      <c r="D54324" s="154"/>
    </row>
    <row r="54325" spans="3:4">
      <c r="C54325"/>
      <c r="D54325" s="154"/>
    </row>
    <row r="54326" spans="3:4">
      <c r="C54326"/>
      <c r="D54326" s="154"/>
    </row>
    <row r="54327" spans="3:4">
      <c r="C54327"/>
      <c r="D54327" s="154"/>
    </row>
    <row r="54328" spans="3:4">
      <c r="C54328"/>
      <c r="D54328" s="154"/>
    </row>
    <row r="54329" spans="3:4">
      <c r="C54329"/>
      <c r="D54329" s="154"/>
    </row>
    <row r="54330" spans="3:4">
      <c r="C54330"/>
      <c r="D54330" s="154"/>
    </row>
    <row r="54331" spans="3:4">
      <c r="C54331"/>
      <c r="D54331" s="154"/>
    </row>
    <row r="54332" spans="3:4">
      <c r="C54332"/>
      <c r="D54332" s="154"/>
    </row>
    <row r="54333" spans="3:4">
      <c r="C54333"/>
      <c r="D54333" s="154"/>
    </row>
    <row r="54334" spans="3:4">
      <c r="C54334"/>
      <c r="D54334" s="154"/>
    </row>
    <row r="54335" spans="3:4">
      <c r="C54335"/>
      <c r="D54335" s="154"/>
    </row>
    <row r="54336" spans="3:4">
      <c r="C54336"/>
      <c r="D54336" s="154"/>
    </row>
    <row r="54337" spans="3:4">
      <c r="C54337"/>
      <c r="D54337" s="154"/>
    </row>
    <row r="54338" spans="3:4">
      <c r="C54338"/>
      <c r="D54338" s="154"/>
    </row>
    <row r="54339" spans="3:4">
      <c r="C54339"/>
      <c r="D54339" s="154"/>
    </row>
    <row r="54340" spans="3:4">
      <c r="C54340"/>
      <c r="D54340" s="154"/>
    </row>
    <row r="54341" spans="3:4">
      <c r="C54341"/>
      <c r="D54341" s="154"/>
    </row>
    <row r="54342" spans="3:4">
      <c r="C54342"/>
      <c r="D54342" s="154"/>
    </row>
    <row r="54343" spans="3:4">
      <c r="C54343"/>
      <c r="D54343" s="154"/>
    </row>
    <row r="54344" spans="3:4">
      <c r="C54344"/>
      <c r="D54344" s="154"/>
    </row>
    <row r="54345" spans="3:4">
      <c r="C54345"/>
      <c r="D54345" s="154"/>
    </row>
    <row r="54346" spans="3:4">
      <c r="C54346"/>
      <c r="D54346" s="154"/>
    </row>
    <row r="54347" spans="3:4">
      <c r="C54347"/>
      <c r="D54347" s="154"/>
    </row>
    <row r="54348" spans="3:4">
      <c r="C54348"/>
      <c r="D54348" s="154"/>
    </row>
    <row r="54349" spans="3:4">
      <c r="C54349"/>
      <c r="D54349" s="154"/>
    </row>
    <row r="54350" spans="3:4">
      <c r="C54350"/>
      <c r="D54350" s="154"/>
    </row>
    <row r="54351" spans="3:4">
      <c r="C54351"/>
      <c r="D54351" s="154"/>
    </row>
    <row r="54352" spans="3:4">
      <c r="C54352"/>
      <c r="D54352" s="154"/>
    </row>
    <row r="54353" spans="3:4">
      <c r="C54353"/>
      <c r="D54353" s="154"/>
    </row>
    <row r="54354" spans="3:4">
      <c r="C54354"/>
      <c r="D54354" s="154"/>
    </row>
    <row r="54355" spans="3:4">
      <c r="C54355"/>
      <c r="D54355" s="154"/>
    </row>
    <row r="54356" spans="3:4">
      <c r="C54356"/>
      <c r="D54356" s="154"/>
    </row>
    <row r="54357" spans="3:4">
      <c r="C54357"/>
      <c r="D54357" s="154"/>
    </row>
    <row r="54358" spans="3:4">
      <c r="C54358"/>
      <c r="D54358" s="154"/>
    </row>
    <row r="54359" spans="3:4">
      <c r="C54359"/>
      <c r="D54359" s="154"/>
    </row>
    <row r="54360" spans="3:4">
      <c r="C54360"/>
      <c r="D54360" s="154"/>
    </row>
    <row r="54361" spans="3:4">
      <c r="C54361"/>
      <c r="D54361" s="154"/>
    </row>
    <row r="54362" spans="3:4">
      <c r="C54362"/>
      <c r="D54362" s="154"/>
    </row>
    <row r="54363" spans="3:4">
      <c r="C54363"/>
      <c r="D54363" s="154"/>
    </row>
    <row r="54364" spans="3:4">
      <c r="C54364"/>
      <c r="D54364" s="154"/>
    </row>
    <row r="54365" spans="3:4">
      <c r="C54365"/>
      <c r="D54365" s="154"/>
    </row>
    <row r="54366" spans="3:4">
      <c r="C54366"/>
      <c r="D54366" s="154"/>
    </row>
    <row r="54367" spans="3:4">
      <c r="C54367"/>
      <c r="D54367" s="154"/>
    </row>
    <row r="54368" spans="3:4">
      <c r="C54368"/>
      <c r="D54368" s="154"/>
    </row>
    <row r="54369" spans="3:4">
      <c r="C54369"/>
      <c r="D54369" s="154"/>
    </row>
    <row r="54370" spans="3:4">
      <c r="C54370"/>
      <c r="D54370" s="154"/>
    </row>
    <row r="54371" spans="3:4">
      <c r="C54371"/>
      <c r="D54371" s="154"/>
    </row>
    <row r="54372" spans="3:4">
      <c r="C54372"/>
      <c r="D54372" s="154"/>
    </row>
    <row r="54373" spans="3:4">
      <c r="C54373"/>
      <c r="D54373" s="154"/>
    </row>
    <row r="54374" spans="3:4">
      <c r="C54374"/>
      <c r="D54374" s="154"/>
    </row>
    <row r="54375" spans="3:4">
      <c r="C54375"/>
      <c r="D54375" s="154"/>
    </row>
    <row r="54376" spans="3:4">
      <c r="C54376"/>
      <c r="D54376" s="154"/>
    </row>
    <row r="54377" spans="3:4">
      <c r="C54377"/>
      <c r="D54377" s="154"/>
    </row>
    <row r="54378" spans="3:4">
      <c r="C54378"/>
      <c r="D54378" s="154"/>
    </row>
    <row r="54379" spans="3:4">
      <c r="C54379"/>
      <c r="D54379" s="154"/>
    </row>
    <row r="54380" spans="3:4">
      <c r="C54380"/>
      <c r="D54380" s="154"/>
    </row>
    <row r="54381" spans="3:4">
      <c r="C54381"/>
      <c r="D54381" s="154"/>
    </row>
    <row r="54382" spans="3:4">
      <c r="C54382"/>
      <c r="D54382" s="154"/>
    </row>
    <row r="54383" spans="3:4">
      <c r="C54383"/>
      <c r="D54383" s="154"/>
    </row>
    <row r="54384" spans="3:4">
      <c r="C54384"/>
      <c r="D54384" s="154"/>
    </row>
    <row r="54385" spans="3:4">
      <c r="C54385"/>
      <c r="D54385" s="154"/>
    </row>
    <row r="54386" spans="3:4">
      <c r="C54386"/>
      <c r="D54386" s="154"/>
    </row>
    <row r="54387" spans="3:4">
      <c r="C54387"/>
      <c r="D54387" s="154"/>
    </row>
    <row r="54388" spans="3:4">
      <c r="C54388"/>
      <c r="D54388" s="154"/>
    </row>
    <row r="54389" spans="3:4">
      <c r="C54389"/>
      <c r="D54389" s="154"/>
    </row>
    <row r="54390" spans="3:4">
      <c r="C54390"/>
      <c r="D54390" s="154"/>
    </row>
    <row r="54391" spans="3:4">
      <c r="C54391"/>
      <c r="D54391" s="154"/>
    </row>
    <row r="54392" spans="3:4">
      <c r="C54392"/>
      <c r="D54392" s="154"/>
    </row>
    <row r="54393" spans="3:4">
      <c r="C54393"/>
      <c r="D54393" s="154"/>
    </row>
    <row r="54394" spans="3:4">
      <c r="C54394"/>
      <c r="D54394" s="154"/>
    </row>
    <row r="54395" spans="3:4">
      <c r="C54395"/>
      <c r="D54395" s="154"/>
    </row>
    <row r="54396" spans="3:4">
      <c r="C54396"/>
      <c r="D54396" s="154"/>
    </row>
    <row r="54397" spans="3:4">
      <c r="C54397"/>
      <c r="D54397" s="154"/>
    </row>
    <row r="54398" spans="3:4">
      <c r="C54398"/>
      <c r="D54398" s="154"/>
    </row>
    <row r="54399" spans="3:4">
      <c r="C54399"/>
      <c r="D54399" s="154"/>
    </row>
    <row r="54400" spans="3:4">
      <c r="C54400"/>
      <c r="D54400" s="154"/>
    </row>
    <row r="54401" spans="3:4">
      <c r="C54401"/>
      <c r="D54401" s="154"/>
    </row>
    <row r="54402" spans="3:4">
      <c r="C54402"/>
      <c r="D54402" s="154"/>
    </row>
    <row r="54403" spans="3:4">
      <c r="C54403"/>
      <c r="D54403" s="154"/>
    </row>
    <row r="54404" spans="3:4">
      <c r="C54404"/>
      <c r="D54404" s="154"/>
    </row>
    <row r="54405" spans="3:4">
      <c r="C54405"/>
      <c r="D54405" s="154"/>
    </row>
    <row r="54406" spans="3:4">
      <c r="C54406"/>
      <c r="D54406" s="154"/>
    </row>
    <row r="54407" spans="3:4">
      <c r="C54407"/>
      <c r="D54407" s="154"/>
    </row>
    <row r="54408" spans="3:4">
      <c r="C54408"/>
      <c r="D54408" s="154"/>
    </row>
    <row r="54409" spans="3:4">
      <c r="C54409"/>
      <c r="D54409" s="154"/>
    </row>
    <row r="54410" spans="3:4">
      <c r="C54410"/>
      <c r="D54410" s="154"/>
    </row>
    <row r="54411" spans="3:4">
      <c r="C54411"/>
      <c r="D54411" s="154"/>
    </row>
    <row r="54412" spans="3:4">
      <c r="C54412"/>
      <c r="D54412" s="154"/>
    </row>
    <row r="54413" spans="3:4">
      <c r="C54413"/>
      <c r="D54413" s="154"/>
    </row>
    <row r="54414" spans="3:4">
      <c r="C54414"/>
      <c r="D54414" s="154"/>
    </row>
    <row r="54415" spans="3:4">
      <c r="C54415"/>
      <c r="D54415" s="154"/>
    </row>
    <row r="54416" spans="3:4">
      <c r="C54416"/>
      <c r="D54416" s="154"/>
    </row>
    <row r="54417" spans="3:4">
      <c r="C54417"/>
      <c r="D54417" s="154"/>
    </row>
    <row r="54418" spans="3:4">
      <c r="C54418"/>
      <c r="D54418" s="154"/>
    </row>
    <row r="54419" spans="3:4">
      <c r="C54419"/>
      <c r="D54419" s="154"/>
    </row>
    <row r="54420" spans="3:4">
      <c r="C54420"/>
      <c r="D54420" s="154"/>
    </row>
    <row r="54421" spans="3:4">
      <c r="C54421"/>
      <c r="D54421" s="154"/>
    </row>
    <row r="54422" spans="3:4">
      <c r="C54422"/>
      <c r="D54422" s="154"/>
    </row>
    <row r="54423" spans="3:4">
      <c r="C54423"/>
      <c r="D54423" s="154"/>
    </row>
    <row r="54424" spans="3:4">
      <c r="C54424"/>
      <c r="D54424" s="154"/>
    </row>
    <row r="54425" spans="3:4">
      <c r="C54425"/>
      <c r="D54425" s="154"/>
    </row>
    <row r="54426" spans="3:4">
      <c r="C54426"/>
      <c r="D54426" s="154"/>
    </row>
    <row r="54427" spans="3:4">
      <c r="C54427"/>
      <c r="D54427" s="154"/>
    </row>
    <row r="54428" spans="3:4">
      <c r="C54428"/>
      <c r="D54428" s="154"/>
    </row>
    <row r="54429" spans="3:4">
      <c r="C54429"/>
      <c r="D54429" s="154"/>
    </row>
    <row r="54430" spans="3:4">
      <c r="C54430"/>
      <c r="D54430" s="154"/>
    </row>
    <row r="54431" spans="3:4">
      <c r="C54431"/>
      <c r="D54431" s="154"/>
    </row>
    <row r="54432" spans="3:4">
      <c r="C54432"/>
      <c r="D54432" s="154"/>
    </row>
    <row r="54433" spans="3:4">
      <c r="C54433"/>
      <c r="D54433" s="154"/>
    </row>
    <row r="54434" spans="3:4">
      <c r="C54434"/>
      <c r="D54434" s="154"/>
    </row>
    <row r="54435" spans="3:4">
      <c r="C54435"/>
      <c r="D54435" s="154"/>
    </row>
    <row r="54436" spans="3:4">
      <c r="C54436"/>
      <c r="D54436" s="154"/>
    </row>
    <row r="54437" spans="3:4">
      <c r="C54437"/>
      <c r="D54437" s="154"/>
    </row>
    <row r="54438" spans="3:4">
      <c r="C54438"/>
      <c r="D54438" s="154"/>
    </row>
    <row r="54439" spans="3:4">
      <c r="C54439"/>
      <c r="D54439" s="154"/>
    </row>
    <row r="54440" spans="3:4">
      <c r="C54440"/>
      <c r="D54440" s="154"/>
    </row>
    <row r="54441" spans="3:4">
      <c r="C54441"/>
      <c r="D54441" s="154"/>
    </row>
    <row r="54442" spans="3:4">
      <c r="C54442"/>
      <c r="D54442" s="154"/>
    </row>
    <row r="54443" spans="3:4">
      <c r="C54443"/>
      <c r="D54443" s="154"/>
    </row>
    <row r="54444" spans="3:4">
      <c r="C54444"/>
      <c r="D54444" s="154"/>
    </row>
    <row r="54445" spans="3:4">
      <c r="C54445"/>
      <c r="D54445" s="154"/>
    </row>
    <row r="54446" spans="3:4">
      <c r="C54446"/>
      <c r="D54446" s="154"/>
    </row>
    <row r="54447" spans="3:4">
      <c r="C54447"/>
      <c r="D54447" s="154"/>
    </row>
    <row r="54448" spans="3:4">
      <c r="C54448"/>
      <c r="D54448" s="154"/>
    </row>
    <row r="54449" spans="3:4">
      <c r="C54449"/>
      <c r="D54449" s="154"/>
    </row>
    <row r="54450" spans="3:4">
      <c r="C54450"/>
      <c r="D54450" s="154"/>
    </row>
    <row r="54451" spans="3:4">
      <c r="C54451"/>
      <c r="D54451" s="154"/>
    </row>
    <row r="54452" spans="3:4">
      <c r="C54452"/>
      <c r="D54452" s="154"/>
    </row>
    <row r="54453" spans="3:4">
      <c r="C54453"/>
      <c r="D54453" s="154"/>
    </row>
    <row r="54454" spans="3:4">
      <c r="C54454"/>
      <c r="D54454" s="154"/>
    </row>
    <row r="54455" spans="3:4">
      <c r="C54455"/>
      <c r="D54455" s="154"/>
    </row>
    <row r="54456" spans="3:4">
      <c r="C54456"/>
      <c r="D54456" s="154"/>
    </row>
    <row r="54457" spans="3:4">
      <c r="C54457"/>
      <c r="D54457" s="154"/>
    </row>
    <row r="54458" spans="3:4">
      <c r="C54458"/>
      <c r="D54458" s="154"/>
    </row>
    <row r="54459" spans="3:4">
      <c r="C54459"/>
      <c r="D54459" s="154"/>
    </row>
    <row r="54460" spans="3:4">
      <c r="C54460"/>
      <c r="D54460" s="154"/>
    </row>
    <row r="54461" spans="3:4">
      <c r="C54461"/>
      <c r="D54461" s="154"/>
    </row>
    <row r="54462" spans="3:4">
      <c r="C54462"/>
      <c r="D54462" s="154"/>
    </row>
    <row r="54463" spans="3:4">
      <c r="C54463"/>
      <c r="D54463" s="154"/>
    </row>
    <row r="54464" spans="3:4">
      <c r="C54464"/>
      <c r="D54464" s="154"/>
    </row>
    <row r="54465" spans="3:4">
      <c r="C54465"/>
      <c r="D54465" s="154"/>
    </row>
    <row r="54466" spans="3:4">
      <c r="C54466"/>
      <c r="D54466" s="154"/>
    </row>
    <row r="54467" spans="3:4">
      <c r="C54467"/>
      <c r="D54467" s="154"/>
    </row>
    <row r="54468" spans="3:4">
      <c r="C54468"/>
      <c r="D54468" s="154"/>
    </row>
    <row r="54469" spans="3:4">
      <c r="C54469"/>
      <c r="D54469" s="154"/>
    </row>
    <row r="54470" spans="3:4">
      <c r="C54470"/>
      <c r="D54470" s="154"/>
    </row>
    <row r="54471" spans="3:4">
      <c r="C54471"/>
      <c r="D54471" s="154"/>
    </row>
    <row r="54472" spans="3:4">
      <c r="C54472"/>
      <c r="D54472" s="154"/>
    </row>
    <row r="54473" spans="3:4">
      <c r="C54473"/>
      <c r="D54473" s="154"/>
    </row>
    <row r="54474" spans="3:4">
      <c r="C54474"/>
      <c r="D54474" s="154"/>
    </row>
    <row r="54475" spans="3:4">
      <c r="C54475"/>
      <c r="D54475" s="154"/>
    </row>
    <row r="54476" spans="3:4">
      <c r="C54476"/>
      <c r="D54476" s="154"/>
    </row>
    <row r="54477" spans="3:4">
      <c r="C54477"/>
      <c r="D54477" s="154"/>
    </row>
    <row r="54478" spans="3:4">
      <c r="C54478"/>
      <c r="D54478" s="154"/>
    </row>
    <row r="54479" spans="3:4">
      <c r="C54479"/>
      <c r="D54479" s="154"/>
    </row>
    <row r="54480" spans="3:4">
      <c r="C54480"/>
      <c r="D54480" s="154"/>
    </row>
    <row r="54481" spans="3:4">
      <c r="C54481"/>
      <c r="D54481" s="154"/>
    </row>
    <row r="54482" spans="3:4">
      <c r="C54482"/>
      <c r="D54482" s="154"/>
    </row>
    <row r="54483" spans="3:4">
      <c r="C54483"/>
      <c r="D54483" s="154"/>
    </row>
    <row r="54484" spans="3:4">
      <c r="C54484"/>
      <c r="D54484" s="154"/>
    </row>
    <row r="54485" spans="3:4">
      <c r="C54485"/>
      <c r="D54485" s="154"/>
    </row>
    <row r="54486" spans="3:4">
      <c r="C54486"/>
      <c r="D54486" s="154"/>
    </row>
    <row r="54487" spans="3:4">
      <c r="C54487"/>
      <c r="D54487" s="154"/>
    </row>
    <row r="54488" spans="3:4">
      <c r="C54488"/>
      <c r="D54488" s="154"/>
    </row>
    <row r="54489" spans="3:4">
      <c r="C54489"/>
      <c r="D54489" s="154"/>
    </row>
    <row r="54490" spans="3:4">
      <c r="C54490"/>
      <c r="D54490" s="154"/>
    </row>
    <row r="54491" spans="3:4">
      <c r="C54491"/>
      <c r="D54491" s="154"/>
    </row>
    <row r="54492" spans="3:4">
      <c r="C54492"/>
      <c r="D54492" s="154"/>
    </row>
    <row r="54493" spans="3:4">
      <c r="C54493"/>
      <c r="D54493" s="154"/>
    </row>
    <row r="54494" spans="3:4">
      <c r="C54494"/>
      <c r="D54494" s="154"/>
    </row>
    <row r="54495" spans="3:4">
      <c r="C54495"/>
      <c r="D54495" s="154"/>
    </row>
    <row r="54496" spans="3:4">
      <c r="C54496"/>
      <c r="D54496" s="154"/>
    </row>
    <row r="54497" spans="3:4">
      <c r="C54497"/>
      <c r="D54497" s="154"/>
    </row>
    <row r="54498" spans="3:4">
      <c r="C54498"/>
      <c r="D54498" s="154"/>
    </row>
    <row r="54499" spans="3:4">
      <c r="C54499"/>
      <c r="D54499" s="154"/>
    </row>
    <row r="54500" spans="3:4">
      <c r="C54500"/>
      <c r="D54500" s="154"/>
    </row>
    <row r="54501" spans="3:4">
      <c r="C54501"/>
      <c r="D54501" s="154"/>
    </row>
    <row r="54502" spans="3:4">
      <c r="C54502"/>
      <c r="D54502" s="154"/>
    </row>
    <row r="54503" spans="3:4">
      <c r="C54503"/>
      <c r="D54503" s="154"/>
    </row>
    <row r="54504" spans="3:4">
      <c r="C54504"/>
      <c r="D54504" s="154"/>
    </row>
    <row r="54505" spans="3:4">
      <c r="C54505"/>
      <c r="D54505" s="154"/>
    </row>
    <row r="54506" spans="3:4">
      <c r="C54506"/>
      <c r="D54506" s="154"/>
    </row>
    <row r="54507" spans="3:4">
      <c r="C54507"/>
      <c r="D54507" s="154"/>
    </row>
    <row r="54508" spans="3:4">
      <c r="C54508"/>
      <c r="D54508" s="154"/>
    </row>
    <row r="54509" spans="3:4">
      <c r="C54509"/>
      <c r="D54509" s="154"/>
    </row>
    <row r="54510" spans="3:4">
      <c r="C54510"/>
      <c r="D54510" s="154"/>
    </row>
    <row r="54511" spans="3:4">
      <c r="C54511"/>
      <c r="D54511" s="154"/>
    </row>
    <row r="54512" spans="3:4">
      <c r="C54512"/>
      <c r="D54512" s="154"/>
    </row>
    <row r="54513" spans="3:4">
      <c r="C54513"/>
      <c r="D54513" s="154"/>
    </row>
    <row r="54514" spans="3:4">
      <c r="C54514"/>
      <c r="D54514" s="154"/>
    </row>
    <row r="54515" spans="3:4">
      <c r="C54515"/>
      <c r="D54515" s="154"/>
    </row>
    <row r="54516" spans="3:4">
      <c r="C54516"/>
      <c r="D54516" s="154"/>
    </row>
    <row r="54517" spans="3:4">
      <c r="C54517"/>
      <c r="D54517" s="154"/>
    </row>
    <row r="54518" spans="3:4">
      <c r="C54518"/>
      <c r="D54518" s="154"/>
    </row>
    <row r="54519" spans="3:4">
      <c r="C54519"/>
      <c r="D54519" s="154"/>
    </row>
    <row r="54520" spans="3:4">
      <c r="C54520"/>
      <c r="D54520" s="154"/>
    </row>
    <row r="54521" spans="3:4">
      <c r="C54521"/>
      <c r="D54521" s="154"/>
    </row>
    <row r="54522" spans="3:4">
      <c r="C54522"/>
      <c r="D54522" s="154"/>
    </row>
    <row r="54523" spans="3:4">
      <c r="C54523"/>
      <c r="D54523" s="154"/>
    </row>
    <row r="54524" spans="3:4">
      <c r="C54524"/>
      <c r="D54524" s="154"/>
    </row>
    <row r="54525" spans="3:4">
      <c r="C54525"/>
      <c r="D54525" s="154"/>
    </row>
    <row r="54526" spans="3:4">
      <c r="C54526"/>
      <c r="D54526" s="154"/>
    </row>
    <row r="54527" spans="3:4">
      <c r="C54527"/>
      <c r="D54527" s="154"/>
    </row>
    <row r="54528" spans="3:4">
      <c r="C54528"/>
      <c r="D54528" s="154"/>
    </row>
    <row r="54529" spans="3:4">
      <c r="C54529"/>
      <c r="D54529" s="154"/>
    </row>
    <row r="54530" spans="3:4">
      <c r="C54530"/>
      <c r="D54530" s="154"/>
    </row>
    <row r="54531" spans="3:4">
      <c r="C54531"/>
      <c r="D54531" s="154"/>
    </row>
    <row r="54532" spans="3:4">
      <c r="C54532"/>
      <c r="D54532" s="154"/>
    </row>
    <row r="54533" spans="3:4">
      <c r="C54533"/>
      <c r="D54533" s="154"/>
    </row>
    <row r="54534" spans="3:4">
      <c r="C54534"/>
      <c r="D54534" s="154"/>
    </row>
    <row r="54535" spans="3:4">
      <c r="C54535"/>
      <c r="D54535" s="154"/>
    </row>
    <row r="54536" spans="3:4">
      <c r="C54536"/>
      <c r="D54536" s="154"/>
    </row>
    <row r="54537" spans="3:4">
      <c r="C54537"/>
      <c r="D54537" s="154"/>
    </row>
    <row r="54538" spans="3:4">
      <c r="C54538"/>
      <c r="D54538" s="154"/>
    </row>
    <row r="54539" spans="3:4">
      <c r="C54539"/>
      <c r="D54539" s="154"/>
    </row>
    <row r="54540" spans="3:4">
      <c r="C54540"/>
      <c r="D54540" s="154"/>
    </row>
    <row r="54541" spans="3:4">
      <c r="C54541"/>
      <c r="D54541" s="154"/>
    </row>
    <row r="54542" spans="3:4">
      <c r="C54542"/>
      <c r="D54542" s="154"/>
    </row>
    <row r="54543" spans="3:4">
      <c r="C54543"/>
      <c r="D54543" s="154"/>
    </row>
    <row r="54544" spans="3:4">
      <c r="C54544"/>
      <c r="D54544" s="154"/>
    </row>
    <row r="54545" spans="3:4">
      <c r="C54545"/>
      <c r="D54545" s="154"/>
    </row>
    <row r="54546" spans="3:4">
      <c r="C54546"/>
      <c r="D54546" s="154"/>
    </row>
    <row r="54547" spans="3:4">
      <c r="C54547"/>
      <c r="D54547" s="154"/>
    </row>
    <row r="54548" spans="3:4">
      <c r="C54548"/>
      <c r="D54548" s="154"/>
    </row>
    <row r="54549" spans="3:4">
      <c r="C54549"/>
      <c r="D54549" s="154"/>
    </row>
    <row r="54550" spans="3:4">
      <c r="C54550"/>
      <c r="D54550" s="154"/>
    </row>
    <row r="54551" spans="3:4">
      <c r="C54551"/>
      <c r="D54551" s="154"/>
    </row>
    <row r="54552" spans="3:4">
      <c r="C54552"/>
      <c r="D54552" s="154"/>
    </row>
    <row r="54553" spans="3:4">
      <c r="C54553"/>
      <c r="D54553" s="154"/>
    </row>
    <row r="54554" spans="3:4">
      <c r="C54554"/>
      <c r="D54554" s="154"/>
    </row>
    <row r="54555" spans="3:4">
      <c r="C54555"/>
      <c r="D54555" s="154"/>
    </row>
    <row r="54556" spans="3:4">
      <c r="C54556"/>
      <c r="D54556" s="154"/>
    </row>
    <row r="54557" spans="3:4">
      <c r="C54557"/>
      <c r="D54557" s="154"/>
    </row>
    <row r="54558" spans="3:4">
      <c r="C54558"/>
      <c r="D54558" s="154"/>
    </row>
    <row r="54559" spans="3:4">
      <c r="C54559"/>
      <c r="D54559" s="154"/>
    </row>
    <row r="54560" spans="3:4">
      <c r="C54560"/>
      <c r="D54560" s="154"/>
    </row>
    <row r="54561" spans="3:4">
      <c r="C54561"/>
      <c r="D54561" s="154"/>
    </row>
    <row r="54562" spans="3:4">
      <c r="C54562"/>
      <c r="D54562" s="154"/>
    </row>
    <row r="54563" spans="3:4">
      <c r="C54563"/>
      <c r="D54563" s="154"/>
    </row>
    <row r="54564" spans="3:4">
      <c r="C54564"/>
      <c r="D54564" s="154"/>
    </row>
    <row r="54565" spans="3:4">
      <c r="C54565"/>
      <c r="D54565" s="154"/>
    </row>
    <row r="54566" spans="3:4">
      <c r="C54566"/>
      <c r="D54566" s="154"/>
    </row>
    <row r="54567" spans="3:4">
      <c r="C54567"/>
      <c r="D54567" s="154"/>
    </row>
    <row r="54568" spans="3:4">
      <c r="C54568"/>
      <c r="D54568" s="154"/>
    </row>
    <row r="54569" spans="3:4">
      <c r="C54569"/>
      <c r="D54569" s="154"/>
    </row>
    <row r="54570" spans="3:4">
      <c r="C54570"/>
      <c r="D54570" s="154"/>
    </row>
    <row r="54571" spans="3:4">
      <c r="C54571"/>
      <c r="D54571" s="154"/>
    </row>
    <row r="54572" spans="3:4">
      <c r="C54572"/>
      <c r="D54572" s="154"/>
    </row>
    <row r="54573" spans="3:4">
      <c r="C54573"/>
      <c r="D54573" s="154"/>
    </row>
    <row r="54574" spans="3:4">
      <c r="C54574"/>
      <c r="D54574" s="154"/>
    </row>
    <row r="54575" spans="3:4">
      <c r="C54575"/>
      <c r="D54575" s="154"/>
    </row>
    <row r="54576" spans="3:4">
      <c r="C54576"/>
      <c r="D54576" s="154"/>
    </row>
    <row r="54577" spans="3:4">
      <c r="C54577"/>
      <c r="D54577" s="154"/>
    </row>
    <row r="54578" spans="3:4">
      <c r="C54578"/>
      <c r="D54578" s="154"/>
    </row>
    <row r="54579" spans="3:4">
      <c r="C54579"/>
      <c r="D54579" s="154"/>
    </row>
    <row r="54580" spans="3:4">
      <c r="C54580"/>
      <c r="D54580" s="154"/>
    </row>
    <row r="54581" spans="3:4">
      <c r="C54581"/>
      <c r="D54581" s="154"/>
    </row>
    <row r="54582" spans="3:4">
      <c r="C54582"/>
      <c r="D54582" s="154"/>
    </row>
    <row r="54583" spans="3:4">
      <c r="C54583"/>
      <c r="D54583" s="154"/>
    </row>
    <row r="54584" spans="3:4">
      <c r="C54584"/>
      <c r="D54584" s="154"/>
    </row>
    <row r="54585" spans="3:4">
      <c r="C54585"/>
      <c r="D54585" s="154"/>
    </row>
    <row r="54586" spans="3:4">
      <c r="C54586"/>
      <c r="D54586" s="154"/>
    </row>
    <row r="54587" spans="3:4">
      <c r="C54587"/>
      <c r="D54587" s="154"/>
    </row>
    <row r="54588" spans="3:4">
      <c r="C54588"/>
      <c r="D54588" s="154"/>
    </row>
    <row r="54589" spans="3:4">
      <c r="C54589"/>
      <c r="D54589" s="154"/>
    </row>
    <row r="54590" spans="3:4">
      <c r="C54590"/>
      <c r="D54590" s="154"/>
    </row>
    <row r="54591" spans="3:4">
      <c r="C54591"/>
      <c r="D54591" s="154"/>
    </row>
    <row r="54592" spans="3:4">
      <c r="C54592"/>
      <c r="D54592" s="154"/>
    </row>
    <row r="54593" spans="3:4">
      <c r="C54593"/>
      <c r="D54593" s="154"/>
    </row>
    <row r="54594" spans="3:4">
      <c r="C54594"/>
      <c r="D54594" s="154"/>
    </row>
    <row r="54595" spans="3:4">
      <c r="C54595"/>
      <c r="D54595" s="154"/>
    </row>
    <row r="54596" spans="3:4">
      <c r="C54596"/>
      <c r="D54596" s="154"/>
    </row>
    <row r="54597" spans="3:4">
      <c r="C54597"/>
      <c r="D54597" s="154"/>
    </row>
    <row r="54598" spans="3:4">
      <c r="C54598"/>
      <c r="D54598" s="154"/>
    </row>
    <row r="54599" spans="3:4">
      <c r="C54599"/>
      <c r="D54599" s="154"/>
    </row>
    <row r="54600" spans="3:4">
      <c r="C54600"/>
      <c r="D54600" s="154"/>
    </row>
    <row r="54601" spans="3:4">
      <c r="C54601"/>
      <c r="D54601" s="154"/>
    </row>
    <row r="54602" spans="3:4">
      <c r="C54602"/>
      <c r="D54602" s="154"/>
    </row>
    <row r="54603" spans="3:4">
      <c r="C54603"/>
      <c r="D54603" s="154"/>
    </row>
    <row r="54604" spans="3:4">
      <c r="C54604"/>
      <c r="D54604" s="154"/>
    </row>
    <row r="54605" spans="3:4">
      <c r="C54605"/>
      <c r="D54605" s="154"/>
    </row>
    <row r="54606" spans="3:4">
      <c r="C54606"/>
      <c r="D54606" s="154"/>
    </row>
    <row r="54607" spans="3:4">
      <c r="C54607"/>
      <c r="D54607" s="154"/>
    </row>
    <row r="54608" spans="3:4">
      <c r="C54608"/>
      <c r="D54608" s="154"/>
    </row>
    <row r="54609" spans="3:4">
      <c r="C54609"/>
      <c r="D54609" s="154"/>
    </row>
    <row r="54610" spans="3:4">
      <c r="C54610"/>
      <c r="D54610" s="154"/>
    </row>
    <row r="54611" spans="3:4">
      <c r="C54611"/>
      <c r="D54611" s="154"/>
    </row>
    <row r="54612" spans="3:4">
      <c r="C54612"/>
      <c r="D54612" s="154"/>
    </row>
    <row r="54613" spans="3:4">
      <c r="C54613"/>
      <c r="D54613" s="154"/>
    </row>
    <row r="54614" spans="3:4">
      <c r="C54614"/>
      <c r="D54614" s="154"/>
    </row>
    <row r="54615" spans="3:4">
      <c r="C54615"/>
      <c r="D54615" s="154"/>
    </row>
    <row r="54616" spans="3:4">
      <c r="C54616"/>
      <c r="D54616" s="154"/>
    </row>
    <row r="54617" spans="3:4">
      <c r="C54617"/>
      <c r="D54617" s="154"/>
    </row>
    <row r="54618" spans="3:4">
      <c r="C54618"/>
      <c r="D54618" s="154"/>
    </row>
    <row r="54619" spans="3:4">
      <c r="C54619"/>
      <c r="D54619" s="154"/>
    </row>
    <row r="54620" spans="3:4">
      <c r="C54620"/>
      <c r="D54620" s="154"/>
    </row>
    <row r="54621" spans="3:4">
      <c r="C54621"/>
      <c r="D54621" s="154"/>
    </row>
    <row r="54622" spans="3:4">
      <c r="C54622"/>
      <c r="D54622" s="154"/>
    </row>
    <row r="54623" spans="3:4">
      <c r="C54623"/>
      <c r="D54623" s="154"/>
    </row>
    <row r="54624" spans="3:4">
      <c r="C54624"/>
      <c r="D54624" s="154"/>
    </row>
    <row r="54625" spans="3:4">
      <c r="C54625"/>
      <c r="D54625" s="154"/>
    </row>
    <row r="54626" spans="3:4">
      <c r="C54626"/>
      <c r="D54626" s="154"/>
    </row>
    <row r="54627" spans="3:4">
      <c r="C54627"/>
      <c r="D54627" s="154"/>
    </row>
    <row r="54628" spans="3:4">
      <c r="C54628"/>
      <c r="D54628" s="154"/>
    </row>
    <row r="54629" spans="3:4">
      <c r="C54629"/>
      <c r="D54629" s="154"/>
    </row>
    <row r="54630" spans="3:4">
      <c r="C54630"/>
      <c r="D54630" s="154"/>
    </row>
    <row r="54631" spans="3:4">
      <c r="C54631"/>
      <c r="D54631" s="154"/>
    </row>
    <row r="54632" spans="3:4">
      <c r="C54632"/>
      <c r="D54632" s="154"/>
    </row>
    <row r="54633" spans="3:4">
      <c r="C54633"/>
      <c r="D54633" s="154"/>
    </row>
    <row r="54634" spans="3:4">
      <c r="C54634"/>
      <c r="D54634" s="154"/>
    </row>
    <row r="54635" spans="3:4">
      <c r="C54635"/>
      <c r="D54635" s="154"/>
    </row>
    <row r="54636" spans="3:4">
      <c r="C54636"/>
      <c r="D54636" s="154"/>
    </row>
    <row r="54637" spans="3:4">
      <c r="C54637"/>
      <c r="D54637" s="154"/>
    </row>
    <row r="54638" spans="3:4">
      <c r="C54638"/>
      <c r="D54638" s="154"/>
    </row>
    <row r="54639" spans="3:4">
      <c r="C54639"/>
      <c r="D54639" s="154"/>
    </row>
    <row r="54640" spans="3:4">
      <c r="C54640"/>
      <c r="D54640" s="154"/>
    </row>
    <row r="54641" spans="3:4">
      <c r="C54641"/>
      <c r="D54641" s="154"/>
    </row>
    <row r="54642" spans="3:4">
      <c r="C54642"/>
      <c r="D54642" s="154"/>
    </row>
    <row r="54643" spans="3:4">
      <c r="C54643"/>
      <c r="D54643" s="154"/>
    </row>
    <row r="54644" spans="3:4">
      <c r="C54644"/>
      <c r="D54644" s="154"/>
    </row>
    <row r="54645" spans="3:4">
      <c r="C54645"/>
      <c r="D54645" s="154"/>
    </row>
    <row r="54646" spans="3:4">
      <c r="C54646"/>
      <c r="D54646" s="154"/>
    </row>
    <row r="54647" spans="3:4">
      <c r="C54647"/>
      <c r="D54647" s="154"/>
    </row>
    <row r="54648" spans="3:4">
      <c r="C54648"/>
      <c r="D54648" s="154"/>
    </row>
    <row r="54649" spans="3:4">
      <c r="C54649"/>
      <c r="D54649" s="154"/>
    </row>
    <row r="54650" spans="3:4">
      <c r="C54650"/>
      <c r="D54650" s="154"/>
    </row>
    <row r="54651" spans="3:4">
      <c r="C54651"/>
      <c r="D54651" s="154"/>
    </row>
    <row r="54652" spans="3:4">
      <c r="C54652"/>
      <c r="D54652" s="154"/>
    </row>
    <row r="54653" spans="3:4">
      <c r="C54653"/>
      <c r="D54653" s="154"/>
    </row>
    <row r="54654" spans="3:4">
      <c r="C54654"/>
      <c r="D54654" s="154"/>
    </row>
    <row r="54655" spans="3:4">
      <c r="C54655"/>
      <c r="D54655" s="154"/>
    </row>
    <row r="54656" spans="3:4">
      <c r="C54656"/>
      <c r="D54656" s="154"/>
    </row>
    <row r="54657" spans="3:4">
      <c r="C54657"/>
      <c r="D54657" s="154"/>
    </row>
    <row r="54658" spans="3:4">
      <c r="C54658"/>
      <c r="D54658" s="154"/>
    </row>
    <row r="54659" spans="3:4">
      <c r="C54659"/>
      <c r="D54659" s="154"/>
    </row>
    <row r="54660" spans="3:4">
      <c r="C54660"/>
      <c r="D54660" s="154"/>
    </row>
    <row r="54661" spans="3:4">
      <c r="C54661"/>
      <c r="D54661" s="154"/>
    </row>
    <row r="54662" spans="3:4">
      <c r="C54662"/>
      <c r="D54662" s="154"/>
    </row>
    <row r="54663" spans="3:4">
      <c r="C54663"/>
      <c r="D54663" s="154"/>
    </row>
    <row r="54664" spans="3:4">
      <c r="C54664"/>
      <c r="D54664" s="154"/>
    </row>
    <row r="54665" spans="3:4">
      <c r="C54665"/>
      <c r="D54665" s="154"/>
    </row>
    <row r="54666" spans="3:4">
      <c r="C54666"/>
      <c r="D54666" s="154"/>
    </row>
    <row r="54667" spans="3:4">
      <c r="C54667"/>
      <c r="D54667" s="154"/>
    </row>
    <row r="54668" spans="3:4">
      <c r="C54668"/>
      <c r="D54668" s="154"/>
    </row>
    <row r="54669" spans="3:4">
      <c r="C54669"/>
      <c r="D54669" s="154"/>
    </row>
    <row r="54670" spans="3:4">
      <c r="C54670"/>
      <c r="D54670" s="154"/>
    </row>
    <row r="54671" spans="3:4">
      <c r="C54671"/>
      <c r="D54671" s="154"/>
    </row>
    <row r="54672" spans="3:4">
      <c r="C54672"/>
      <c r="D54672" s="154"/>
    </row>
    <row r="54673" spans="3:4">
      <c r="C54673"/>
      <c r="D54673" s="154"/>
    </row>
    <row r="54674" spans="3:4">
      <c r="C54674"/>
      <c r="D54674" s="154"/>
    </row>
    <row r="54675" spans="3:4">
      <c r="C54675"/>
      <c r="D54675" s="154"/>
    </row>
    <row r="54676" spans="3:4">
      <c r="C54676"/>
      <c r="D54676" s="154"/>
    </row>
    <row r="54677" spans="3:4">
      <c r="C54677"/>
      <c r="D54677" s="154"/>
    </row>
    <row r="54678" spans="3:4">
      <c r="C54678"/>
      <c r="D54678" s="154"/>
    </row>
    <row r="54679" spans="3:4">
      <c r="C54679"/>
      <c r="D54679" s="154"/>
    </row>
    <row r="54680" spans="3:4">
      <c r="C54680"/>
      <c r="D54680" s="154"/>
    </row>
    <row r="54681" spans="3:4">
      <c r="C54681"/>
      <c r="D54681" s="154"/>
    </row>
    <row r="54682" spans="3:4">
      <c r="C54682"/>
      <c r="D54682" s="154"/>
    </row>
    <row r="54683" spans="3:4">
      <c r="C54683"/>
      <c r="D54683" s="154"/>
    </row>
    <row r="54684" spans="3:4">
      <c r="C54684"/>
      <c r="D54684" s="154"/>
    </row>
    <row r="54685" spans="3:4">
      <c r="C54685"/>
      <c r="D54685" s="154"/>
    </row>
    <row r="54686" spans="3:4">
      <c r="C54686"/>
      <c r="D54686" s="154"/>
    </row>
    <row r="54687" spans="3:4">
      <c r="C54687"/>
      <c r="D54687" s="154"/>
    </row>
    <row r="54688" spans="3:4">
      <c r="C54688"/>
      <c r="D54688" s="154"/>
    </row>
    <row r="54689" spans="3:4">
      <c r="C54689"/>
      <c r="D54689" s="154"/>
    </row>
    <row r="54690" spans="3:4">
      <c r="C54690"/>
      <c r="D54690" s="154"/>
    </row>
    <row r="54691" spans="3:4">
      <c r="C54691"/>
      <c r="D54691" s="154"/>
    </row>
    <row r="54692" spans="3:4">
      <c r="C54692"/>
      <c r="D54692" s="154"/>
    </row>
    <row r="54693" spans="3:4">
      <c r="C54693"/>
      <c r="D54693" s="154"/>
    </row>
    <row r="54694" spans="3:4">
      <c r="C54694"/>
      <c r="D54694" s="154"/>
    </row>
    <row r="54695" spans="3:4">
      <c r="C54695"/>
      <c r="D54695" s="154"/>
    </row>
    <row r="54696" spans="3:4">
      <c r="C54696"/>
      <c r="D54696" s="154"/>
    </row>
    <row r="54697" spans="3:4">
      <c r="C54697"/>
      <c r="D54697" s="154"/>
    </row>
    <row r="54698" spans="3:4">
      <c r="C54698"/>
      <c r="D54698" s="154"/>
    </row>
    <row r="54699" spans="3:4">
      <c r="C54699"/>
      <c r="D54699" s="154"/>
    </row>
    <row r="54700" spans="3:4">
      <c r="C54700"/>
      <c r="D54700" s="154"/>
    </row>
    <row r="54701" spans="3:4">
      <c r="C54701"/>
      <c r="D54701" s="154"/>
    </row>
    <row r="54702" spans="3:4">
      <c r="C54702"/>
      <c r="D54702" s="154"/>
    </row>
    <row r="54703" spans="3:4">
      <c r="C54703"/>
      <c r="D54703" s="154"/>
    </row>
    <row r="54704" spans="3:4">
      <c r="C54704"/>
      <c r="D54704" s="154"/>
    </row>
    <row r="54705" spans="3:4">
      <c r="C54705"/>
      <c r="D54705" s="154"/>
    </row>
    <row r="54706" spans="3:4">
      <c r="C54706"/>
      <c r="D54706" s="154"/>
    </row>
    <row r="54707" spans="3:4">
      <c r="C54707"/>
      <c r="D54707" s="154"/>
    </row>
    <row r="54708" spans="3:4">
      <c r="C54708"/>
      <c r="D54708" s="154"/>
    </row>
    <row r="54709" spans="3:4">
      <c r="C54709"/>
      <c r="D54709" s="154"/>
    </row>
    <row r="54710" spans="3:4">
      <c r="C54710"/>
      <c r="D54710" s="154"/>
    </row>
    <row r="54711" spans="3:4">
      <c r="C54711"/>
      <c r="D54711" s="154"/>
    </row>
    <row r="54712" spans="3:4">
      <c r="C54712"/>
      <c r="D54712" s="154"/>
    </row>
    <row r="54713" spans="3:4">
      <c r="C54713"/>
      <c r="D54713" s="154"/>
    </row>
    <row r="54714" spans="3:4">
      <c r="C54714"/>
      <c r="D54714" s="154"/>
    </row>
    <row r="54715" spans="3:4">
      <c r="C54715"/>
      <c r="D54715" s="154"/>
    </row>
    <row r="54716" spans="3:4">
      <c r="C54716"/>
      <c r="D54716" s="154"/>
    </row>
    <row r="54717" spans="3:4">
      <c r="C54717"/>
      <c r="D54717" s="154"/>
    </row>
    <row r="54718" spans="3:4">
      <c r="C54718"/>
      <c r="D54718" s="154"/>
    </row>
    <row r="54719" spans="3:4">
      <c r="C54719"/>
      <c r="D54719" s="154"/>
    </row>
    <row r="54720" spans="3:4">
      <c r="C54720"/>
      <c r="D54720" s="154"/>
    </row>
    <row r="54721" spans="3:4">
      <c r="C54721"/>
      <c r="D54721" s="154"/>
    </row>
    <row r="54722" spans="3:4">
      <c r="C54722"/>
      <c r="D54722" s="154"/>
    </row>
    <row r="54723" spans="3:4">
      <c r="C54723"/>
      <c r="D54723" s="154"/>
    </row>
    <row r="54724" spans="3:4">
      <c r="C54724"/>
      <c r="D54724" s="154"/>
    </row>
    <row r="54725" spans="3:4">
      <c r="C54725"/>
      <c r="D54725" s="154"/>
    </row>
    <row r="54726" spans="3:4">
      <c r="C54726"/>
      <c r="D54726" s="154"/>
    </row>
    <row r="54727" spans="3:4">
      <c r="C54727"/>
      <c r="D54727" s="154"/>
    </row>
    <row r="54728" spans="3:4">
      <c r="C54728"/>
      <c r="D54728" s="154"/>
    </row>
    <row r="54729" spans="3:4">
      <c r="C54729"/>
      <c r="D54729" s="154"/>
    </row>
    <row r="54730" spans="3:4">
      <c r="C54730"/>
      <c r="D54730" s="154"/>
    </row>
    <row r="54731" spans="3:4">
      <c r="C54731"/>
      <c r="D54731" s="154"/>
    </row>
    <row r="54732" spans="3:4">
      <c r="C54732"/>
      <c r="D54732" s="154"/>
    </row>
    <row r="54733" spans="3:4">
      <c r="C54733"/>
      <c r="D54733" s="154"/>
    </row>
    <row r="54734" spans="3:4">
      <c r="C54734"/>
      <c r="D54734" s="154"/>
    </row>
    <row r="54735" spans="3:4">
      <c r="C54735"/>
      <c r="D54735" s="154"/>
    </row>
    <row r="54736" spans="3:4">
      <c r="C54736"/>
      <c r="D54736" s="154"/>
    </row>
    <row r="54737" spans="3:4">
      <c r="C54737"/>
      <c r="D54737" s="154"/>
    </row>
    <row r="54738" spans="3:4">
      <c r="C54738"/>
      <c r="D54738" s="154"/>
    </row>
    <row r="54739" spans="3:4">
      <c r="C54739"/>
      <c r="D54739" s="154"/>
    </row>
    <row r="54740" spans="3:4">
      <c r="C54740"/>
      <c r="D54740" s="154"/>
    </row>
    <row r="54741" spans="3:4">
      <c r="C54741"/>
      <c r="D54741" s="154"/>
    </row>
    <row r="54742" spans="3:4">
      <c r="C54742"/>
      <c r="D54742" s="154"/>
    </row>
    <row r="54743" spans="3:4">
      <c r="C54743"/>
      <c r="D54743" s="154"/>
    </row>
    <row r="54744" spans="3:4">
      <c r="C54744"/>
      <c r="D54744" s="154"/>
    </row>
    <row r="54745" spans="3:4">
      <c r="C54745"/>
      <c r="D54745" s="154"/>
    </row>
    <row r="54746" spans="3:4">
      <c r="C54746"/>
      <c r="D54746" s="154"/>
    </row>
    <row r="54747" spans="3:4">
      <c r="C54747"/>
      <c r="D54747" s="154"/>
    </row>
    <row r="54748" spans="3:4">
      <c r="C54748"/>
      <c r="D54748" s="154"/>
    </row>
    <row r="54749" spans="3:4">
      <c r="C54749"/>
      <c r="D54749" s="154"/>
    </row>
    <row r="54750" spans="3:4">
      <c r="C54750"/>
      <c r="D54750" s="154"/>
    </row>
    <row r="54751" spans="3:4">
      <c r="C54751"/>
      <c r="D54751" s="154"/>
    </row>
    <row r="54752" spans="3:4">
      <c r="C54752"/>
      <c r="D54752" s="154"/>
    </row>
    <row r="54753" spans="3:4">
      <c r="C54753"/>
      <c r="D54753" s="154"/>
    </row>
    <row r="54754" spans="3:4">
      <c r="C54754"/>
      <c r="D54754" s="154"/>
    </row>
    <row r="54755" spans="3:4">
      <c r="C54755"/>
      <c r="D54755" s="154"/>
    </row>
    <row r="54756" spans="3:4">
      <c r="C54756"/>
      <c r="D54756" s="154"/>
    </row>
    <row r="54757" spans="3:4">
      <c r="C54757"/>
      <c r="D54757" s="154"/>
    </row>
    <row r="54758" spans="3:4">
      <c r="C54758"/>
      <c r="D54758" s="154"/>
    </row>
    <row r="54759" spans="3:4">
      <c r="C54759"/>
      <c r="D54759" s="154"/>
    </row>
    <row r="54760" spans="3:4">
      <c r="C54760"/>
      <c r="D54760" s="154"/>
    </row>
    <row r="54761" spans="3:4">
      <c r="C54761"/>
      <c r="D54761" s="154"/>
    </row>
    <row r="54762" spans="3:4">
      <c r="C54762"/>
      <c r="D54762" s="154"/>
    </row>
    <row r="54763" spans="3:4">
      <c r="C54763"/>
      <c r="D54763" s="154"/>
    </row>
    <row r="54764" spans="3:4">
      <c r="C54764"/>
      <c r="D54764" s="154"/>
    </row>
    <row r="54765" spans="3:4">
      <c r="C54765"/>
      <c r="D54765" s="154"/>
    </row>
    <row r="54766" spans="3:4">
      <c r="C54766"/>
      <c r="D54766" s="154"/>
    </row>
    <row r="54767" spans="3:4">
      <c r="C54767"/>
      <c r="D54767" s="154"/>
    </row>
    <row r="54768" spans="3:4">
      <c r="C54768"/>
      <c r="D54768" s="154"/>
    </row>
    <row r="54769" spans="3:4">
      <c r="C54769"/>
      <c r="D54769" s="154"/>
    </row>
    <row r="54770" spans="3:4">
      <c r="C54770"/>
      <c r="D54770" s="154"/>
    </row>
    <row r="54771" spans="3:4">
      <c r="C54771"/>
      <c r="D54771" s="154"/>
    </row>
    <row r="54772" spans="3:4">
      <c r="C54772"/>
      <c r="D54772" s="154"/>
    </row>
    <row r="54773" spans="3:4">
      <c r="C54773"/>
      <c r="D54773" s="154"/>
    </row>
    <row r="54774" spans="3:4">
      <c r="C54774"/>
      <c r="D54774" s="154"/>
    </row>
    <row r="54775" spans="3:4">
      <c r="C54775"/>
      <c r="D54775" s="154"/>
    </row>
    <row r="54776" spans="3:4">
      <c r="C54776"/>
      <c r="D54776" s="154"/>
    </row>
    <row r="54777" spans="3:4">
      <c r="C54777"/>
      <c r="D54777" s="154"/>
    </row>
    <row r="54778" spans="3:4">
      <c r="C54778"/>
      <c r="D54778" s="154"/>
    </row>
    <row r="54779" spans="3:4">
      <c r="C54779"/>
      <c r="D54779" s="154"/>
    </row>
    <row r="54780" spans="3:4">
      <c r="C54780"/>
      <c r="D54780" s="154"/>
    </row>
    <row r="54781" spans="3:4">
      <c r="C54781"/>
      <c r="D54781" s="154"/>
    </row>
    <row r="54782" spans="3:4">
      <c r="C54782"/>
      <c r="D54782" s="154"/>
    </row>
    <row r="54783" spans="3:4">
      <c r="C54783"/>
      <c r="D54783" s="154"/>
    </row>
    <row r="54784" spans="3:4">
      <c r="C54784"/>
      <c r="D54784" s="154"/>
    </row>
    <row r="54785" spans="3:4">
      <c r="C54785"/>
      <c r="D54785" s="154"/>
    </row>
    <row r="54786" spans="3:4">
      <c r="C54786"/>
      <c r="D54786" s="154"/>
    </row>
    <row r="54787" spans="3:4">
      <c r="C54787"/>
      <c r="D54787" s="154"/>
    </row>
    <row r="54788" spans="3:4">
      <c r="C54788"/>
      <c r="D54788" s="154"/>
    </row>
    <row r="54789" spans="3:4">
      <c r="C54789"/>
      <c r="D54789" s="154"/>
    </row>
    <row r="54790" spans="3:4">
      <c r="C54790"/>
      <c r="D54790" s="154"/>
    </row>
    <row r="54791" spans="3:4">
      <c r="C54791"/>
      <c r="D54791" s="154"/>
    </row>
    <row r="54792" spans="3:4">
      <c r="C54792"/>
      <c r="D54792" s="154"/>
    </row>
    <row r="54793" spans="3:4">
      <c r="C54793"/>
      <c r="D54793" s="154"/>
    </row>
    <row r="54794" spans="3:4">
      <c r="C54794"/>
      <c r="D54794" s="154"/>
    </row>
    <row r="54795" spans="3:4">
      <c r="C54795"/>
      <c r="D54795" s="154"/>
    </row>
    <row r="54796" spans="3:4">
      <c r="C54796"/>
      <c r="D54796" s="154"/>
    </row>
    <row r="54797" spans="3:4">
      <c r="C54797"/>
      <c r="D54797" s="154"/>
    </row>
    <row r="54798" spans="3:4">
      <c r="C54798"/>
      <c r="D54798" s="154"/>
    </row>
    <row r="54799" spans="3:4">
      <c r="C54799"/>
      <c r="D54799" s="154"/>
    </row>
    <row r="54800" spans="3:4">
      <c r="C54800"/>
      <c r="D54800" s="154"/>
    </row>
    <row r="54801" spans="3:4">
      <c r="C54801"/>
      <c r="D54801" s="154"/>
    </row>
    <row r="54802" spans="3:4">
      <c r="C54802"/>
      <c r="D54802" s="154"/>
    </row>
    <row r="54803" spans="3:4">
      <c r="C54803"/>
      <c r="D54803" s="154"/>
    </row>
    <row r="54804" spans="3:4">
      <c r="C54804"/>
      <c r="D54804" s="154"/>
    </row>
    <row r="54805" spans="3:4">
      <c r="C54805"/>
      <c r="D54805" s="154"/>
    </row>
    <row r="54806" spans="3:4">
      <c r="C54806"/>
      <c r="D54806" s="154"/>
    </row>
    <row r="54807" spans="3:4">
      <c r="C54807"/>
      <c r="D54807" s="154"/>
    </row>
    <row r="54808" spans="3:4">
      <c r="C54808"/>
      <c r="D54808" s="154"/>
    </row>
    <row r="54809" spans="3:4">
      <c r="C54809"/>
      <c r="D54809" s="154"/>
    </row>
    <row r="54810" spans="3:4">
      <c r="C54810"/>
      <c r="D54810" s="154"/>
    </row>
    <row r="54811" spans="3:4">
      <c r="C54811"/>
      <c r="D54811" s="154"/>
    </row>
    <row r="54812" spans="3:4">
      <c r="C54812"/>
      <c r="D54812" s="154"/>
    </row>
    <row r="54813" spans="3:4">
      <c r="C54813"/>
      <c r="D54813" s="154"/>
    </row>
    <row r="54814" spans="3:4">
      <c r="C54814"/>
      <c r="D54814" s="154"/>
    </row>
    <row r="54815" spans="3:4">
      <c r="C54815"/>
      <c r="D54815" s="154"/>
    </row>
    <row r="54816" spans="3:4">
      <c r="C54816"/>
      <c r="D54816" s="154"/>
    </row>
    <row r="54817" spans="3:4">
      <c r="C54817"/>
      <c r="D54817" s="154"/>
    </row>
    <row r="54818" spans="3:4">
      <c r="C54818"/>
      <c r="D54818" s="154"/>
    </row>
    <row r="54819" spans="3:4">
      <c r="C54819"/>
      <c r="D54819" s="154"/>
    </row>
    <row r="54820" spans="3:4">
      <c r="C54820"/>
      <c r="D54820" s="154"/>
    </row>
    <row r="54821" spans="3:4">
      <c r="C54821"/>
      <c r="D54821" s="154"/>
    </row>
    <row r="54822" spans="3:4">
      <c r="C54822"/>
      <c r="D54822" s="154"/>
    </row>
    <row r="54823" spans="3:4">
      <c r="C54823"/>
      <c r="D54823" s="154"/>
    </row>
    <row r="54824" spans="3:4">
      <c r="C54824"/>
      <c r="D54824" s="154"/>
    </row>
    <row r="54825" spans="3:4">
      <c r="C54825"/>
      <c r="D54825" s="154"/>
    </row>
    <row r="54826" spans="3:4">
      <c r="C54826"/>
      <c r="D54826" s="154"/>
    </row>
    <row r="54827" spans="3:4">
      <c r="C54827"/>
      <c r="D54827" s="154"/>
    </row>
    <row r="54828" spans="3:4">
      <c r="C54828"/>
      <c r="D54828" s="154"/>
    </row>
    <row r="54829" spans="3:4">
      <c r="C54829"/>
      <c r="D54829" s="154"/>
    </row>
    <row r="54830" spans="3:4">
      <c r="C54830"/>
      <c r="D54830" s="154"/>
    </row>
    <row r="54831" spans="3:4">
      <c r="C54831"/>
      <c r="D54831" s="154"/>
    </row>
    <row r="54832" spans="3:4">
      <c r="C54832"/>
      <c r="D54832" s="154"/>
    </row>
    <row r="54833" spans="3:4">
      <c r="C54833"/>
      <c r="D54833" s="154"/>
    </row>
    <row r="54834" spans="3:4">
      <c r="C54834"/>
      <c r="D54834" s="154"/>
    </row>
    <row r="54835" spans="3:4">
      <c r="C54835"/>
      <c r="D54835" s="154"/>
    </row>
    <row r="54836" spans="3:4">
      <c r="C54836"/>
      <c r="D54836" s="154"/>
    </row>
    <row r="54837" spans="3:4">
      <c r="C54837"/>
      <c r="D54837" s="154"/>
    </row>
    <row r="54838" spans="3:4">
      <c r="C54838"/>
      <c r="D54838" s="154"/>
    </row>
    <row r="54839" spans="3:4">
      <c r="C54839"/>
      <c r="D54839" s="154"/>
    </row>
    <row r="54840" spans="3:4">
      <c r="C54840"/>
      <c r="D54840" s="154"/>
    </row>
    <row r="54841" spans="3:4">
      <c r="C54841"/>
      <c r="D54841" s="154"/>
    </row>
    <row r="54842" spans="3:4">
      <c r="C54842"/>
      <c r="D54842" s="154"/>
    </row>
    <row r="54843" spans="3:4">
      <c r="C54843"/>
      <c r="D54843" s="154"/>
    </row>
    <row r="54844" spans="3:4">
      <c r="C54844"/>
      <c r="D54844" s="154"/>
    </row>
    <row r="54845" spans="3:4">
      <c r="C54845"/>
      <c r="D54845" s="154"/>
    </row>
    <row r="54846" spans="3:4">
      <c r="C54846"/>
      <c r="D54846" s="154"/>
    </row>
    <row r="54847" spans="3:4">
      <c r="C54847"/>
      <c r="D54847" s="154"/>
    </row>
    <row r="54848" spans="3:4">
      <c r="C54848"/>
      <c r="D54848" s="154"/>
    </row>
    <row r="54849" spans="3:4">
      <c r="C54849"/>
      <c r="D54849" s="154"/>
    </row>
    <row r="54850" spans="3:4">
      <c r="C54850"/>
      <c r="D54850" s="154"/>
    </row>
    <row r="54851" spans="3:4">
      <c r="C54851"/>
      <c r="D54851" s="154"/>
    </row>
    <row r="54852" spans="3:4">
      <c r="C54852"/>
      <c r="D54852" s="154"/>
    </row>
    <row r="54853" spans="3:4">
      <c r="C54853"/>
      <c r="D54853" s="154"/>
    </row>
    <row r="54854" spans="3:4">
      <c r="C54854"/>
      <c r="D54854" s="154"/>
    </row>
    <row r="54855" spans="3:4">
      <c r="C54855"/>
      <c r="D54855" s="154"/>
    </row>
    <row r="54856" spans="3:4">
      <c r="C54856"/>
      <c r="D54856" s="154"/>
    </row>
    <row r="54857" spans="3:4">
      <c r="C54857"/>
      <c r="D54857" s="154"/>
    </row>
    <row r="54858" spans="3:4">
      <c r="C54858"/>
      <c r="D54858" s="154"/>
    </row>
    <row r="54859" spans="3:4">
      <c r="C54859"/>
      <c r="D54859" s="154"/>
    </row>
    <row r="54860" spans="3:4">
      <c r="C54860"/>
      <c r="D54860" s="154"/>
    </row>
    <row r="54861" spans="3:4">
      <c r="C54861"/>
      <c r="D54861" s="154"/>
    </row>
    <row r="54862" spans="3:4">
      <c r="C54862"/>
      <c r="D54862" s="154"/>
    </row>
    <row r="54863" spans="3:4">
      <c r="C54863"/>
      <c r="D54863" s="154"/>
    </row>
    <row r="54864" spans="3:4">
      <c r="C54864"/>
      <c r="D54864" s="154"/>
    </row>
    <row r="54865" spans="3:4">
      <c r="C54865"/>
      <c r="D54865" s="154"/>
    </row>
    <row r="54866" spans="3:4">
      <c r="C54866"/>
      <c r="D54866" s="154"/>
    </row>
    <row r="54867" spans="3:4">
      <c r="C54867"/>
      <c r="D54867" s="154"/>
    </row>
    <row r="54868" spans="3:4">
      <c r="C54868"/>
      <c r="D54868" s="154"/>
    </row>
    <row r="54869" spans="3:4">
      <c r="C54869"/>
      <c r="D54869" s="154"/>
    </row>
    <row r="54870" spans="3:4">
      <c r="C54870"/>
      <c r="D54870" s="154"/>
    </row>
    <row r="54871" spans="3:4">
      <c r="C54871"/>
      <c r="D54871" s="154"/>
    </row>
    <row r="54872" spans="3:4">
      <c r="C54872"/>
      <c r="D54872" s="154"/>
    </row>
    <row r="54873" spans="3:4">
      <c r="C54873"/>
      <c r="D54873" s="154"/>
    </row>
    <row r="54874" spans="3:4">
      <c r="C54874"/>
      <c r="D54874" s="154"/>
    </row>
    <row r="54875" spans="3:4">
      <c r="C54875"/>
      <c r="D54875" s="154"/>
    </row>
    <row r="54876" spans="3:4">
      <c r="C54876"/>
      <c r="D54876" s="154"/>
    </row>
    <row r="54877" spans="3:4">
      <c r="C54877"/>
      <c r="D54877" s="154"/>
    </row>
    <row r="54878" spans="3:4">
      <c r="C54878"/>
      <c r="D54878" s="154"/>
    </row>
    <row r="54879" spans="3:4">
      <c r="C54879"/>
      <c r="D54879" s="154"/>
    </row>
    <row r="54880" spans="3:4">
      <c r="C54880"/>
      <c r="D54880" s="154"/>
    </row>
    <row r="54881" spans="3:4">
      <c r="C54881"/>
      <c r="D54881" s="154"/>
    </row>
    <row r="54882" spans="3:4">
      <c r="C54882"/>
      <c r="D54882" s="154"/>
    </row>
    <row r="54883" spans="3:4">
      <c r="C54883"/>
      <c r="D54883" s="154"/>
    </row>
    <row r="54884" spans="3:4">
      <c r="C54884"/>
      <c r="D54884" s="154"/>
    </row>
    <row r="54885" spans="3:4">
      <c r="C54885"/>
      <c r="D54885" s="154"/>
    </row>
    <row r="54886" spans="3:4">
      <c r="C54886"/>
      <c r="D54886" s="154"/>
    </row>
    <row r="54887" spans="3:4">
      <c r="C54887"/>
      <c r="D54887" s="154"/>
    </row>
    <row r="54888" spans="3:4">
      <c r="C54888"/>
      <c r="D54888" s="154"/>
    </row>
    <row r="54889" spans="3:4">
      <c r="C54889"/>
      <c r="D54889" s="154"/>
    </row>
    <row r="54890" spans="3:4">
      <c r="C54890"/>
      <c r="D54890" s="154"/>
    </row>
    <row r="54891" spans="3:4">
      <c r="C54891"/>
      <c r="D54891" s="154"/>
    </row>
    <row r="54892" spans="3:4">
      <c r="C54892"/>
      <c r="D54892" s="154"/>
    </row>
    <row r="54893" spans="3:4">
      <c r="C54893"/>
      <c r="D54893" s="154"/>
    </row>
    <row r="54894" spans="3:4">
      <c r="C54894"/>
      <c r="D54894" s="154"/>
    </row>
    <row r="54895" spans="3:4">
      <c r="C54895"/>
      <c r="D54895" s="154"/>
    </row>
    <row r="54896" spans="3:4">
      <c r="C54896"/>
      <c r="D54896" s="154"/>
    </row>
    <row r="54897" spans="3:4">
      <c r="C54897"/>
      <c r="D54897" s="154"/>
    </row>
    <row r="54898" spans="3:4">
      <c r="C54898"/>
      <c r="D54898" s="154"/>
    </row>
    <row r="54899" spans="3:4">
      <c r="C54899"/>
      <c r="D54899" s="154"/>
    </row>
    <row r="54900" spans="3:4">
      <c r="C54900"/>
      <c r="D54900" s="154"/>
    </row>
    <row r="54901" spans="3:4">
      <c r="C54901"/>
      <c r="D54901" s="154"/>
    </row>
    <row r="54902" spans="3:4">
      <c r="C54902"/>
      <c r="D54902" s="154"/>
    </row>
    <row r="54903" spans="3:4">
      <c r="C54903"/>
      <c r="D54903" s="154"/>
    </row>
    <row r="54904" spans="3:4">
      <c r="C54904"/>
      <c r="D54904" s="154"/>
    </row>
    <row r="54905" spans="3:4">
      <c r="C54905"/>
      <c r="D54905" s="154"/>
    </row>
    <row r="54906" spans="3:4">
      <c r="C54906"/>
      <c r="D54906" s="154"/>
    </row>
    <row r="54907" spans="3:4">
      <c r="C54907"/>
      <c r="D54907" s="154"/>
    </row>
    <row r="54908" spans="3:4">
      <c r="C54908"/>
      <c r="D54908" s="154"/>
    </row>
    <row r="54909" spans="3:4">
      <c r="C54909"/>
      <c r="D54909" s="154"/>
    </row>
    <row r="54910" spans="3:4">
      <c r="C54910"/>
      <c r="D54910" s="154"/>
    </row>
    <row r="54911" spans="3:4">
      <c r="C54911"/>
      <c r="D54911" s="154"/>
    </row>
    <row r="54912" spans="3:4">
      <c r="C54912"/>
      <c r="D54912" s="154"/>
    </row>
    <row r="54913" spans="3:4">
      <c r="C54913"/>
      <c r="D54913" s="154"/>
    </row>
    <row r="54914" spans="3:4">
      <c r="C54914"/>
      <c r="D54914" s="154"/>
    </row>
    <row r="54915" spans="3:4">
      <c r="C54915"/>
      <c r="D54915" s="154"/>
    </row>
    <row r="54916" spans="3:4">
      <c r="C54916"/>
      <c r="D54916" s="154"/>
    </row>
    <row r="54917" spans="3:4">
      <c r="C54917"/>
      <c r="D54917" s="154"/>
    </row>
    <row r="54918" spans="3:4">
      <c r="C54918"/>
      <c r="D54918" s="154"/>
    </row>
    <row r="54919" spans="3:4">
      <c r="C54919"/>
      <c r="D54919" s="154"/>
    </row>
    <row r="54920" spans="3:4">
      <c r="C54920"/>
      <c r="D54920" s="154"/>
    </row>
    <row r="54921" spans="3:4">
      <c r="C54921"/>
      <c r="D54921" s="154"/>
    </row>
    <row r="54922" spans="3:4">
      <c r="C54922"/>
      <c r="D54922" s="154"/>
    </row>
    <row r="54923" spans="3:4">
      <c r="C54923"/>
      <c r="D54923" s="154"/>
    </row>
    <row r="54924" spans="3:4">
      <c r="C54924"/>
      <c r="D54924" s="154"/>
    </row>
    <row r="54925" spans="3:4">
      <c r="C54925"/>
      <c r="D54925" s="154"/>
    </row>
    <row r="54926" spans="3:4">
      <c r="C54926"/>
      <c r="D54926" s="154"/>
    </row>
    <row r="54927" spans="3:4">
      <c r="C54927"/>
      <c r="D54927" s="154"/>
    </row>
    <row r="54928" spans="3:4">
      <c r="C54928"/>
      <c r="D54928" s="154"/>
    </row>
    <row r="54929" spans="3:4">
      <c r="C54929"/>
      <c r="D54929" s="154"/>
    </row>
    <row r="54930" spans="3:4">
      <c r="C54930"/>
      <c r="D54930" s="154"/>
    </row>
    <row r="54931" spans="3:4">
      <c r="C54931"/>
      <c r="D54931" s="154"/>
    </row>
    <row r="54932" spans="3:4">
      <c r="C54932"/>
      <c r="D54932" s="154"/>
    </row>
    <row r="54933" spans="3:4">
      <c r="C54933"/>
      <c r="D54933" s="154"/>
    </row>
    <row r="54934" spans="3:4">
      <c r="C54934"/>
      <c r="D54934" s="154"/>
    </row>
    <row r="54935" spans="3:4">
      <c r="C54935"/>
      <c r="D54935" s="154"/>
    </row>
    <row r="54936" spans="3:4">
      <c r="C54936"/>
      <c r="D54936" s="154"/>
    </row>
    <row r="54937" spans="3:4">
      <c r="C54937"/>
      <c r="D54937" s="154"/>
    </row>
    <row r="54938" spans="3:4">
      <c r="C54938"/>
      <c r="D54938" s="154"/>
    </row>
    <row r="54939" spans="3:4">
      <c r="C54939"/>
      <c r="D54939" s="154"/>
    </row>
    <row r="54940" spans="3:4">
      <c r="C54940"/>
      <c r="D54940" s="154"/>
    </row>
    <row r="54941" spans="3:4">
      <c r="C54941"/>
      <c r="D54941" s="154"/>
    </row>
    <row r="54942" spans="3:4">
      <c r="C54942"/>
      <c r="D54942" s="154"/>
    </row>
    <row r="54943" spans="3:4">
      <c r="C54943"/>
      <c r="D54943" s="154"/>
    </row>
    <row r="54944" spans="3:4">
      <c r="C54944"/>
      <c r="D54944" s="154"/>
    </row>
    <row r="54945" spans="3:4">
      <c r="C54945"/>
      <c r="D54945" s="154"/>
    </row>
    <row r="54946" spans="3:4">
      <c r="C54946"/>
      <c r="D54946" s="154"/>
    </row>
    <row r="54947" spans="3:4">
      <c r="C54947"/>
      <c r="D54947" s="154"/>
    </row>
    <row r="54948" spans="3:4">
      <c r="C54948"/>
      <c r="D54948" s="154"/>
    </row>
    <row r="54949" spans="3:4">
      <c r="C54949"/>
      <c r="D54949" s="154"/>
    </row>
    <row r="54950" spans="3:4">
      <c r="C54950"/>
      <c r="D54950" s="154"/>
    </row>
    <row r="54951" spans="3:4">
      <c r="C54951"/>
      <c r="D54951" s="154"/>
    </row>
    <row r="54952" spans="3:4">
      <c r="C54952"/>
      <c r="D54952" s="154"/>
    </row>
    <row r="54953" spans="3:4">
      <c r="C54953"/>
      <c r="D54953" s="154"/>
    </row>
    <row r="54954" spans="3:4">
      <c r="C54954"/>
      <c r="D54954" s="154"/>
    </row>
    <row r="54955" spans="3:4">
      <c r="C54955"/>
      <c r="D54955" s="154"/>
    </row>
    <row r="54956" spans="3:4">
      <c r="C54956"/>
      <c r="D54956" s="154"/>
    </row>
    <row r="54957" spans="3:4">
      <c r="C54957"/>
      <c r="D54957" s="154"/>
    </row>
    <row r="54958" spans="3:4">
      <c r="C54958"/>
      <c r="D54958" s="154"/>
    </row>
    <row r="54959" spans="3:4">
      <c r="C54959"/>
      <c r="D54959" s="154"/>
    </row>
    <row r="54960" spans="3:4">
      <c r="C54960"/>
      <c r="D54960" s="154"/>
    </row>
    <row r="54961" spans="3:4">
      <c r="C54961"/>
      <c r="D54961" s="154"/>
    </row>
    <row r="54962" spans="3:4">
      <c r="C54962"/>
      <c r="D54962" s="154"/>
    </row>
    <row r="54963" spans="3:4">
      <c r="C54963"/>
      <c r="D54963" s="154"/>
    </row>
    <row r="54964" spans="3:4">
      <c r="C54964"/>
      <c r="D54964" s="154"/>
    </row>
    <row r="54965" spans="3:4">
      <c r="C54965"/>
      <c r="D54965" s="154"/>
    </row>
    <row r="54966" spans="3:4">
      <c r="C54966"/>
      <c r="D54966" s="154"/>
    </row>
    <row r="54967" spans="3:4">
      <c r="C54967"/>
      <c r="D54967" s="154"/>
    </row>
    <row r="54968" spans="3:4">
      <c r="C54968"/>
      <c r="D54968" s="154"/>
    </row>
    <row r="54969" spans="3:4">
      <c r="C54969"/>
      <c r="D54969" s="154"/>
    </row>
    <row r="54970" spans="3:4">
      <c r="C54970"/>
      <c r="D54970" s="154"/>
    </row>
    <row r="54971" spans="3:4">
      <c r="C54971"/>
      <c r="D54971" s="154"/>
    </row>
    <row r="54972" spans="3:4">
      <c r="C54972"/>
      <c r="D54972" s="154"/>
    </row>
    <row r="54973" spans="3:4">
      <c r="C54973"/>
      <c r="D54973" s="154"/>
    </row>
    <row r="54974" spans="3:4">
      <c r="C54974"/>
      <c r="D54974" s="154"/>
    </row>
    <row r="54975" spans="3:4">
      <c r="C54975"/>
      <c r="D54975" s="154"/>
    </row>
    <row r="54976" spans="3:4">
      <c r="C54976"/>
      <c r="D54976" s="154"/>
    </row>
    <row r="54977" spans="3:4">
      <c r="C54977"/>
      <c r="D54977" s="154"/>
    </row>
    <row r="54978" spans="3:4">
      <c r="C54978"/>
      <c r="D54978" s="154"/>
    </row>
    <row r="54979" spans="3:4">
      <c r="C54979"/>
      <c r="D54979" s="154"/>
    </row>
    <row r="54980" spans="3:4">
      <c r="C54980"/>
      <c r="D54980" s="154"/>
    </row>
    <row r="54981" spans="3:4">
      <c r="C54981"/>
      <c r="D54981" s="154"/>
    </row>
    <row r="54982" spans="3:4">
      <c r="C54982"/>
      <c r="D54982" s="154"/>
    </row>
    <row r="54983" spans="3:4">
      <c r="C54983"/>
      <c r="D54983" s="154"/>
    </row>
    <row r="54984" spans="3:4">
      <c r="C54984"/>
      <c r="D54984" s="154"/>
    </row>
    <row r="54985" spans="3:4">
      <c r="C54985"/>
      <c r="D54985" s="154"/>
    </row>
    <row r="54986" spans="3:4">
      <c r="C54986"/>
      <c r="D54986" s="154"/>
    </row>
    <row r="54987" spans="3:4">
      <c r="C54987"/>
      <c r="D54987" s="154"/>
    </row>
    <row r="54988" spans="3:4">
      <c r="C54988"/>
      <c r="D54988" s="154"/>
    </row>
    <row r="54989" spans="3:4">
      <c r="C54989"/>
      <c r="D54989" s="154"/>
    </row>
    <row r="54990" spans="3:4">
      <c r="C54990"/>
      <c r="D54990" s="154"/>
    </row>
    <row r="54991" spans="3:4">
      <c r="C54991"/>
      <c r="D54991" s="154"/>
    </row>
    <row r="54992" spans="3:4">
      <c r="C54992"/>
      <c r="D54992" s="154"/>
    </row>
    <row r="54993" spans="3:4">
      <c r="C54993"/>
      <c r="D54993" s="154"/>
    </row>
    <row r="54994" spans="3:4">
      <c r="C54994"/>
      <c r="D54994" s="154"/>
    </row>
    <row r="54995" spans="3:4">
      <c r="C54995"/>
      <c r="D54995" s="154"/>
    </row>
    <row r="54996" spans="3:4">
      <c r="C54996"/>
      <c r="D54996" s="154"/>
    </row>
    <row r="54997" spans="3:4">
      <c r="C54997"/>
      <c r="D54997" s="154"/>
    </row>
    <row r="54998" spans="3:4">
      <c r="C54998"/>
      <c r="D54998" s="154"/>
    </row>
    <row r="54999" spans="3:4">
      <c r="C54999"/>
      <c r="D54999" s="154"/>
    </row>
    <row r="55000" spans="3:4">
      <c r="C55000"/>
      <c r="D55000" s="154"/>
    </row>
    <row r="55001" spans="3:4">
      <c r="C55001"/>
      <c r="D55001" s="154"/>
    </row>
    <row r="55002" spans="3:4">
      <c r="C55002"/>
      <c r="D55002" s="154"/>
    </row>
    <row r="55003" spans="3:4">
      <c r="C55003"/>
      <c r="D55003" s="154"/>
    </row>
    <row r="55004" spans="3:4">
      <c r="C55004"/>
      <c r="D55004" s="154"/>
    </row>
    <row r="55005" spans="3:4">
      <c r="C55005"/>
      <c r="D55005" s="154"/>
    </row>
    <row r="55006" spans="3:4">
      <c r="C55006"/>
      <c r="D55006" s="154"/>
    </row>
    <row r="55007" spans="3:4">
      <c r="C55007"/>
      <c r="D55007" s="154"/>
    </row>
    <row r="55008" spans="3:4">
      <c r="C55008"/>
      <c r="D55008" s="154"/>
    </row>
    <row r="55009" spans="3:4">
      <c r="C55009"/>
      <c r="D55009" s="154"/>
    </row>
    <row r="55010" spans="3:4">
      <c r="C55010"/>
      <c r="D55010" s="154"/>
    </row>
    <row r="55011" spans="3:4">
      <c r="C55011"/>
      <c r="D55011" s="154"/>
    </row>
    <row r="55012" spans="3:4">
      <c r="C55012"/>
      <c r="D55012" s="154"/>
    </row>
    <row r="55013" spans="3:4">
      <c r="C55013"/>
      <c r="D55013" s="154"/>
    </row>
    <row r="55014" spans="3:4">
      <c r="C55014"/>
      <c r="D55014" s="154"/>
    </row>
    <row r="55015" spans="3:4">
      <c r="C55015"/>
      <c r="D55015" s="154"/>
    </row>
    <row r="55016" spans="3:4">
      <c r="C55016"/>
      <c r="D55016" s="154"/>
    </row>
    <row r="55017" spans="3:4">
      <c r="C55017"/>
      <c r="D55017" s="154"/>
    </row>
    <row r="55018" spans="3:4">
      <c r="C55018"/>
      <c r="D55018" s="154"/>
    </row>
    <row r="55019" spans="3:4">
      <c r="C55019"/>
      <c r="D55019" s="154"/>
    </row>
    <row r="55020" spans="3:4">
      <c r="C55020"/>
      <c r="D55020" s="154"/>
    </row>
    <row r="55021" spans="3:4">
      <c r="C55021"/>
      <c r="D55021" s="154"/>
    </row>
    <row r="55022" spans="3:4">
      <c r="C55022"/>
      <c r="D55022" s="154"/>
    </row>
    <row r="55023" spans="3:4">
      <c r="C55023"/>
      <c r="D55023" s="154"/>
    </row>
    <row r="55024" spans="3:4">
      <c r="C55024"/>
      <c r="D55024" s="154"/>
    </row>
    <row r="55025" spans="3:4">
      <c r="C55025"/>
      <c r="D55025" s="154"/>
    </row>
    <row r="55026" spans="3:4">
      <c r="C55026"/>
      <c r="D55026" s="154"/>
    </row>
    <row r="55027" spans="3:4">
      <c r="C55027"/>
      <c r="D55027" s="154"/>
    </row>
    <row r="55028" spans="3:4">
      <c r="C55028"/>
      <c r="D55028" s="154"/>
    </row>
    <row r="55029" spans="3:4">
      <c r="C55029"/>
      <c r="D55029" s="154"/>
    </row>
    <row r="55030" spans="3:4">
      <c r="C55030"/>
      <c r="D55030" s="154"/>
    </row>
    <row r="55031" spans="3:4">
      <c r="C55031"/>
      <c r="D55031" s="154"/>
    </row>
    <row r="55032" spans="3:4">
      <c r="C55032"/>
      <c r="D55032" s="154"/>
    </row>
    <row r="55033" spans="3:4">
      <c r="C55033"/>
      <c r="D55033" s="154"/>
    </row>
    <row r="55034" spans="3:4">
      <c r="C55034"/>
      <c r="D55034" s="154"/>
    </row>
    <row r="55035" spans="3:4">
      <c r="C55035"/>
      <c r="D55035" s="154"/>
    </row>
    <row r="55036" spans="3:4">
      <c r="C55036"/>
      <c r="D55036" s="154"/>
    </row>
    <row r="55037" spans="3:4">
      <c r="C55037"/>
      <c r="D55037" s="154"/>
    </row>
    <row r="55038" spans="3:4">
      <c r="C55038"/>
      <c r="D55038" s="154"/>
    </row>
    <row r="55039" spans="3:4">
      <c r="C55039"/>
      <c r="D55039" s="154"/>
    </row>
    <row r="55040" spans="3:4">
      <c r="C55040"/>
      <c r="D55040" s="154"/>
    </row>
    <row r="55041" spans="3:4">
      <c r="C55041"/>
      <c r="D55041" s="154"/>
    </row>
    <row r="55042" spans="3:4">
      <c r="C55042"/>
      <c r="D55042" s="154"/>
    </row>
    <row r="55043" spans="3:4">
      <c r="C55043"/>
      <c r="D55043" s="154"/>
    </row>
    <row r="55044" spans="3:4">
      <c r="C55044"/>
      <c r="D55044" s="154"/>
    </row>
    <row r="55045" spans="3:4">
      <c r="C55045"/>
      <c r="D55045" s="154"/>
    </row>
    <row r="55046" spans="3:4">
      <c r="C55046"/>
      <c r="D55046" s="154"/>
    </row>
    <row r="55047" spans="3:4">
      <c r="C55047"/>
      <c r="D55047" s="154"/>
    </row>
    <row r="55048" spans="3:4">
      <c r="C55048"/>
      <c r="D55048" s="154"/>
    </row>
    <row r="55049" spans="3:4">
      <c r="C55049"/>
      <c r="D55049" s="154"/>
    </row>
    <row r="55050" spans="3:4">
      <c r="C55050"/>
      <c r="D55050" s="154"/>
    </row>
    <row r="55051" spans="3:4">
      <c r="C55051"/>
      <c r="D55051" s="154"/>
    </row>
    <row r="55052" spans="3:4">
      <c r="C55052"/>
      <c r="D55052" s="154"/>
    </row>
    <row r="55053" spans="3:4">
      <c r="C55053"/>
      <c r="D55053" s="154"/>
    </row>
    <row r="55054" spans="3:4">
      <c r="C55054"/>
      <c r="D55054" s="154"/>
    </row>
    <row r="55055" spans="3:4">
      <c r="C55055"/>
      <c r="D55055" s="154"/>
    </row>
    <row r="55056" spans="3:4">
      <c r="C55056"/>
      <c r="D55056" s="154"/>
    </row>
    <row r="55057" spans="3:4">
      <c r="C55057"/>
      <c r="D55057" s="154"/>
    </row>
    <row r="55058" spans="3:4">
      <c r="C55058"/>
      <c r="D55058" s="154"/>
    </row>
    <row r="55059" spans="3:4">
      <c r="C55059"/>
      <c r="D55059" s="154"/>
    </row>
    <row r="55060" spans="3:4">
      <c r="C55060"/>
      <c r="D55060" s="154"/>
    </row>
    <row r="55061" spans="3:4">
      <c r="C55061"/>
      <c r="D55061" s="154"/>
    </row>
    <row r="55062" spans="3:4">
      <c r="C55062"/>
      <c r="D55062" s="154"/>
    </row>
    <row r="55063" spans="3:4">
      <c r="C55063"/>
      <c r="D55063" s="154"/>
    </row>
    <row r="55064" spans="3:4">
      <c r="C55064"/>
      <c r="D55064" s="154"/>
    </row>
    <row r="55065" spans="3:4">
      <c r="C55065"/>
      <c r="D55065" s="154"/>
    </row>
    <row r="55066" spans="3:4">
      <c r="C55066"/>
      <c r="D55066" s="154"/>
    </row>
    <row r="55067" spans="3:4">
      <c r="C55067"/>
      <c r="D55067" s="154"/>
    </row>
    <row r="55068" spans="3:4">
      <c r="C55068"/>
      <c r="D55068" s="154"/>
    </row>
    <row r="55069" spans="3:4">
      <c r="C55069"/>
      <c r="D55069" s="154"/>
    </row>
    <row r="55070" spans="3:4">
      <c r="C55070"/>
      <c r="D55070" s="154"/>
    </row>
    <row r="55071" spans="3:4">
      <c r="C55071"/>
      <c r="D55071" s="154"/>
    </row>
    <row r="55072" spans="3:4">
      <c r="C55072"/>
      <c r="D55072" s="154"/>
    </row>
    <row r="55073" spans="3:4">
      <c r="C55073"/>
      <c r="D55073" s="154"/>
    </row>
    <row r="55074" spans="3:4">
      <c r="C55074"/>
      <c r="D55074" s="154"/>
    </row>
    <row r="55075" spans="3:4">
      <c r="C55075"/>
      <c r="D55075" s="154"/>
    </row>
    <row r="55076" spans="3:4">
      <c r="C55076"/>
      <c r="D55076" s="154"/>
    </row>
    <row r="55077" spans="3:4">
      <c r="C55077"/>
      <c r="D55077" s="154"/>
    </row>
    <row r="55078" spans="3:4">
      <c r="C55078"/>
      <c r="D55078" s="154"/>
    </row>
    <row r="55079" spans="3:4">
      <c r="C55079"/>
      <c r="D55079" s="154"/>
    </row>
    <row r="55080" spans="3:4">
      <c r="C55080"/>
      <c r="D55080" s="154"/>
    </row>
    <row r="55081" spans="3:4">
      <c r="C55081"/>
      <c r="D55081" s="154"/>
    </row>
    <row r="55082" spans="3:4">
      <c r="C55082"/>
      <c r="D55082" s="154"/>
    </row>
    <row r="55083" spans="3:4">
      <c r="C55083"/>
      <c r="D55083" s="154"/>
    </row>
    <row r="55084" spans="3:4">
      <c r="C55084"/>
      <c r="D55084" s="154"/>
    </row>
    <row r="55085" spans="3:4">
      <c r="C55085"/>
      <c r="D55085" s="154"/>
    </row>
    <row r="55086" spans="3:4">
      <c r="C55086"/>
      <c r="D55086" s="154"/>
    </row>
    <row r="55087" spans="3:4">
      <c r="C55087"/>
      <c r="D55087" s="154"/>
    </row>
    <row r="55088" spans="3:4">
      <c r="C55088"/>
      <c r="D55088" s="154"/>
    </row>
    <row r="55089" spans="3:4">
      <c r="C55089"/>
      <c r="D55089" s="154"/>
    </row>
    <row r="55090" spans="3:4">
      <c r="C55090"/>
      <c r="D55090" s="154"/>
    </row>
    <row r="55091" spans="3:4">
      <c r="C55091"/>
      <c r="D55091" s="154"/>
    </row>
    <row r="55092" spans="3:4">
      <c r="C55092"/>
      <c r="D55092" s="154"/>
    </row>
    <row r="55093" spans="3:4">
      <c r="C55093"/>
      <c r="D55093" s="154"/>
    </row>
    <row r="55094" spans="3:4">
      <c r="C55094"/>
      <c r="D55094" s="154"/>
    </row>
    <row r="55095" spans="3:4">
      <c r="C55095"/>
      <c r="D55095" s="154"/>
    </row>
    <row r="55096" spans="3:4">
      <c r="C55096"/>
      <c r="D55096" s="154"/>
    </row>
    <row r="55097" spans="3:4">
      <c r="C55097"/>
      <c r="D55097" s="154"/>
    </row>
    <row r="55098" spans="3:4">
      <c r="C55098"/>
      <c r="D55098" s="154"/>
    </row>
    <row r="55099" spans="3:4">
      <c r="C55099"/>
      <c r="D55099" s="154"/>
    </row>
    <row r="55100" spans="3:4">
      <c r="C55100"/>
      <c r="D55100" s="154"/>
    </row>
    <row r="55101" spans="3:4">
      <c r="C55101"/>
      <c r="D55101" s="154"/>
    </row>
    <row r="55102" spans="3:4">
      <c r="C55102"/>
      <c r="D55102" s="154"/>
    </row>
    <row r="55103" spans="3:4">
      <c r="C55103"/>
      <c r="D55103" s="154"/>
    </row>
    <row r="55104" spans="3:4">
      <c r="C55104"/>
      <c r="D55104" s="154"/>
    </row>
    <row r="55105" spans="3:4">
      <c r="C55105"/>
      <c r="D55105" s="154"/>
    </row>
    <row r="55106" spans="3:4">
      <c r="C55106"/>
      <c r="D55106" s="154"/>
    </row>
    <row r="55107" spans="3:4">
      <c r="C55107"/>
      <c r="D55107" s="154"/>
    </row>
    <row r="55108" spans="3:4">
      <c r="C55108"/>
      <c r="D55108" s="154"/>
    </row>
    <row r="55109" spans="3:4">
      <c r="C55109"/>
      <c r="D55109" s="154"/>
    </row>
    <row r="55110" spans="3:4">
      <c r="C55110"/>
      <c r="D55110" s="154"/>
    </row>
    <row r="55111" spans="3:4">
      <c r="C55111"/>
      <c r="D55111" s="154"/>
    </row>
    <row r="55112" spans="3:4">
      <c r="C55112"/>
      <c r="D55112" s="154"/>
    </row>
    <row r="55113" spans="3:4">
      <c r="C55113"/>
      <c r="D55113" s="154"/>
    </row>
    <row r="55114" spans="3:4">
      <c r="C55114"/>
      <c r="D55114" s="154"/>
    </row>
    <row r="55115" spans="3:4">
      <c r="C55115"/>
      <c r="D55115" s="154"/>
    </row>
    <row r="55116" spans="3:4">
      <c r="C55116"/>
      <c r="D55116" s="154"/>
    </row>
    <row r="55117" spans="3:4">
      <c r="C55117"/>
      <c r="D55117" s="154"/>
    </row>
    <row r="55118" spans="3:4">
      <c r="C55118"/>
      <c r="D55118" s="154"/>
    </row>
    <row r="55119" spans="3:4">
      <c r="C55119"/>
      <c r="D55119" s="154"/>
    </row>
    <row r="55120" spans="3:4">
      <c r="C55120"/>
      <c r="D55120" s="154"/>
    </row>
    <row r="55121" spans="3:4">
      <c r="C55121"/>
      <c r="D55121" s="154"/>
    </row>
    <row r="55122" spans="3:4">
      <c r="C55122"/>
      <c r="D55122" s="154"/>
    </row>
    <row r="55123" spans="3:4">
      <c r="C55123"/>
      <c r="D55123" s="154"/>
    </row>
    <row r="55124" spans="3:4">
      <c r="C55124"/>
      <c r="D55124" s="154"/>
    </row>
    <row r="55125" spans="3:4">
      <c r="C55125"/>
      <c r="D55125" s="154"/>
    </row>
    <row r="55126" spans="3:4">
      <c r="C55126"/>
      <c r="D55126" s="154"/>
    </row>
    <row r="55127" spans="3:4">
      <c r="C55127"/>
      <c r="D55127" s="154"/>
    </row>
    <row r="55128" spans="3:4">
      <c r="C55128"/>
      <c r="D55128" s="154"/>
    </row>
    <row r="55129" spans="3:4">
      <c r="C55129"/>
      <c r="D55129" s="154"/>
    </row>
    <row r="55130" spans="3:4">
      <c r="C55130"/>
      <c r="D55130" s="154"/>
    </row>
    <row r="55131" spans="3:4">
      <c r="C55131"/>
      <c r="D55131" s="154"/>
    </row>
    <row r="55132" spans="3:4">
      <c r="C55132"/>
      <c r="D55132" s="154"/>
    </row>
    <row r="55133" spans="3:4">
      <c r="C55133"/>
      <c r="D55133" s="154"/>
    </row>
    <row r="55134" spans="3:4">
      <c r="C55134"/>
      <c r="D55134" s="154"/>
    </row>
    <row r="55135" spans="3:4">
      <c r="C55135"/>
      <c r="D55135" s="154"/>
    </row>
    <row r="55136" spans="3:4">
      <c r="C55136"/>
      <c r="D55136" s="154"/>
    </row>
    <row r="55137" spans="3:4">
      <c r="C55137"/>
      <c r="D55137" s="154"/>
    </row>
    <row r="55138" spans="3:4">
      <c r="C55138"/>
      <c r="D55138" s="154"/>
    </row>
    <row r="55139" spans="3:4">
      <c r="C55139"/>
      <c r="D55139" s="154"/>
    </row>
    <row r="55140" spans="3:4">
      <c r="C55140"/>
      <c r="D55140" s="154"/>
    </row>
    <row r="55141" spans="3:4">
      <c r="C55141"/>
      <c r="D55141" s="154"/>
    </row>
    <row r="55142" spans="3:4">
      <c r="C55142"/>
      <c r="D55142" s="154"/>
    </row>
    <row r="55143" spans="3:4">
      <c r="C55143"/>
      <c r="D55143" s="154"/>
    </row>
    <row r="55144" spans="3:4">
      <c r="C55144"/>
      <c r="D55144" s="154"/>
    </row>
    <row r="55145" spans="3:4">
      <c r="C55145"/>
      <c r="D55145" s="154"/>
    </row>
    <row r="55146" spans="3:4">
      <c r="C55146"/>
      <c r="D55146" s="154"/>
    </row>
    <row r="55147" spans="3:4">
      <c r="C55147"/>
      <c r="D55147" s="154"/>
    </row>
    <row r="55148" spans="3:4">
      <c r="C55148"/>
      <c r="D55148" s="154"/>
    </row>
    <row r="55149" spans="3:4">
      <c r="C55149"/>
      <c r="D55149" s="154"/>
    </row>
    <row r="55150" spans="3:4">
      <c r="C55150"/>
      <c r="D55150" s="154"/>
    </row>
    <row r="55151" spans="3:4">
      <c r="C55151"/>
      <c r="D55151" s="154"/>
    </row>
    <row r="55152" spans="3:4">
      <c r="C55152"/>
      <c r="D55152" s="154"/>
    </row>
    <row r="55153" spans="3:4">
      <c r="C55153"/>
      <c r="D55153" s="154"/>
    </row>
    <row r="55154" spans="3:4">
      <c r="C55154"/>
      <c r="D55154" s="154"/>
    </row>
    <row r="55155" spans="3:4">
      <c r="C55155"/>
      <c r="D55155" s="154"/>
    </row>
    <row r="55156" spans="3:4">
      <c r="C55156"/>
      <c r="D55156" s="154"/>
    </row>
    <row r="55157" spans="3:4">
      <c r="C55157"/>
      <c r="D55157" s="154"/>
    </row>
    <row r="55158" spans="3:4">
      <c r="C55158"/>
      <c r="D55158" s="154"/>
    </row>
    <row r="55159" spans="3:4">
      <c r="C55159"/>
      <c r="D55159" s="154"/>
    </row>
    <row r="55160" spans="3:4">
      <c r="C55160"/>
      <c r="D55160" s="154"/>
    </row>
    <row r="55161" spans="3:4">
      <c r="C55161"/>
      <c r="D55161" s="154"/>
    </row>
    <row r="55162" spans="3:4">
      <c r="C55162"/>
      <c r="D55162" s="154"/>
    </row>
    <row r="55163" spans="3:4">
      <c r="C55163"/>
      <c r="D55163" s="154"/>
    </row>
    <row r="55164" spans="3:4">
      <c r="C55164"/>
      <c r="D55164" s="154"/>
    </row>
    <row r="55165" spans="3:4">
      <c r="C55165"/>
      <c r="D55165" s="154"/>
    </row>
    <row r="55166" spans="3:4">
      <c r="C55166"/>
      <c r="D55166" s="154"/>
    </row>
    <row r="55167" spans="3:4">
      <c r="C55167"/>
      <c r="D55167" s="154"/>
    </row>
    <row r="55168" spans="3:4">
      <c r="C55168"/>
      <c r="D55168" s="154"/>
    </row>
    <row r="55169" spans="3:4">
      <c r="C55169"/>
      <c r="D55169" s="154"/>
    </row>
    <row r="55170" spans="3:4">
      <c r="C55170"/>
      <c r="D55170" s="154"/>
    </row>
    <row r="55171" spans="3:4">
      <c r="C55171"/>
      <c r="D55171" s="154"/>
    </row>
    <row r="55172" spans="3:4">
      <c r="C55172"/>
      <c r="D55172" s="154"/>
    </row>
    <row r="55173" spans="3:4">
      <c r="C55173"/>
      <c r="D55173" s="154"/>
    </row>
    <row r="55174" spans="3:4">
      <c r="C55174"/>
      <c r="D55174" s="154"/>
    </row>
    <row r="55175" spans="3:4">
      <c r="C55175"/>
      <c r="D55175" s="154"/>
    </row>
    <row r="55176" spans="3:4">
      <c r="C55176"/>
      <c r="D55176" s="154"/>
    </row>
    <row r="55177" spans="3:4">
      <c r="C55177"/>
      <c r="D55177" s="154"/>
    </row>
    <row r="55178" spans="3:4">
      <c r="C55178"/>
      <c r="D55178" s="154"/>
    </row>
    <row r="55179" spans="3:4">
      <c r="C55179"/>
      <c r="D55179" s="154"/>
    </row>
    <row r="55180" spans="3:4">
      <c r="C55180"/>
      <c r="D55180" s="154"/>
    </row>
    <row r="55181" spans="3:4">
      <c r="C55181"/>
      <c r="D55181" s="154"/>
    </row>
    <row r="55182" spans="3:4">
      <c r="C55182"/>
      <c r="D55182" s="154"/>
    </row>
    <row r="55183" spans="3:4">
      <c r="C55183"/>
      <c r="D55183" s="154"/>
    </row>
    <row r="55184" spans="3:4">
      <c r="C55184"/>
      <c r="D55184" s="154"/>
    </row>
    <row r="55185" spans="3:4">
      <c r="C55185"/>
      <c r="D55185" s="154"/>
    </row>
    <row r="55186" spans="3:4">
      <c r="C55186"/>
      <c r="D55186" s="154"/>
    </row>
    <row r="55187" spans="3:4">
      <c r="C55187"/>
      <c r="D55187" s="154"/>
    </row>
    <row r="55188" spans="3:4">
      <c r="C55188"/>
      <c r="D55188" s="154"/>
    </row>
    <row r="55189" spans="3:4">
      <c r="C55189"/>
      <c r="D55189" s="154"/>
    </row>
    <row r="55190" spans="3:4">
      <c r="C55190"/>
      <c r="D55190" s="154"/>
    </row>
    <row r="55191" spans="3:4">
      <c r="C55191"/>
      <c r="D55191" s="154"/>
    </row>
    <row r="55192" spans="3:4">
      <c r="C55192"/>
      <c r="D55192" s="154"/>
    </row>
    <row r="55193" spans="3:4">
      <c r="C55193"/>
      <c r="D55193" s="154"/>
    </row>
    <row r="55194" spans="3:4">
      <c r="C55194"/>
      <c r="D55194" s="154"/>
    </row>
    <row r="55195" spans="3:4">
      <c r="C55195"/>
      <c r="D55195" s="154"/>
    </row>
    <row r="55196" spans="3:4">
      <c r="C55196"/>
      <c r="D55196" s="154"/>
    </row>
    <row r="55197" spans="3:4">
      <c r="C55197"/>
      <c r="D55197" s="154"/>
    </row>
    <row r="55198" spans="3:4">
      <c r="C55198"/>
      <c r="D55198" s="154"/>
    </row>
    <row r="55199" spans="3:4">
      <c r="C55199"/>
      <c r="D55199" s="154"/>
    </row>
    <row r="55200" spans="3:4">
      <c r="C55200"/>
      <c r="D55200" s="154"/>
    </row>
    <row r="55201" spans="3:4">
      <c r="C55201"/>
      <c r="D55201" s="154"/>
    </row>
    <row r="55202" spans="3:4">
      <c r="C55202"/>
      <c r="D55202" s="154"/>
    </row>
    <row r="55203" spans="3:4">
      <c r="C55203"/>
      <c r="D55203" s="154"/>
    </row>
    <row r="55204" spans="3:4">
      <c r="C55204"/>
      <c r="D55204" s="154"/>
    </row>
    <row r="55205" spans="3:4">
      <c r="C55205"/>
      <c r="D55205" s="154"/>
    </row>
    <row r="55206" spans="3:4">
      <c r="C55206"/>
      <c r="D55206" s="154"/>
    </row>
    <row r="55207" spans="3:4">
      <c r="C55207"/>
      <c r="D55207" s="154"/>
    </row>
    <row r="55208" spans="3:4">
      <c r="C55208"/>
      <c r="D55208" s="154"/>
    </row>
    <row r="55209" spans="3:4">
      <c r="C55209"/>
      <c r="D55209" s="154"/>
    </row>
    <row r="55210" spans="3:4">
      <c r="C55210"/>
      <c r="D55210" s="154"/>
    </row>
    <row r="55211" spans="3:4">
      <c r="C55211"/>
      <c r="D55211" s="154"/>
    </row>
    <row r="55212" spans="3:4">
      <c r="C55212"/>
      <c r="D55212" s="154"/>
    </row>
    <row r="55213" spans="3:4">
      <c r="C55213"/>
      <c r="D55213" s="154"/>
    </row>
    <row r="55214" spans="3:4">
      <c r="C55214"/>
      <c r="D55214" s="154"/>
    </row>
    <row r="55215" spans="3:4">
      <c r="C55215"/>
      <c r="D55215" s="154"/>
    </row>
    <row r="55216" spans="3:4">
      <c r="C55216"/>
      <c r="D55216" s="154"/>
    </row>
    <row r="55217" spans="3:4">
      <c r="C55217"/>
      <c r="D55217" s="154"/>
    </row>
    <row r="55218" spans="3:4">
      <c r="C55218"/>
      <c r="D55218" s="154"/>
    </row>
    <row r="55219" spans="3:4">
      <c r="C55219"/>
      <c r="D55219" s="154"/>
    </row>
    <row r="55220" spans="3:4">
      <c r="C55220"/>
      <c r="D55220" s="154"/>
    </row>
    <row r="55221" spans="3:4">
      <c r="C55221"/>
      <c r="D55221" s="154"/>
    </row>
    <row r="55222" spans="3:4">
      <c r="C55222"/>
      <c r="D55222" s="154"/>
    </row>
    <row r="55223" spans="3:4">
      <c r="C55223"/>
      <c r="D55223" s="154"/>
    </row>
    <row r="55224" spans="3:4">
      <c r="C55224"/>
      <c r="D55224" s="154"/>
    </row>
    <row r="55225" spans="3:4">
      <c r="C55225"/>
      <c r="D55225" s="154"/>
    </row>
    <row r="55226" spans="3:4">
      <c r="C55226"/>
      <c r="D55226" s="154"/>
    </row>
    <row r="55227" spans="3:4">
      <c r="C55227"/>
      <c r="D55227" s="154"/>
    </row>
    <row r="55228" spans="3:4">
      <c r="C55228"/>
      <c r="D55228" s="154"/>
    </row>
    <row r="55229" spans="3:4">
      <c r="C55229"/>
      <c r="D55229" s="154"/>
    </row>
    <row r="55230" spans="3:4">
      <c r="C55230"/>
      <c r="D55230" s="154"/>
    </row>
    <row r="55231" spans="3:4">
      <c r="C55231"/>
      <c r="D55231" s="154"/>
    </row>
    <row r="55232" spans="3:4">
      <c r="C55232"/>
      <c r="D55232" s="154"/>
    </row>
    <row r="55233" spans="3:4">
      <c r="C55233"/>
      <c r="D55233" s="154"/>
    </row>
    <row r="55234" spans="3:4">
      <c r="C55234"/>
      <c r="D55234" s="154"/>
    </row>
    <row r="55235" spans="3:4">
      <c r="C55235"/>
      <c r="D55235" s="154"/>
    </row>
    <row r="55236" spans="3:4">
      <c r="C55236"/>
      <c r="D55236" s="154"/>
    </row>
    <row r="55237" spans="3:4">
      <c r="C55237"/>
      <c r="D55237" s="154"/>
    </row>
    <row r="55238" spans="3:4">
      <c r="C55238"/>
      <c r="D55238" s="154"/>
    </row>
    <row r="55239" spans="3:4">
      <c r="C55239"/>
      <c r="D55239" s="154"/>
    </row>
    <row r="55240" spans="3:4">
      <c r="C55240"/>
      <c r="D55240" s="154"/>
    </row>
    <row r="55241" spans="3:4">
      <c r="C55241"/>
      <c r="D55241" s="154"/>
    </row>
    <row r="55242" spans="3:4">
      <c r="C55242"/>
      <c r="D55242" s="154"/>
    </row>
    <row r="55243" spans="3:4">
      <c r="C55243"/>
      <c r="D55243" s="154"/>
    </row>
    <row r="55244" spans="3:4">
      <c r="C55244"/>
      <c r="D55244" s="154"/>
    </row>
    <row r="55245" spans="3:4">
      <c r="C55245"/>
      <c r="D55245" s="154"/>
    </row>
    <row r="55246" spans="3:4">
      <c r="C55246"/>
      <c r="D55246" s="154"/>
    </row>
    <row r="55247" spans="3:4">
      <c r="C55247"/>
      <c r="D55247" s="154"/>
    </row>
    <row r="55248" spans="3:4">
      <c r="C55248"/>
      <c r="D55248" s="154"/>
    </row>
    <row r="55249" spans="3:4">
      <c r="C55249"/>
      <c r="D55249" s="154"/>
    </row>
    <row r="55250" spans="3:4">
      <c r="C55250"/>
      <c r="D55250" s="154"/>
    </row>
    <row r="55251" spans="3:4">
      <c r="C55251"/>
      <c r="D55251" s="154"/>
    </row>
    <row r="55252" spans="3:4">
      <c r="C55252"/>
      <c r="D55252" s="154"/>
    </row>
    <row r="55253" spans="3:4">
      <c r="C55253"/>
      <c r="D55253" s="154"/>
    </row>
    <row r="55254" spans="3:4">
      <c r="C55254"/>
      <c r="D55254" s="154"/>
    </row>
    <row r="55255" spans="3:4">
      <c r="C55255"/>
      <c r="D55255" s="154"/>
    </row>
    <row r="55256" spans="3:4">
      <c r="C55256"/>
      <c r="D55256" s="154"/>
    </row>
    <row r="55257" spans="3:4">
      <c r="C55257"/>
      <c r="D55257" s="154"/>
    </row>
    <row r="55258" spans="3:4">
      <c r="C55258"/>
      <c r="D55258" s="154"/>
    </row>
    <row r="55259" spans="3:4">
      <c r="C55259"/>
      <c r="D55259" s="154"/>
    </row>
    <row r="55260" spans="3:4">
      <c r="C55260"/>
      <c r="D55260" s="154"/>
    </row>
    <row r="55261" spans="3:4">
      <c r="C55261"/>
      <c r="D55261" s="154"/>
    </row>
    <row r="55262" spans="3:4">
      <c r="C55262"/>
      <c r="D55262" s="154"/>
    </row>
    <row r="55263" spans="3:4">
      <c r="C55263"/>
      <c r="D55263" s="154"/>
    </row>
    <row r="55264" spans="3:4">
      <c r="C55264"/>
      <c r="D55264" s="154"/>
    </row>
    <row r="55265" spans="3:4">
      <c r="C55265"/>
      <c r="D55265" s="154"/>
    </row>
    <row r="55266" spans="3:4">
      <c r="C55266"/>
      <c r="D55266" s="154"/>
    </row>
    <row r="55267" spans="3:4">
      <c r="C55267"/>
      <c r="D55267" s="154"/>
    </row>
    <row r="55268" spans="3:4">
      <c r="C55268"/>
      <c r="D55268" s="154"/>
    </row>
    <row r="55269" spans="3:4">
      <c r="C55269"/>
      <c r="D55269" s="154"/>
    </row>
    <row r="55270" spans="3:4">
      <c r="C55270"/>
      <c r="D55270" s="154"/>
    </row>
    <row r="55271" spans="3:4">
      <c r="C55271"/>
      <c r="D55271" s="154"/>
    </row>
    <row r="55272" spans="3:4">
      <c r="C55272"/>
      <c r="D55272" s="154"/>
    </row>
    <row r="55273" spans="3:4">
      <c r="C55273"/>
      <c r="D55273" s="154"/>
    </row>
    <row r="55274" spans="3:4">
      <c r="C55274"/>
      <c r="D55274" s="154"/>
    </row>
    <row r="55275" spans="3:4">
      <c r="C55275"/>
      <c r="D55275" s="154"/>
    </row>
    <row r="55276" spans="3:4">
      <c r="C55276"/>
      <c r="D55276" s="154"/>
    </row>
    <row r="55277" spans="3:4">
      <c r="C55277"/>
      <c r="D55277" s="154"/>
    </row>
    <row r="55278" spans="3:4">
      <c r="C55278"/>
      <c r="D55278" s="154"/>
    </row>
    <row r="55279" spans="3:4">
      <c r="C55279"/>
      <c r="D55279" s="154"/>
    </row>
    <row r="55280" spans="3:4">
      <c r="C55280"/>
      <c r="D55280" s="154"/>
    </row>
    <row r="55281" spans="3:4">
      <c r="C55281"/>
      <c r="D55281" s="154"/>
    </row>
    <row r="55282" spans="3:4">
      <c r="C55282"/>
      <c r="D55282" s="154"/>
    </row>
    <row r="55283" spans="3:4">
      <c r="C55283"/>
      <c r="D55283" s="154"/>
    </row>
    <row r="55284" spans="3:4">
      <c r="C55284"/>
      <c r="D55284" s="154"/>
    </row>
    <row r="55285" spans="3:4">
      <c r="C55285"/>
      <c r="D55285" s="154"/>
    </row>
    <row r="55286" spans="3:4">
      <c r="C55286"/>
      <c r="D55286" s="154"/>
    </row>
    <row r="55287" spans="3:4">
      <c r="C55287"/>
      <c r="D55287" s="154"/>
    </row>
    <row r="55288" spans="3:4">
      <c r="C55288"/>
      <c r="D55288" s="154"/>
    </row>
    <row r="55289" spans="3:4">
      <c r="C55289"/>
      <c r="D55289" s="154"/>
    </row>
    <row r="55290" spans="3:4">
      <c r="C55290"/>
      <c r="D55290" s="154"/>
    </row>
    <row r="55291" spans="3:4">
      <c r="C55291"/>
      <c r="D55291" s="154"/>
    </row>
    <row r="55292" spans="3:4">
      <c r="C55292"/>
      <c r="D55292" s="154"/>
    </row>
    <row r="55293" spans="3:4">
      <c r="C55293"/>
      <c r="D55293" s="154"/>
    </row>
    <row r="55294" spans="3:4">
      <c r="C55294"/>
      <c r="D55294" s="154"/>
    </row>
    <row r="55295" spans="3:4">
      <c r="C55295"/>
      <c r="D55295" s="154"/>
    </row>
    <row r="55296" spans="3:4">
      <c r="C55296"/>
      <c r="D55296" s="154"/>
    </row>
    <row r="55297" spans="3:4">
      <c r="C55297"/>
      <c r="D55297" s="154"/>
    </row>
    <row r="55298" spans="3:4">
      <c r="C55298"/>
      <c r="D55298" s="154"/>
    </row>
    <row r="55299" spans="3:4">
      <c r="C55299"/>
      <c r="D55299" s="154"/>
    </row>
    <row r="55300" spans="3:4">
      <c r="C55300"/>
      <c r="D55300" s="154"/>
    </row>
    <row r="55301" spans="3:4">
      <c r="C55301"/>
      <c r="D55301" s="154"/>
    </row>
    <row r="55302" spans="3:4">
      <c r="C55302"/>
      <c r="D55302" s="154"/>
    </row>
    <row r="55303" spans="3:4">
      <c r="C55303"/>
      <c r="D55303" s="154"/>
    </row>
    <row r="55304" spans="3:4">
      <c r="C55304"/>
      <c r="D55304" s="154"/>
    </row>
    <row r="55305" spans="3:4">
      <c r="C55305"/>
      <c r="D55305" s="154"/>
    </row>
    <row r="55306" spans="3:4">
      <c r="C55306"/>
      <c r="D55306" s="154"/>
    </row>
    <row r="55307" spans="3:4">
      <c r="C55307"/>
      <c r="D55307" s="154"/>
    </row>
    <row r="55308" spans="3:4">
      <c r="C55308"/>
      <c r="D55308" s="154"/>
    </row>
    <row r="55309" spans="3:4">
      <c r="C55309"/>
      <c r="D55309" s="154"/>
    </row>
    <row r="55310" spans="3:4">
      <c r="C55310"/>
      <c r="D55310" s="154"/>
    </row>
    <row r="55311" spans="3:4">
      <c r="C55311"/>
      <c r="D55311" s="154"/>
    </row>
    <row r="55312" spans="3:4">
      <c r="C55312"/>
      <c r="D55312" s="154"/>
    </row>
    <row r="55313" spans="3:4">
      <c r="C55313"/>
      <c r="D55313" s="154"/>
    </row>
    <row r="55314" spans="3:4">
      <c r="C55314"/>
      <c r="D55314" s="154"/>
    </row>
    <row r="55315" spans="3:4">
      <c r="C55315"/>
      <c r="D55315" s="154"/>
    </row>
    <row r="55316" spans="3:4">
      <c r="C55316"/>
      <c r="D55316" s="154"/>
    </row>
    <row r="55317" spans="3:4">
      <c r="C55317"/>
      <c r="D55317" s="154"/>
    </row>
    <row r="55318" spans="3:4">
      <c r="C55318"/>
      <c r="D55318" s="154"/>
    </row>
    <row r="55319" spans="3:4">
      <c r="C55319"/>
      <c r="D55319" s="154"/>
    </row>
    <row r="55320" spans="3:4">
      <c r="C55320"/>
      <c r="D55320" s="154"/>
    </row>
    <row r="55321" spans="3:4">
      <c r="C55321"/>
      <c r="D55321" s="154"/>
    </row>
    <row r="55322" spans="3:4">
      <c r="C55322"/>
      <c r="D55322" s="154"/>
    </row>
    <row r="55323" spans="3:4">
      <c r="C55323"/>
      <c r="D55323" s="154"/>
    </row>
    <row r="55324" spans="3:4">
      <c r="C55324"/>
      <c r="D55324" s="154"/>
    </row>
    <row r="55325" spans="3:4">
      <c r="C55325"/>
      <c r="D55325" s="154"/>
    </row>
    <row r="55326" spans="3:4">
      <c r="C55326"/>
      <c r="D55326" s="154"/>
    </row>
    <row r="55327" spans="3:4">
      <c r="C55327"/>
      <c r="D55327" s="154"/>
    </row>
    <row r="55328" spans="3:4">
      <c r="C55328"/>
      <c r="D55328" s="154"/>
    </row>
    <row r="55329" spans="3:4">
      <c r="C55329"/>
      <c r="D55329" s="154"/>
    </row>
    <row r="55330" spans="3:4">
      <c r="C55330"/>
      <c r="D55330" s="154"/>
    </row>
    <row r="55331" spans="3:4">
      <c r="C55331"/>
      <c r="D55331" s="154"/>
    </row>
    <row r="55332" spans="3:4">
      <c r="C55332"/>
      <c r="D55332" s="154"/>
    </row>
    <row r="55333" spans="3:4">
      <c r="C55333"/>
      <c r="D55333" s="154"/>
    </row>
    <row r="55334" spans="3:4">
      <c r="C55334"/>
      <c r="D55334" s="154"/>
    </row>
    <row r="55335" spans="3:4">
      <c r="C55335"/>
      <c r="D55335" s="154"/>
    </row>
    <row r="55336" spans="3:4">
      <c r="C55336"/>
      <c r="D55336" s="154"/>
    </row>
    <row r="55337" spans="3:4">
      <c r="C55337"/>
      <c r="D55337" s="154"/>
    </row>
    <row r="55338" spans="3:4">
      <c r="C55338"/>
      <c r="D55338" s="154"/>
    </row>
    <row r="55339" spans="3:4">
      <c r="C55339"/>
      <c r="D55339" s="154"/>
    </row>
    <row r="55340" spans="3:4">
      <c r="C55340"/>
      <c r="D55340" s="154"/>
    </row>
    <row r="55341" spans="3:4">
      <c r="C55341"/>
      <c r="D55341" s="154"/>
    </row>
    <row r="55342" spans="3:4">
      <c r="C55342"/>
      <c r="D55342" s="154"/>
    </row>
    <row r="55343" spans="3:4">
      <c r="C55343"/>
      <c r="D55343" s="154"/>
    </row>
    <row r="55344" spans="3:4">
      <c r="C55344"/>
      <c r="D55344" s="154"/>
    </row>
    <row r="55345" spans="3:4">
      <c r="C55345"/>
      <c r="D55345" s="154"/>
    </row>
    <row r="55346" spans="3:4">
      <c r="C55346"/>
      <c r="D55346" s="154"/>
    </row>
    <row r="55347" spans="3:4">
      <c r="C55347"/>
      <c r="D55347" s="154"/>
    </row>
    <row r="55348" spans="3:4">
      <c r="C55348"/>
      <c r="D55348" s="154"/>
    </row>
    <row r="55349" spans="3:4">
      <c r="C55349"/>
      <c r="D55349" s="154"/>
    </row>
    <row r="55350" spans="3:4">
      <c r="C55350"/>
      <c r="D55350" s="154"/>
    </row>
    <row r="55351" spans="3:4">
      <c r="C55351"/>
      <c r="D55351" s="154"/>
    </row>
    <row r="55352" spans="3:4">
      <c r="C55352"/>
      <c r="D55352" s="154"/>
    </row>
    <row r="55353" spans="3:4">
      <c r="C55353"/>
      <c r="D55353" s="154"/>
    </row>
    <row r="55354" spans="3:4">
      <c r="C55354"/>
      <c r="D55354" s="154"/>
    </row>
    <row r="55355" spans="3:4">
      <c r="C55355"/>
      <c r="D55355" s="154"/>
    </row>
    <row r="55356" spans="3:4">
      <c r="C55356"/>
      <c r="D55356" s="154"/>
    </row>
    <row r="55357" spans="3:4">
      <c r="C55357"/>
      <c r="D55357" s="154"/>
    </row>
    <row r="55358" spans="3:4">
      <c r="C55358"/>
      <c r="D55358" s="154"/>
    </row>
    <row r="55359" spans="3:4">
      <c r="C55359"/>
      <c r="D55359" s="154"/>
    </row>
    <row r="55360" spans="3:4">
      <c r="C55360"/>
      <c r="D55360" s="154"/>
    </row>
    <row r="55361" spans="3:4">
      <c r="C55361"/>
      <c r="D55361" s="154"/>
    </row>
    <row r="55362" spans="3:4">
      <c r="C55362"/>
      <c r="D55362" s="154"/>
    </row>
    <row r="55363" spans="3:4">
      <c r="C55363"/>
      <c r="D55363" s="154"/>
    </row>
    <row r="55364" spans="3:4">
      <c r="C55364"/>
      <c r="D55364" s="154"/>
    </row>
    <row r="55365" spans="3:4">
      <c r="C55365"/>
      <c r="D55365" s="154"/>
    </row>
    <row r="55366" spans="3:4">
      <c r="C55366"/>
      <c r="D55366" s="154"/>
    </row>
    <row r="55367" spans="3:4">
      <c r="C55367"/>
      <c r="D55367" s="154"/>
    </row>
    <row r="55368" spans="3:4">
      <c r="C55368"/>
      <c r="D55368" s="154"/>
    </row>
    <row r="55369" spans="3:4">
      <c r="C55369"/>
      <c r="D55369" s="154"/>
    </row>
    <row r="55370" spans="3:4">
      <c r="C55370"/>
      <c r="D55370" s="154"/>
    </row>
    <row r="55371" spans="3:4">
      <c r="C55371"/>
      <c r="D55371" s="154"/>
    </row>
    <row r="55372" spans="3:4">
      <c r="C55372"/>
      <c r="D55372" s="154"/>
    </row>
    <row r="55373" spans="3:4">
      <c r="C55373"/>
      <c r="D55373" s="154"/>
    </row>
    <row r="55374" spans="3:4">
      <c r="C55374"/>
      <c r="D55374" s="154"/>
    </row>
    <row r="55375" spans="3:4">
      <c r="C55375"/>
      <c r="D55375" s="154"/>
    </row>
    <row r="55376" spans="3:4">
      <c r="C55376"/>
      <c r="D55376" s="154"/>
    </row>
    <row r="55377" spans="3:4">
      <c r="C55377"/>
      <c r="D55377" s="154"/>
    </row>
    <row r="55378" spans="3:4">
      <c r="C55378"/>
      <c r="D55378" s="154"/>
    </row>
    <row r="55379" spans="3:4">
      <c r="C55379"/>
      <c r="D55379" s="154"/>
    </row>
    <row r="55380" spans="3:4">
      <c r="C55380"/>
      <c r="D55380" s="154"/>
    </row>
    <row r="55381" spans="3:4">
      <c r="C55381"/>
      <c r="D55381" s="154"/>
    </row>
    <row r="55382" spans="3:4">
      <c r="C55382"/>
      <c r="D55382" s="154"/>
    </row>
    <row r="55383" spans="3:4">
      <c r="C55383"/>
      <c r="D55383" s="154"/>
    </row>
    <row r="55384" spans="3:4">
      <c r="C55384"/>
      <c r="D55384" s="154"/>
    </row>
    <row r="55385" spans="3:4">
      <c r="C55385"/>
      <c r="D55385" s="154"/>
    </row>
    <row r="55386" spans="3:4">
      <c r="C55386"/>
      <c r="D55386" s="154"/>
    </row>
    <row r="55387" spans="3:4">
      <c r="C55387"/>
      <c r="D55387" s="154"/>
    </row>
    <row r="55388" spans="3:4">
      <c r="C55388"/>
      <c r="D55388" s="154"/>
    </row>
    <row r="55389" spans="3:4">
      <c r="C55389"/>
      <c r="D55389" s="154"/>
    </row>
    <row r="55390" spans="3:4">
      <c r="C55390"/>
      <c r="D55390" s="154"/>
    </row>
    <row r="55391" spans="3:4">
      <c r="C55391"/>
      <c r="D55391" s="154"/>
    </row>
    <row r="55392" spans="3:4">
      <c r="C55392"/>
      <c r="D55392" s="154"/>
    </row>
    <row r="55393" spans="3:4">
      <c r="C55393"/>
      <c r="D55393" s="154"/>
    </row>
    <row r="55394" spans="3:4">
      <c r="C55394"/>
      <c r="D55394" s="154"/>
    </row>
    <row r="55395" spans="3:4">
      <c r="C55395"/>
      <c r="D55395" s="154"/>
    </row>
    <row r="55396" spans="3:4">
      <c r="C55396"/>
      <c r="D55396" s="154"/>
    </row>
    <row r="55397" spans="3:4">
      <c r="C55397"/>
      <c r="D55397" s="154"/>
    </row>
    <row r="55398" spans="3:4">
      <c r="C55398"/>
      <c r="D55398" s="154"/>
    </row>
    <row r="55399" spans="3:4">
      <c r="C55399"/>
      <c r="D55399" s="154"/>
    </row>
    <row r="55400" spans="3:4">
      <c r="C55400"/>
      <c r="D55400" s="154"/>
    </row>
    <row r="55401" spans="3:4">
      <c r="C55401"/>
      <c r="D55401" s="154"/>
    </row>
    <row r="55402" spans="3:4">
      <c r="C55402"/>
      <c r="D55402" s="154"/>
    </row>
    <row r="55403" spans="3:4">
      <c r="C55403"/>
      <c r="D55403" s="154"/>
    </row>
    <row r="55404" spans="3:4">
      <c r="C55404"/>
      <c r="D55404" s="154"/>
    </row>
    <row r="55405" spans="3:4">
      <c r="C55405"/>
      <c r="D55405" s="154"/>
    </row>
    <row r="55406" spans="3:4">
      <c r="C55406"/>
      <c r="D55406" s="154"/>
    </row>
    <row r="55407" spans="3:4">
      <c r="C55407"/>
      <c r="D55407" s="154"/>
    </row>
    <row r="55408" spans="3:4">
      <c r="C55408"/>
      <c r="D55408" s="154"/>
    </row>
    <row r="55409" spans="3:4">
      <c r="C55409"/>
      <c r="D55409" s="154"/>
    </row>
    <row r="55410" spans="3:4">
      <c r="C55410"/>
      <c r="D55410" s="154"/>
    </row>
    <row r="55411" spans="3:4">
      <c r="C55411"/>
      <c r="D55411" s="154"/>
    </row>
    <row r="55412" spans="3:4">
      <c r="C55412"/>
      <c r="D55412" s="154"/>
    </row>
    <row r="55413" spans="3:4">
      <c r="C55413"/>
      <c r="D55413" s="154"/>
    </row>
    <row r="55414" spans="3:4">
      <c r="C55414"/>
      <c r="D55414" s="154"/>
    </row>
    <row r="55415" spans="3:4">
      <c r="C55415"/>
      <c r="D55415" s="154"/>
    </row>
    <row r="55416" spans="3:4">
      <c r="C55416"/>
      <c r="D55416" s="154"/>
    </row>
    <row r="55417" spans="3:4">
      <c r="C55417"/>
      <c r="D55417" s="154"/>
    </row>
    <row r="55418" spans="3:4">
      <c r="C55418"/>
      <c r="D55418" s="154"/>
    </row>
    <row r="55419" spans="3:4">
      <c r="C55419"/>
      <c r="D55419" s="154"/>
    </row>
    <row r="55420" spans="3:4">
      <c r="C55420"/>
      <c r="D55420" s="154"/>
    </row>
    <row r="55421" spans="3:4">
      <c r="C55421"/>
      <c r="D55421" s="154"/>
    </row>
    <row r="55422" spans="3:4">
      <c r="C55422"/>
      <c r="D55422" s="154"/>
    </row>
    <row r="55423" spans="3:4">
      <c r="C55423"/>
      <c r="D55423" s="154"/>
    </row>
    <row r="55424" spans="3:4">
      <c r="C55424"/>
      <c r="D55424" s="154"/>
    </row>
    <row r="55425" spans="3:4">
      <c r="C55425"/>
      <c r="D55425" s="154"/>
    </row>
    <row r="55426" spans="3:4">
      <c r="C55426"/>
      <c r="D55426" s="154"/>
    </row>
    <row r="55427" spans="3:4">
      <c r="C55427"/>
      <c r="D55427" s="154"/>
    </row>
    <row r="55428" spans="3:4">
      <c r="C55428"/>
      <c r="D55428" s="154"/>
    </row>
    <row r="55429" spans="3:4">
      <c r="C55429"/>
      <c r="D55429" s="154"/>
    </row>
    <row r="55430" spans="3:4">
      <c r="C55430"/>
      <c r="D55430" s="154"/>
    </row>
    <row r="55431" spans="3:4">
      <c r="C55431"/>
      <c r="D55431" s="154"/>
    </row>
    <row r="55432" spans="3:4">
      <c r="C55432"/>
      <c r="D55432" s="154"/>
    </row>
    <row r="55433" spans="3:4">
      <c r="C55433"/>
      <c r="D55433" s="154"/>
    </row>
    <row r="55434" spans="3:4">
      <c r="C55434"/>
      <c r="D55434" s="154"/>
    </row>
    <row r="55435" spans="3:4">
      <c r="C55435"/>
      <c r="D55435" s="154"/>
    </row>
    <row r="55436" spans="3:4">
      <c r="C55436"/>
      <c r="D55436" s="154"/>
    </row>
    <row r="55437" spans="3:4">
      <c r="C55437"/>
      <c r="D55437" s="154"/>
    </row>
    <row r="55438" spans="3:4">
      <c r="C55438"/>
      <c r="D55438" s="154"/>
    </row>
    <row r="55439" spans="3:4">
      <c r="C55439"/>
      <c r="D55439" s="154"/>
    </row>
    <row r="55440" spans="3:4">
      <c r="C55440"/>
      <c r="D55440" s="154"/>
    </row>
    <row r="55441" spans="3:4">
      <c r="C55441"/>
      <c r="D55441" s="154"/>
    </row>
    <row r="55442" spans="3:4">
      <c r="C55442"/>
      <c r="D55442" s="154"/>
    </row>
    <row r="55443" spans="3:4">
      <c r="C55443"/>
      <c r="D55443" s="154"/>
    </row>
    <row r="55444" spans="3:4">
      <c r="C55444"/>
      <c r="D55444" s="154"/>
    </row>
    <row r="55445" spans="3:4">
      <c r="C55445"/>
      <c r="D55445" s="154"/>
    </row>
    <row r="55446" spans="3:4">
      <c r="C55446"/>
      <c r="D55446" s="154"/>
    </row>
    <row r="55447" spans="3:4">
      <c r="C55447"/>
      <c r="D55447" s="154"/>
    </row>
    <row r="55448" spans="3:4">
      <c r="C55448"/>
      <c r="D55448" s="154"/>
    </row>
    <row r="55449" spans="3:4">
      <c r="C55449"/>
      <c r="D55449" s="154"/>
    </row>
    <row r="55450" spans="3:4">
      <c r="C55450"/>
      <c r="D55450" s="154"/>
    </row>
    <row r="55451" spans="3:4">
      <c r="C55451"/>
      <c r="D55451" s="154"/>
    </row>
    <row r="55452" spans="3:4">
      <c r="C55452"/>
      <c r="D55452" s="154"/>
    </row>
    <row r="55453" spans="3:4">
      <c r="C55453"/>
      <c r="D55453" s="154"/>
    </row>
    <row r="55454" spans="3:4">
      <c r="C55454"/>
      <c r="D55454" s="154"/>
    </row>
    <row r="55455" spans="3:4">
      <c r="C55455"/>
      <c r="D55455" s="154"/>
    </row>
    <row r="55456" spans="3:4">
      <c r="C55456"/>
      <c r="D55456" s="154"/>
    </row>
    <row r="55457" spans="3:4">
      <c r="C55457"/>
      <c r="D55457" s="154"/>
    </row>
    <row r="55458" spans="3:4">
      <c r="C55458"/>
      <c r="D55458" s="154"/>
    </row>
    <row r="55459" spans="3:4">
      <c r="C55459"/>
      <c r="D55459" s="154"/>
    </row>
    <row r="55460" spans="3:4">
      <c r="C55460"/>
      <c r="D55460" s="154"/>
    </row>
    <row r="55461" spans="3:4">
      <c r="C55461"/>
      <c r="D55461" s="154"/>
    </row>
    <row r="55462" spans="3:4">
      <c r="C55462"/>
      <c r="D55462" s="154"/>
    </row>
    <row r="55463" spans="3:4">
      <c r="C55463"/>
      <c r="D55463" s="154"/>
    </row>
    <row r="55464" spans="3:4">
      <c r="C55464"/>
      <c r="D55464" s="154"/>
    </row>
    <row r="55465" spans="3:4">
      <c r="C55465"/>
      <c r="D55465" s="154"/>
    </row>
    <row r="55466" spans="3:4">
      <c r="C55466"/>
      <c r="D55466" s="154"/>
    </row>
    <row r="55467" spans="3:4">
      <c r="C55467"/>
      <c r="D55467" s="154"/>
    </row>
    <row r="55468" spans="3:4">
      <c r="C55468"/>
      <c r="D55468" s="154"/>
    </row>
    <row r="55469" spans="3:4">
      <c r="C55469"/>
      <c r="D55469" s="154"/>
    </row>
    <row r="55470" spans="3:4">
      <c r="C55470"/>
      <c r="D55470" s="154"/>
    </row>
    <row r="55471" spans="3:4">
      <c r="C55471"/>
      <c r="D55471" s="154"/>
    </row>
    <row r="55472" spans="3:4">
      <c r="C55472"/>
      <c r="D55472" s="154"/>
    </row>
    <row r="55473" spans="3:4">
      <c r="C55473"/>
      <c r="D55473" s="154"/>
    </row>
    <row r="55474" spans="3:4">
      <c r="C55474"/>
      <c r="D55474" s="154"/>
    </row>
    <row r="55475" spans="3:4">
      <c r="C55475"/>
      <c r="D55475" s="154"/>
    </row>
    <row r="55476" spans="3:4">
      <c r="C55476"/>
      <c r="D55476" s="154"/>
    </row>
    <row r="55477" spans="3:4">
      <c r="C55477"/>
      <c r="D55477" s="154"/>
    </row>
    <row r="55478" spans="3:4">
      <c r="C55478"/>
      <c r="D55478" s="154"/>
    </row>
    <row r="55479" spans="3:4">
      <c r="C55479"/>
      <c r="D55479" s="154"/>
    </row>
    <row r="55480" spans="3:4">
      <c r="C55480"/>
      <c r="D55480" s="154"/>
    </row>
    <row r="55481" spans="3:4">
      <c r="C55481"/>
      <c r="D55481" s="154"/>
    </row>
    <row r="55482" spans="3:4">
      <c r="C55482"/>
      <c r="D55482" s="154"/>
    </row>
    <row r="55483" spans="3:4">
      <c r="C55483"/>
      <c r="D55483" s="154"/>
    </row>
    <row r="55484" spans="3:4">
      <c r="C55484"/>
      <c r="D55484" s="154"/>
    </row>
    <row r="55485" spans="3:4">
      <c r="C55485"/>
      <c r="D55485" s="154"/>
    </row>
    <row r="55486" spans="3:4">
      <c r="C55486"/>
      <c r="D55486" s="154"/>
    </row>
    <row r="55487" spans="3:4">
      <c r="C55487"/>
      <c r="D55487" s="154"/>
    </row>
    <row r="55488" spans="3:4">
      <c r="C55488"/>
      <c r="D55488" s="154"/>
    </row>
    <row r="55489" spans="3:4">
      <c r="C55489"/>
      <c r="D55489" s="154"/>
    </row>
    <row r="55490" spans="3:4">
      <c r="C55490"/>
      <c r="D55490" s="154"/>
    </row>
    <row r="55491" spans="3:4">
      <c r="C55491"/>
      <c r="D55491" s="154"/>
    </row>
    <row r="55492" spans="3:4">
      <c r="C55492"/>
      <c r="D55492" s="154"/>
    </row>
    <row r="55493" spans="3:4">
      <c r="C55493"/>
      <c r="D55493" s="154"/>
    </row>
    <row r="55494" spans="3:4">
      <c r="C55494"/>
      <c r="D55494" s="154"/>
    </row>
    <row r="55495" spans="3:4">
      <c r="C55495"/>
      <c r="D55495" s="154"/>
    </row>
    <row r="55496" spans="3:4">
      <c r="C55496"/>
      <c r="D55496" s="154"/>
    </row>
    <row r="55497" spans="3:4">
      <c r="C55497"/>
      <c r="D55497" s="154"/>
    </row>
    <row r="55498" spans="3:4">
      <c r="C55498"/>
      <c r="D55498" s="154"/>
    </row>
    <row r="55499" spans="3:4">
      <c r="C55499"/>
      <c r="D55499" s="154"/>
    </row>
    <row r="55500" spans="3:4">
      <c r="C55500"/>
      <c r="D55500" s="154"/>
    </row>
    <row r="55501" spans="3:4">
      <c r="C55501"/>
      <c r="D55501" s="154"/>
    </row>
    <row r="55502" spans="3:4">
      <c r="C55502"/>
      <c r="D55502" s="154"/>
    </row>
    <row r="55503" spans="3:4">
      <c r="C55503"/>
      <c r="D55503" s="154"/>
    </row>
    <row r="55504" spans="3:4">
      <c r="C55504"/>
      <c r="D55504" s="154"/>
    </row>
    <row r="55505" spans="3:4">
      <c r="C55505"/>
      <c r="D55505" s="154"/>
    </row>
    <row r="55506" spans="3:4">
      <c r="C55506"/>
      <c r="D55506" s="154"/>
    </row>
    <row r="55507" spans="3:4">
      <c r="C55507"/>
      <c r="D55507" s="154"/>
    </row>
    <row r="55508" spans="3:4">
      <c r="C55508"/>
      <c r="D55508" s="154"/>
    </row>
    <row r="55509" spans="3:4">
      <c r="C55509"/>
      <c r="D55509" s="154"/>
    </row>
    <row r="55510" spans="3:4">
      <c r="C55510"/>
      <c r="D55510" s="154"/>
    </row>
    <row r="55511" spans="3:4">
      <c r="C55511"/>
      <c r="D55511" s="154"/>
    </row>
    <row r="55512" spans="3:4">
      <c r="C55512"/>
      <c r="D55512" s="154"/>
    </row>
    <row r="55513" spans="3:4">
      <c r="C55513"/>
      <c r="D55513" s="154"/>
    </row>
    <row r="55514" spans="3:4">
      <c r="C55514"/>
      <c r="D55514" s="154"/>
    </row>
    <row r="55515" spans="3:4">
      <c r="C55515"/>
      <c r="D55515" s="154"/>
    </row>
    <row r="55516" spans="3:4">
      <c r="C55516"/>
      <c r="D55516" s="154"/>
    </row>
    <row r="55517" spans="3:4">
      <c r="C55517"/>
      <c r="D55517" s="154"/>
    </row>
    <row r="55518" spans="3:4">
      <c r="C55518"/>
      <c r="D55518" s="154"/>
    </row>
    <row r="55519" spans="3:4">
      <c r="C55519"/>
      <c r="D55519" s="154"/>
    </row>
    <row r="55520" spans="3:4">
      <c r="C55520"/>
      <c r="D55520" s="154"/>
    </row>
    <row r="55521" spans="3:4">
      <c r="C55521"/>
      <c r="D55521" s="154"/>
    </row>
    <row r="55522" spans="3:4">
      <c r="C55522"/>
      <c r="D55522" s="154"/>
    </row>
    <row r="55523" spans="3:4">
      <c r="C55523"/>
      <c r="D55523" s="154"/>
    </row>
    <row r="55524" spans="3:4">
      <c r="C55524"/>
      <c r="D55524" s="154"/>
    </row>
    <row r="55525" spans="3:4">
      <c r="C55525"/>
      <c r="D55525" s="154"/>
    </row>
    <row r="55526" spans="3:4">
      <c r="C55526"/>
      <c r="D55526" s="154"/>
    </row>
    <row r="55527" spans="3:4">
      <c r="C55527"/>
      <c r="D55527" s="154"/>
    </row>
    <row r="55528" spans="3:4">
      <c r="C55528"/>
      <c r="D55528" s="154"/>
    </row>
    <row r="55529" spans="3:4">
      <c r="C55529"/>
      <c r="D55529" s="154"/>
    </row>
    <row r="55530" spans="3:4">
      <c r="C55530"/>
      <c r="D55530" s="154"/>
    </row>
    <row r="55531" spans="3:4">
      <c r="C55531"/>
      <c r="D55531" s="154"/>
    </row>
    <row r="55532" spans="3:4">
      <c r="C55532"/>
      <c r="D55532" s="154"/>
    </row>
    <row r="55533" spans="3:4">
      <c r="C55533"/>
      <c r="D55533" s="154"/>
    </row>
    <row r="55534" spans="3:4">
      <c r="C55534"/>
      <c r="D55534" s="154"/>
    </row>
    <row r="55535" spans="3:4">
      <c r="C55535"/>
      <c r="D55535" s="154"/>
    </row>
    <row r="55536" spans="3:4">
      <c r="C55536"/>
      <c r="D55536" s="154"/>
    </row>
    <row r="55537" spans="3:4">
      <c r="C55537"/>
      <c r="D55537" s="154"/>
    </row>
    <row r="55538" spans="3:4">
      <c r="C55538"/>
      <c r="D55538" s="154"/>
    </row>
    <row r="55539" spans="3:4">
      <c r="C55539"/>
      <c r="D55539" s="154"/>
    </row>
    <row r="55540" spans="3:4">
      <c r="C55540"/>
      <c r="D55540" s="154"/>
    </row>
    <row r="55541" spans="3:4">
      <c r="C55541"/>
      <c r="D55541" s="154"/>
    </row>
    <row r="55542" spans="3:4">
      <c r="C55542"/>
      <c r="D55542" s="154"/>
    </row>
    <row r="55543" spans="3:4">
      <c r="C55543"/>
      <c r="D55543" s="154"/>
    </row>
    <row r="55544" spans="3:4">
      <c r="C55544"/>
      <c r="D55544" s="154"/>
    </row>
    <row r="55545" spans="3:4">
      <c r="C55545"/>
      <c r="D55545" s="154"/>
    </row>
    <row r="55546" spans="3:4">
      <c r="C55546"/>
      <c r="D55546" s="154"/>
    </row>
    <row r="55547" spans="3:4">
      <c r="C55547"/>
      <c r="D55547" s="154"/>
    </row>
    <row r="55548" spans="3:4">
      <c r="C55548"/>
      <c r="D55548" s="154"/>
    </row>
    <row r="55549" spans="3:4">
      <c r="C55549"/>
      <c r="D55549" s="154"/>
    </row>
    <row r="55550" spans="3:4">
      <c r="C55550"/>
      <c r="D55550" s="154"/>
    </row>
    <row r="55551" spans="3:4">
      <c r="C55551"/>
      <c r="D55551" s="154"/>
    </row>
    <row r="55552" spans="3:4">
      <c r="C55552"/>
      <c r="D55552" s="154"/>
    </row>
    <row r="55553" spans="3:4">
      <c r="C55553"/>
      <c r="D55553" s="154"/>
    </row>
    <row r="55554" spans="3:4">
      <c r="C55554"/>
      <c r="D55554" s="154"/>
    </row>
    <row r="55555" spans="3:4">
      <c r="C55555"/>
      <c r="D55555" s="154"/>
    </row>
    <row r="55556" spans="3:4">
      <c r="C55556"/>
      <c r="D55556" s="154"/>
    </row>
    <row r="55557" spans="3:4">
      <c r="C55557"/>
      <c r="D55557" s="154"/>
    </row>
    <row r="55558" spans="3:4">
      <c r="C55558"/>
      <c r="D55558" s="154"/>
    </row>
    <row r="55559" spans="3:4">
      <c r="C55559"/>
      <c r="D55559" s="154"/>
    </row>
    <row r="55560" spans="3:4">
      <c r="C55560"/>
      <c r="D55560" s="154"/>
    </row>
    <row r="55561" spans="3:4">
      <c r="C55561"/>
      <c r="D55561" s="154"/>
    </row>
    <row r="55562" spans="3:4">
      <c r="C55562"/>
      <c r="D55562" s="154"/>
    </row>
    <row r="55563" spans="3:4">
      <c r="C55563"/>
      <c r="D55563" s="154"/>
    </row>
    <row r="55564" spans="3:4">
      <c r="C55564"/>
      <c r="D55564" s="154"/>
    </row>
    <row r="55565" spans="3:4">
      <c r="C55565"/>
      <c r="D55565" s="154"/>
    </row>
    <row r="55566" spans="3:4">
      <c r="C55566"/>
      <c r="D55566" s="154"/>
    </row>
    <row r="55567" spans="3:4">
      <c r="C55567"/>
      <c r="D55567" s="154"/>
    </row>
    <row r="55568" spans="3:4">
      <c r="C55568"/>
      <c r="D55568" s="154"/>
    </row>
    <row r="55569" spans="3:4">
      <c r="C55569"/>
      <c r="D55569" s="154"/>
    </row>
    <row r="55570" spans="3:4">
      <c r="C55570"/>
      <c r="D55570" s="154"/>
    </row>
    <row r="55571" spans="3:4">
      <c r="C55571"/>
      <c r="D55571" s="154"/>
    </row>
    <row r="55572" spans="3:4">
      <c r="C55572"/>
      <c r="D55572" s="154"/>
    </row>
    <row r="55573" spans="3:4">
      <c r="C55573"/>
      <c r="D55573" s="154"/>
    </row>
    <row r="55574" spans="3:4">
      <c r="C55574"/>
      <c r="D55574" s="154"/>
    </row>
    <row r="55575" spans="3:4">
      <c r="C55575"/>
      <c r="D55575" s="154"/>
    </row>
    <row r="55576" spans="3:4">
      <c r="C55576"/>
      <c r="D55576" s="154"/>
    </row>
    <row r="55577" spans="3:4">
      <c r="C55577"/>
      <c r="D55577" s="154"/>
    </row>
    <row r="55578" spans="3:4">
      <c r="C55578"/>
      <c r="D55578" s="154"/>
    </row>
    <row r="55579" spans="3:4">
      <c r="C55579"/>
      <c r="D55579" s="154"/>
    </row>
    <row r="55580" spans="3:4">
      <c r="C55580"/>
      <c r="D55580" s="154"/>
    </row>
    <row r="55581" spans="3:4">
      <c r="C55581"/>
      <c r="D55581" s="154"/>
    </row>
    <row r="55582" spans="3:4">
      <c r="C55582"/>
      <c r="D55582" s="154"/>
    </row>
    <row r="55583" spans="3:4">
      <c r="C55583"/>
      <c r="D55583" s="154"/>
    </row>
    <row r="55584" spans="3:4">
      <c r="C55584"/>
      <c r="D55584" s="154"/>
    </row>
    <row r="55585" spans="3:4">
      <c r="C55585"/>
      <c r="D55585" s="154"/>
    </row>
    <row r="55586" spans="3:4">
      <c r="C55586"/>
      <c r="D55586" s="154"/>
    </row>
    <row r="55587" spans="3:4">
      <c r="C55587"/>
      <c r="D55587" s="154"/>
    </row>
    <row r="55588" spans="3:4">
      <c r="C55588"/>
      <c r="D55588" s="154"/>
    </row>
    <row r="55589" spans="3:4">
      <c r="C55589"/>
      <c r="D55589" s="154"/>
    </row>
    <row r="55590" spans="3:4">
      <c r="C55590"/>
      <c r="D55590" s="154"/>
    </row>
    <row r="55591" spans="3:4">
      <c r="C55591"/>
      <c r="D55591" s="154"/>
    </row>
    <row r="55592" spans="3:4">
      <c r="C55592"/>
      <c r="D55592" s="154"/>
    </row>
    <row r="55593" spans="3:4">
      <c r="C55593"/>
      <c r="D55593" s="154"/>
    </row>
    <row r="55594" spans="3:4">
      <c r="C55594"/>
      <c r="D55594" s="154"/>
    </row>
    <row r="55595" spans="3:4">
      <c r="C55595"/>
      <c r="D55595" s="154"/>
    </row>
    <row r="55596" spans="3:4">
      <c r="C55596"/>
      <c r="D55596" s="154"/>
    </row>
    <row r="55597" spans="3:4">
      <c r="C55597"/>
      <c r="D55597" s="154"/>
    </row>
    <row r="55598" spans="3:4">
      <c r="C55598"/>
      <c r="D55598" s="154"/>
    </row>
    <row r="55599" spans="3:4">
      <c r="C55599"/>
      <c r="D55599" s="154"/>
    </row>
    <row r="55600" spans="3:4">
      <c r="C55600"/>
      <c r="D55600" s="154"/>
    </row>
    <row r="55601" spans="3:4">
      <c r="C55601"/>
      <c r="D55601" s="154"/>
    </row>
    <row r="55602" spans="3:4">
      <c r="C55602"/>
      <c r="D55602" s="154"/>
    </row>
    <row r="55603" spans="3:4">
      <c r="C55603"/>
      <c r="D55603" s="154"/>
    </row>
    <row r="55604" spans="3:4">
      <c r="C55604"/>
      <c r="D55604" s="154"/>
    </row>
    <row r="55605" spans="3:4">
      <c r="C55605"/>
      <c r="D55605" s="154"/>
    </row>
    <row r="55606" spans="3:4">
      <c r="C55606"/>
      <c r="D55606" s="154"/>
    </row>
    <row r="55607" spans="3:4">
      <c r="C55607"/>
      <c r="D55607" s="154"/>
    </row>
    <row r="55608" spans="3:4">
      <c r="C55608"/>
      <c r="D55608" s="154"/>
    </row>
    <row r="55609" spans="3:4">
      <c r="C55609"/>
      <c r="D55609" s="154"/>
    </row>
    <row r="55610" spans="3:4">
      <c r="C55610"/>
      <c r="D55610" s="154"/>
    </row>
    <row r="55611" spans="3:4">
      <c r="C55611"/>
      <c r="D55611" s="154"/>
    </row>
    <row r="55612" spans="3:4">
      <c r="C55612"/>
      <c r="D55612" s="154"/>
    </row>
    <row r="55613" spans="3:4">
      <c r="C55613"/>
      <c r="D55613" s="154"/>
    </row>
    <row r="55614" spans="3:4">
      <c r="C55614"/>
      <c r="D55614" s="154"/>
    </row>
    <row r="55615" spans="3:4">
      <c r="C55615"/>
      <c r="D55615" s="154"/>
    </row>
    <row r="55616" spans="3:4">
      <c r="C55616"/>
      <c r="D55616" s="154"/>
    </row>
    <row r="55617" spans="3:4">
      <c r="C55617"/>
      <c r="D55617" s="154"/>
    </row>
    <row r="55618" spans="3:4">
      <c r="C55618"/>
      <c r="D55618" s="154"/>
    </row>
    <row r="55619" spans="3:4">
      <c r="C55619"/>
      <c r="D55619" s="154"/>
    </row>
    <row r="55620" spans="3:4">
      <c r="C55620"/>
      <c r="D55620" s="154"/>
    </row>
    <row r="55621" spans="3:4">
      <c r="C55621"/>
      <c r="D55621" s="154"/>
    </row>
    <row r="55622" spans="3:4">
      <c r="C55622"/>
      <c r="D55622" s="154"/>
    </row>
    <row r="55623" spans="3:4">
      <c r="C55623"/>
      <c r="D55623" s="154"/>
    </row>
    <row r="55624" spans="3:4">
      <c r="C55624"/>
      <c r="D55624" s="154"/>
    </row>
    <row r="55625" spans="3:4">
      <c r="C55625"/>
      <c r="D55625" s="154"/>
    </row>
    <row r="55626" spans="3:4">
      <c r="C55626"/>
      <c r="D55626" s="154"/>
    </row>
    <row r="55627" spans="3:4">
      <c r="C55627"/>
      <c r="D55627" s="154"/>
    </row>
    <row r="55628" spans="3:4">
      <c r="C55628"/>
      <c r="D55628" s="154"/>
    </row>
    <row r="55629" spans="3:4">
      <c r="C55629"/>
      <c r="D55629" s="154"/>
    </row>
    <row r="55630" spans="3:4">
      <c r="C55630"/>
      <c r="D55630" s="154"/>
    </row>
    <row r="55631" spans="3:4">
      <c r="C55631"/>
      <c r="D55631" s="154"/>
    </row>
    <row r="55632" spans="3:4">
      <c r="C55632"/>
      <c r="D55632" s="154"/>
    </row>
    <row r="55633" spans="3:4">
      <c r="C55633"/>
      <c r="D55633" s="154"/>
    </row>
    <row r="55634" spans="3:4">
      <c r="C55634"/>
      <c r="D55634" s="154"/>
    </row>
    <row r="55635" spans="3:4">
      <c r="C55635"/>
      <c r="D55635" s="154"/>
    </row>
    <row r="55636" spans="3:4">
      <c r="C55636"/>
      <c r="D55636" s="154"/>
    </row>
    <row r="55637" spans="3:4">
      <c r="C55637"/>
      <c r="D55637" s="154"/>
    </row>
    <row r="55638" spans="3:4">
      <c r="C55638"/>
      <c r="D55638" s="154"/>
    </row>
    <row r="55639" spans="3:4">
      <c r="C55639"/>
      <c r="D55639" s="154"/>
    </row>
    <row r="55640" spans="3:4">
      <c r="C55640"/>
      <c r="D55640" s="154"/>
    </row>
    <row r="55641" spans="3:4">
      <c r="C55641"/>
      <c r="D55641" s="154"/>
    </row>
    <row r="55642" spans="3:4">
      <c r="C55642"/>
      <c r="D55642" s="154"/>
    </row>
    <row r="55643" spans="3:4">
      <c r="C55643"/>
      <c r="D55643" s="154"/>
    </row>
    <row r="55644" spans="3:4">
      <c r="C55644"/>
      <c r="D55644" s="154"/>
    </row>
    <row r="55645" spans="3:4">
      <c r="C55645"/>
      <c r="D55645" s="154"/>
    </row>
    <row r="55646" spans="3:4">
      <c r="C55646"/>
      <c r="D55646" s="154"/>
    </row>
    <row r="55647" spans="3:4">
      <c r="C55647"/>
      <c r="D55647" s="154"/>
    </row>
    <row r="55648" spans="3:4">
      <c r="C55648"/>
      <c r="D55648" s="154"/>
    </row>
    <row r="55649" spans="3:4">
      <c r="C55649"/>
      <c r="D55649" s="154"/>
    </row>
    <row r="55650" spans="3:4">
      <c r="C55650"/>
      <c r="D55650" s="154"/>
    </row>
    <row r="55651" spans="3:4">
      <c r="C55651"/>
      <c r="D55651" s="154"/>
    </row>
    <row r="55652" spans="3:4">
      <c r="C55652"/>
      <c r="D55652" s="154"/>
    </row>
    <row r="55653" spans="3:4">
      <c r="C55653"/>
      <c r="D55653" s="154"/>
    </row>
    <row r="55654" spans="3:4">
      <c r="C55654"/>
      <c r="D55654" s="154"/>
    </row>
    <row r="55655" spans="3:4">
      <c r="C55655"/>
      <c r="D55655" s="154"/>
    </row>
    <row r="55656" spans="3:4">
      <c r="C55656"/>
      <c r="D55656" s="154"/>
    </row>
    <row r="55657" spans="3:4">
      <c r="C55657"/>
      <c r="D55657" s="154"/>
    </row>
    <row r="55658" spans="3:4">
      <c r="C55658"/>
      <c r="D55658" s="154"/>
    </row>
    <row r="55659" spans="3:4">
      <c r="C55659"/>
      <c r="D55659" s="154"/>
    </row>
    <row r="55660" spans="3:4">
      <c r="C55660"/>
      <c r="D55660" s="154"/>
    </row>
    <row r="55661" spans="3:4">
      <c r="C55661"/>
      <c r="D55661" s="154"/>
    </row>
    <row r="55662" spans="3:4">
      <c r="C55662"/>
      <c r="D55662" s="154"/>
    </row>
    <row r="55663" spans="3:4">
      <c r="C55663"/>
      <c r="D55663" s="154"/>
    </row>
    <row r="55664" spans="3:4">
      <c r="C55664"/>
      <c r="D55664" s="154"/>
    </row>
    <row r="55665" spans="3:4">
      <c r="C55665"/>
      <c r="D55665" s="154"/>
    </row>
    <row r="55666" spans="3:4">
      <c r="C55666"/>
      <c r="D55666" s="154"/>
    </row>
    <row r="55667" spans="3:4">
      <c r="C55667"/>
      <c r="D55667" s="154"/>
    </row>
    <row r="55668" spans="3:4">
      <c r="C55668"/>
      <c r="D55668" s="154"/>
    </row>
    <row r="55669" spans="3:4">
      <c r="C55669"/>
      <c r="D55669" s="154"/>
    </row>
    <row r="55670" spans="3:4">
      <c r="C55670"/>
      <c r="D55670" s="154"/>
    </row>
    <row r="55671" spans="3:4">
      <c r="C55671"/>
      <c r="D55671" s="154"/>
    </row>
    <row r="55672" spans="3:4">
      <c r="C55672"/>
      <c r="D55672" s="154"/>
    </row>
    <row r="55673" spans="3:4">
      <c r="C55673"/>
      <c r="D55673" s="154"/>
    </row>
    <row r="55674" spans="3:4">
      <c r="C55674"/>
      <c r="D55674" s="154"/>
    </row>
    <row r="55675" spans="3:4">
      <c r="C55675"/>
      <c r="D55675" s="154"/>
    </row>
    <row r="55676" spans="3:4">
      <c r="C55676"/>
      <c r="D55676" s="154"/>
    </row>
    <row r="55677" spans="3:4">
      <c r="C55677"/>
      <c r="D55677" s="154"/>
    </row>
    <row r="55678" spans="3:4">
      <c r="C55678"/>
      <c r="D55678" s="154"/>
    </row>
    <row r="55679" spans="3:4">
      <c r="C55679"/>
      <c r="D55679" s="154"/>
    </row>
    <row r="55680" spans="3:4">
      <c r="C55680"/>
      <c r="D55680" s="154"/>
    </row>
    <row r="55681" spans="3:4">
      <c r="C55681"/>
      <c r="D55681" s="154"/>
    </row>
    <row r="55682" spans="3:4">
      <c r="C55682"/>
      <c r="D55682" s="154"/>
    </row>
    <row r="55683" spans="3:4">
      <c r="C55683"/>
      <c r="D55683" s="154"/>
    </row>
    <row r="55684" spans="3:4">
      <c r="C55684"/>
      <c r="D55684" s="154"/>
    </row>
    <row r="55685" spans="3:4">
      <c r="C55685"/>
      <c r="D55685" s="154"/>
    </row>
    <row r="55686" spans="3:4">
      <c r="C55686"/>
      <c r="D55686" s="154"/>
    </row>
    <row r="55687" spans="3:4">
      <c r="C55687"/>
      <c r="D55687" s="154"/>
    </row>
    <row r="55688" spans="3:4">
      <c r="C55688"/>
      <c r="D55688" s="154"/>
    </row>
    <row r="55689" spans="3:4">
      <c r="C55689"/>
      <c r="D55689" s="154"/>
    </row>
    <row r="55690" spans="3:4">
      <c r="C55690"/>
      <c r="D55690" s="154"/>
    </row>
    <row r="55691" spans="3:4">
      <c r="C55691"/>
      <c r="D55691" s="154"/>
    </row>
    <row r="55692" spans="3:4">
      <c r="C55692"/>
      <c r="D55692" s="154"/>
    </row>
    <row r="55693" spans="3:4">
      <c r="C55693"/>
      <c r="D55693" s="154"/>
    </row>
    <row r="55694" spans="3:4">
      <c r="C55694"/>
      <c r="D55694" s="154"/>
    </row>
    <row r="55695" spans="3:4">
      <c r="C55695"/>
      <c r="D55695" s="154"/>
    </row>
    <row r="55696" spans="3:4">
      <c r="C55696"/>
      <c r="D55696" s="154"/>
    </row>
    <row r="55697" spans="3:4">
      <c r="C55697"/>
      <c r="D55697" s="154"/>
    </row>
    <row r="55698" spans="3:4">
      <c r="C55698"/>
      <c r="D55698" s="154"/>
    </row>
    <row r="55699" spans="3:4">
      <c r="C55699"/>
      <c r="D55699" s="154"/>
    </row>
    <row r="55700" spans="3:4">
      <c r="C55700"/>
      <c r="D55700" s="154"/>
    </row>
    <row r="55701" spans="3:4">
      <c r="C55701"/>
      <c r="D55701" s="154"/>
    </row>
    <row r="55702" spans="3:4">
      <c r="C55702"/>
      <c r="D55702" s="154"/>
    </row>
    <row r="55703" spans="3:4">
      <c r="C55703"/>
      <c r="D55703" s="154"/>
    </row>
    <row r="55704" spans="3:4">
      <c r="C55704"/>
      <c r="D55704" s="154"/>
    </row>
    <row r="55705" spans="3:4">
      <c r="C55705"/>
      <c r="D55705" s="154"/>
    </row>
    <row r="55706" spans="3:4">
      <c r="C55706"/>
      <c r="D55706" s="154"/>
    </row>
    <row r="55707" spans="3:4">
      <c r="C55707"/>
      <c r="D55707" s="154"/>
    </row>
    <row r="55708" spans="3:4">
      <c r="C55708"/>
      <c r="D55708" s="154"/>
    </row>
    <row r="55709" spans="3:4">
      <c r="C55709"/>
      <c r="D55709" s="154"/>
    </row>
    <row r="55710" spans="3:4">
      <c r="C55710"/>
      <c r="D55710" s="154"/>
    </row>
    <row r="55711" spans="3:4">
      <c r="C55711"/>
      <c r="D55711" s="154"/>
    </row>
    <row r="55712" spans="3:4">
      <c r="C55712"/>
      <c r="D55712" s="154"/>
    </row>
    <row r="55713" spans="3:4">
      <c r="C55713"/>
      <c r="D55713" s="154"/>
    </row>
    <row r="59675" spans="2:2">
      <c r="B59675" s="169"/>
    </row>
    <row r="60731" spans="2:2">
      <c r="B60731" s="169"/>
    </row>
    <row r="60732" spans="2:2">
      <c r="B60732" s="169"/>
    </row>
    <row r="60754" spans="2:2">
      <c r="B60754" s="169"/>
    </row>
  </sheetData>
  <autoFilter ref="A1:D101596">
    <sortState ref="A2:D55713">
      <sortCondition ref="A1:A55713"/>
    </sortState>
  </autoFilter>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5"/>
  <sheetViews>
    <sheetView showGridLines="0" showZeros="0" zoomScale="106" zoomScaleNormal="106" workbookViewId="0">
      <pane ySplit="8" topLeftCell="A9" activePane="bottomLeft" state="frozen"/>
      <selection pane="bottomLeft" activeCell="M14" sqref="M14"/>
    </sheetView>
  </sheetViews>
  <sheetFormatPr defaultColWidth="9.140625" defaultRowHeight="12.75"/>
  <cols>
    <col min="1" max="1" width="8.7109375" style="87" customWidth="1"/>
    <col min="2" max="2" width="8.85546875" style="87" customWidth="1"/>
    <col min="3" max="3" width="57.7109375" style="87" customWidth="1"/>
    <col min="4" max="4" width="7.140625" style="87" customWidth="1"/>
    <col min="5" max="6" width="11.42578125" style="87" customWidth="1"/>
    <col min="7" max="7" width="9.85546875" style="87" customWidth="1"/>
    <col min="8" max="8" width="17.5703125" style="87" customWidth="1"/>
    <col min="9" max="9" width="9.140625" style="85"/>
    <col min="10" max="10" width="10.28515625" style="85" bestFit="1" customWidth="1"/>
    <col min="11" max="16384" width="9.140625" style="85"/>
  </cols>
  <sheetData>
    <row r="1" spans="1:8" ht="20.25">
      <c r="A1" s="306" t="s">
        <v>22033</v>
      </c>
      <c r="B1" s="306"/>
      <c r="C1" s="306"/>
      <c r="D1" s="306"/>
      <c r="E1" s="306"/>
      <c r="F1" s="306"/>
      <c r="G1" s="306"/>
      <c r="H1" s="306"/>
    </row>
    <row r="2" spans="1:8">
      <c r="A2" s="307" t="s">
        <v>22032</v>
      </c>
      <c r="B2" s="307"/>
      <c r="C2" s="307"/>
      <c r="D2" s="303" t="s">
        <v>10123</v>
      </c>
      <c r="E2" s="303"/>
      <c r="F2" s="303"/>
      <c r="G2" s="308" t="s">
        <v>10121</v>
      </c>
      <c r="H2" s="309"/>
    </row>
    <row r="3" spans="1:8">
      <c r="A3" s="307" t="s">
        <v>22107</v>
      </c>
      <c r="B3" s="307"/>
      <c r="C3" s="307"/>
      <c r="D3" s="303" t="s">
        <v>9493</v>
      </c>
      <c r="E3" s="303"/>
      <c r="F3" s="303"/>
      <c r="G3" s="309"/>
      <c r="H3" s="309"/>
    </row>
    <row r="4" spans="1:8" ht="13.5" thickBot="1">
      <c r="A4" s="304" t="s">
        <v>3372</v>
      </c>
      <c r="B4" s="304"/>
      <c r="C4" s="304"/>
      <c r="D4" s="303" t="s">
        <v>3373</v>
      </c>
      <c r="E4" s="305"/>
      <c r="F4" s="305"/>
      <c r="G4" s="309"/>
      <c r="H4" s="309"/>
    </row>
    <row r="5" spans="1:8" ht="23.25" thickBot="1">
      <c r="A5" s="310" t="s">
        <v>0</v>
      </c>
      <c r="B5" s="228" t="s">
        <v>9492</v>
      </c>
      <c r="C5" s="321" t="s">
        <v>138</v>
      </c>
      <c r="D5" s="322"/>
      <c r="E5" s="172" t="s">
        <v>10117</v>
      </c>
      <c r="F5" s="212"/>
      <c r="G5" s="322" t="s">
        <v>10122</v>
      </c>
      <c r="H5" s="323"/>
    </row>
    <row r="6" spans="1:8">
      <c r="A6" s="311"/>
      <c r="B6" s="317" t="s">
        <v>31501</v>
      </c>
      <c r="C6" s="310" t="s">
        <v>1</v>
      </c>
      <c r="D6" s="310" t="s">
        <v>2</v>
      </c>
      <c r="E6" s="167" t="s">
        <v>137</v>
      </c>
      <c r="F6" s="168">
        <f>BDI!B15</f>
        <v>0.22746552329962744</v>
      </c>
      <c r="G6" s="319" t="s">
        <v>135</v>
      </c>
      <c r="H6" s="319" t="s">
        <v>136</v>
      </c>
    </row>
    <row r="7" spans="1:8" ht="30.75" customHeight="1">
      <c r="A7" s="312"/>
      <c r="B7" s="318"/>
      <c r="C7" s="312"/>
      <c r="D7" s="312"/>
      <c r="E7" s="93" t="s">
        <v>133</v>
      </c>
      <c r="F7" s="93" t="s">
        <v>134</v>
      </c>
      <c r="G7" s="320"/>
      <c r="H7" s="320"/>
    </row>
    <row r="8" spans="1:8">
      <c r="A8" s="173"/>
      <c r="B8" s="173"/>
      <c r="C8" s="173"/>
      <c r="D8" s="173"/>
      <c r="E8" s="93"/>
      <c r="F8" s="93"/>
      <c r="G8" s="93"/>
      <c r="H8" s="93"/>
    </row>
    <row r="9" spans="1:8">
      <c r="A9" s="174">
        <v>1</v>
      </c>
      <c r="B9" s="174"/>
      <c r="C9" s="174" t="s">
        <v>21982</v>
      </c>
      <c r="D9" s="174"/>
      <c r="E9" s="175"/>
      <c r="F9" s="175"/>
      <c r="G9" s="175"/>
      <c r="H9" s="184">
        <f>SUBTOTAL(9,H10:H11)</f>
        <v>21228.28</v>
      </c>
    </row>
    <row r="10" spans="1:8">
      <c r="A10" s="161" t="s">
        <v>6</v>
      </c>
      <c r="B10" s="151">
        <v>2706</v>
      </c>
      <c r="C10" s="151" t="str">
        <f>VLOOKUP('PLANILHA ORÇAMENTÁRIA'!B10,'Sinapi 05-24 Setop 01-2024'!A:C,2,)</f>
        <v xml:space="preserve">ENGENHEIRO CIVIL DE OBRA JUNIOR (HORISTA)                                                                                                                                                                                                                                                                                                                                                                                                                                                                 </v>
      </c>
      <c r="D10" s="152" t="str">
        <f>VLOOKUP('PLANILHA ORÇAMENTÁRIA'!B10,'Sinapi 05-24 Setop 01-2024'!A:C,3,)</f>
        <v xml:space="preserve">H     </v>
      </c>
      <c r="E10" s="180" t="str">
        <f>VLOOKUP('PLANILHA ORÇAMENTÁRIA'!B10,'Sinapi 05-24 Setop 01-2024'!A:D,4,)</f>
        <v>113,95</v>
      </c>
      <c r="F10" s="181">
        <f>E10*(1+($F$6))*(1-($F$5))</f>
        <v>139.86969637999255</v>
      </c>
      <c r="G10" s="183">
        <f>'MEMÓRIA DE CÁLCULO'!D7</f>
        <v>24</v>
      </c>
      <c r="H10" s="163">
        <f t="shared" ref="H10:H11" si="0">ROUND(F10*G10,2)</f>
        <v>3356.87</v>
      </c>
    </row>
    <row r="11" spans="1:8">
      <c r="A11" s="161" t="s">
        <v>46</v>
      </c>
      <c r="B11" s="151" t="s">
        <v>20533</v>
      </c>
      <c r="C11" s="151" t="str">
        <f>VLOOKUP('PLANILHA ORÇAMENTÁRIA'!B11,'Sinapi 05-24 Setop 01-2024'!A:C,2,)</f>
        <v>ENCARREGADO GERAL COM ENCARGOS COMPLEMENTARES</v>
      </c>
      <c r="D11" s="152" t="str">
        <f>VLOOKUP('PLANILHA ORÇAMENTÁRIA'!B11,'Sinapi 05-24 Setop 01-2024'!A:C,3,)</f>
        <v>H</v>
      </c>
      <c r="E11" s="180" t="str">
        <f>VLOOKUP('PLANILHA ORÇAMENTÁRIA'!B11,'Sinapi 05-24 Setop 01-2024'!A:D,4,)</f>
        <v>55,15</v>
      </c>
      <c r="F11" s="181">
        <f>E11*(1+($F$6))*(1-($F$5))</f>
        <v>67.694723609974446</v>
      </c>
      <c r="G11" s="183">
        <f>'MEMÓRIA DE CÁLCULO'!D8</f>
        <v>264</v>
      </c>
      <c r="H11" s="163">
        <f t="shared" si="0"/>
        <v>17871.41</v>
      </c>
    </row>
    <row r="12" spans="1:8">
      <c r="A12" s="174">
        <v>2</v>
      </c>
      <c r="B12" s="176"/>
      <c r="C12" s="179" t="s">
        <v>21983</v>
      </c>
      <c r="D12" s="177"/>
      <c r="E12" s="182"/>
      <c r="F12" s="182"/>
      <c r="G12" s="178"/>
      <c r="H12" s="184">
        <f>SUBTOTAL(9,H13,H14)</f>
        <v>10709.919999999998</v>
      </c>
    </row>
    <row r="13" spans="1:8" ht="56.25">
      <c r="A13" s="161" t="s">
        <v>7</v>
      </c>
      <c r="B13" s="151" t="s">
        <v>5278</v>
      </c>
      <c r="C13" s="151" t="str">
        <f>VLOOKUP('PLANILHA ORÇAMENTÁRIA'!B13,'Sinapi 05-24 Setop 01-2024'!A:C,2,)</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3" s="152" t="str">
        <f>VLOOKUP('PLANILHA ORÇAMENTÁRIA'!B13,'Sinapi 05-24 Setop 01-2024'!A:C,3,)</f>
        <v>m2</v>
      </c>
      <c r="E13" s="180">
        <f>VLOOKUP('PLANILHA ORÇAMENTÁRIA'!B13,'Sinapi 05-24 Setop 01-2024'!A:D,4,)</f>
        <v>302.02999999999997</v>
      </c>
      <c r="F13" s="181">
        <f>E13*(1+($F$6))*(1-($F$5))</f>
        <v>370.73141200218646</v>
      </c>
      <c r="G13" s="183">
        <f>'MEMÓRIA DE CÁLCULO'!D10</f>
        <v>4.5</v>
      </c>
      <c r="H13" s="163">
        <f t="shared" ref="H13:H17" si="1">ROUND(F13*G13,2)</f>
        <v>1668.29</v>
      </c>
    </row>
    <row r="14" spans="1:8" ht="45">
      <c r="A14" s="161" t="s">
        <v>8</v>
      </c>
      <c r="B14" s="151" t="s">
        <v>7607</v>
      </c>
      <c r="C14" s="151" t="str">
        <f>VLOOKUP('PLANILHA ORÇAMENTÁRIA'!B14,'Sinapi 05-24 Setop 01-2024'!A:C,2,)</f>
        <v>BARRACÃO DE OBRA PARA DEPÓSITO E FERRAMENTARIA TIPO-I, ÁREA INTERNA 14,52M2, EM CHAPA DE COMPENSADO RESINADO, INCLUSIVE MOBILIÁRIO (OBRA DE PEQUENO PORTE, EFETIVO ATÉ 30 HOMENS), PADRÃO DER-MG</v>
      </c>
      <c r="D14" s="152" t="str">
        <f>VLOOKUP('PLANILHA ORÇAMENTÁRIA'!B14,'Sinapi 05-24 Setop 01-2024'!A:C,3,)</f>
        <v>un</v>
      </c>
      <c r="E14" s="180">
        <f>VLOOKUP('PLANILHA ORÇAMENTÁRIA'!B14,'Sinapi 05-24 Setop 01-2024'!A:D,4,)</f>
        <v>7366.1</v>
      </c>
      <c r="F14" s="181">
        <f>E14*(1+($F$6))*(1-($F$5))</f>
        <v>9041.6337911773862</v>
      </c>
      <c r="G14" s="183">
        <f>'MEMÓRIA DE CÁLCULO'!D11</f>
        <v>1</v>
      </c>
      <c r="H14" s="163">
        <f t="shared" si="1"/>
        <v>9041.6299999999992</v>
      </c>
    </row>
    <row r="15" spans="1:8">
      <c r="A15" s="174">
        <v>3</v>
      </c>
      <c r="B15" s="176"/>
      <c r="C15" s="179" t="s">
        <v>21984</v>
      </c>
      <c r="D15" s="177"/>
      <c r="E15" s="182"/>
      <c r="F15" s="182"/>
      <c r="G15" s="178"/>
      <c r="H15" s="184">
        <f>SUBTOTAL(9,H16,H17)</f>
        <v>1025.1300000000001</v>
      </c>
    </row>
    <row r="16" spans="1:8" ht="33.75">
      <c r="A16" s="161" t="s">
        <v>11</v>
      </c>
      <c r="B16" s="151" t="s">
        <v>9102</v>
      </c>
      <c r="C16" s="151" t="str">
        <f>VLOOKUP('PLANILHA ORÇAMENTÁRIA'!B16,'Sinapi 05-24 Setop 01-2024'!A:C,2,)</f>
        <v>FORNECIMENTO DE ANDAIME METÁLICO PARA FACHADA (LOCAÇÃO), INCLUSIVE PISO METÁLICO E SAPATAS, EXCLUSIVE MONTAGEM E DESMONTAGEM</v>
      </c>
      <c r="D16" s="152" t="str">
        <f>VLOOKUP('PLANILHA ORÇAMENTÁRIA'!B16,'Sinapi 05-24 Setop 01-2024'!A:C,3,)</f>
        <v>m2xmês</v>
      </c>
      <c r="E16" s="180">
        <f>VLOOKUP('PLANILHA ORÇAMENTÁRIA'!B16,'Sinapi 05-24 Setop 01-2024'!A:D,4,)</f>
        <v>13.01</v>
      </c>
      <c r="F16" s="181">
        <f>E16*(1+($F$6))*(1-($F$5))</f>
        <v>15.969326458128153</v>
      </c>
      <c r="G16" s="183">
        <f>'MEMÓRIA DE CÁLCULO'!D13</f>
        <v>50.16</v>
      </c>
      <c r="H16" s="163">
        <f t="shared" si="1"/>
        <v>801.02</v>
      </c>
    </row>
    <row r="17" spans="1:8" ht="33.75">
      <c r="A17" s="161" t="s">
        <v>12</v>
      </c>
      <c r="B17" s="151" t="s">
        <v>5818</v>
      </c>
      <c r="C17" s="151" t="str">
        <f>VLOOKUP('PLANILHA ORÇAMENTÁRIA'!B17,'Sinapi 05-24 Setop 01-2024'!A:C,2,)</f>
        <v>MONTAGEM E DESMONTAGEM DE ANDAIME METÁLICO PARA FACHADA COM PISO METÁLICO, INCLUSIVE RODAPÉ/GUARDA-CORPO EM MADEIRA, EXCLUSIVE FORNECIMENTO DO ANDAIME</v>
      </c>
      <c r="D17" s="152" t="str">
        <f>VLOOKUP('PLANILHA ORÇAMENTÁRIA'!B17,'Sinapi 05-24 Setop 01-2024'!A:C,3,)</f>
        <v>m2</v>
      </c>
      <c r="E17" s="180">
        <f>VLOOKUP('PLANILHA ORÇAMENTÁRIA'!B17,'Sinapi 05-24 Setop 01-2024'!A:D,4,)</f>
        <v>10.92</v>
      </c>
      <c r="F17" s="181">
        <f>E17*(1+($F$6))*(1-($F$5))</f>
        <v>13.403923514431931</v>
      </c>
      <c r="G17" s="183">
        <f>'MEMÓRIA DE CÁLCULO'!D14</f>
        <v>16.72</v>
      </c>
      <c r="H17" s="163">
        <f t="shared" si="1"/>
        <v>224.11</v>
      </c>
    </row>
    <row r="18" spans="1:8">
      <c r="A18" s="174">
        <v>4</v>
      </c>
      <c r="B18" s="176"/>
      <c r="C18" s="179" t="s">
        <v>20933</v>
      </c>
      <c r="D18" s="177"/>
      <c r="E18" s="182"/>
      <c r="F18" s="182"/>
      <c r="G18" s="178"/>
      <c r="H18" s="184">
        <f>SUBTOTAL(9,H19:H28)</f>
        <v>47819.110000000008</v>
      </c>
    </row>
    <row r="19" spans="1:8" ht="22.5">
      <c r="A19" s="161" t="s">
        <v>63</v>
      </c>
      <c r="B19" s="151" t="s">
        <v>8924</v>
      </c>
      <c r="C19" s="151" t="str">
        <f>VLOOKUP('PLANILHA ORÇAMENTÁRIA'!B19,'Sinapi 05-24 Setop 01-2024'!A:C,2,)</f>
        <v>ESCAVAÇÃO MANUAL DE VALA COM PROFUNDIDADE MAIOR QUE 1,5M E MENOR OU IGUAL 3,0M, INCLUSIVE DESCARGA LATERAL</v>
      </c>
      <c r="D19" s="152" t="str">
        <f>VLOOKUP('PLANILHA ORÇAMENTÁRIA'!B19,'Sinapi 05-24 Setop 01-2024'!A:C,3,)</f>
        <v>m3</v>
      </c>
      <c r="E19" s="180">
        <f>VLOOKUP('PLANILHA ORÇAMENTÁRIA'!B19,'Sinapi 05-24 Setop 01-2024'!A:D,4,)</f>
        <v>81.52</v>
      </c>
      <c r="F19" s="181">
        <f>E19*(1+($F$6))*(1-($F$5))</f>
        <v>100.06298945938562</v>
      </c>
      <c r="G19" s="183">
        <f>'MEMÓRIA DE CÁLCULO'!D16</f>
        <v>16.0258</v>
      </c>
      <c r="H19" s="163">
        <f t="shared" ref="H19:H28" si="2">ROUND(F19*G19,2)</f>
        <v>1603.59</v>
      </c>
    </row>
    <row r="20" spans="1:8" ht="22.5">
      <c r="A20" s="161" t="s">
        <v>64</v>
      </c>
      <c r="B20" s="151" t="s">
        <v>8912</v>
      </c>
      <c r="C20" s="151" t="str">
        <f>VLOOKUP('PLANILHA ORÇAMENTÁRIA'!B20,'Sinapi 05-24 Setop 01-2024'!A:C,2,)</f>
        <v>APILOAMENTO MANUAL EM FUNDO DE VALA COM SOQUETE, EXCLUSIVE ESCAVAÇÃO</v>
      </c>
      <c r="D20" s="152" t="str">
        <f>VLOOKUP('PLANILHA ORÇAMENTÁRIA'!B20,'Sinapi 05-24 Setop 01-2024'!A:C,3,)</f>
        <v>m2</v>
      </c>
      <c r="E20" s="180">
        <f>VLOOKUP('PLANILHA ORÇAMENTÁRIA'!B20,'Sinapi 05-24 Setop 01-2024'!A:D,4,)</f>
        <v>20.84</v>
      </c>
      <c r="F20" s="181">
        <f t="shared" ref="F20:F25" si="3">E20*(1+($F$6))*(1-($F$5))</f>
        <v>25.580381505564237</v>
      </c>
      <c r="G20" s="183">
        <f>'MEMÓRIA DE CÁLCULO'!D17</f>
        <v>34.882000000000005</v>
      </c>
      <c r="H20" s="163">
        <f t="shared" si="2"/>
        <v>892.29</v>
      </c>
    </row>
    <row r="21" spans="1:8" ht="22.5">
      <c r="A21" s="161" t="s">
        <v>66</v>
      </c>
      <c r="B21" s="151" t="s">
        <v>14366</v>
      </c>
      <c r="C21" s="151" t="str">
        <f>VLOOKUP('PLANILHA ORÇAMENTÁRIA'!B21,'Sinapi 05-24 Setop 01-2024'!A:C,2,)</f>
        <v>LASTRO DE CONCRETO MAGRO, APLICADO EM PISOS, LAJES SOBRE SOLO OU RADIERS, ESPESSURA DE 5 CM. AF_01/2024</v>
      </c>
      <c r="D21" s="152" t="str">
        <f>VLOOKUP('PLANILHA ORÇAMENTÁRIA'!B21,'Sinapi 05-24 Setop 01-2024'!A:C,3,)</f>
        <v>M2</v>
      </c>
      <c r="E21" s="180" t="str">
        <f>VLOOKUP('PLANILHA ORÇAMENTÁRIA'!B21,'Sinapi 05-24 Setop 01-2024'!A:D,4,)</f>
        <v>37,40</v>
      </c>
      <c r="F21" s="181">
        <f t="shared" si="3"/>
        <v>45.907210571406061</v>
      </c>
      <c r="G21" s="183">
        <f>'MEMÓRIA DE CÁLCULO'!D18</f>
        <v>49.088000000000008</v>
      </c>
      <c r="H21" s="163">
        <f t="shared" si="2"/>
        <v>2253.4899999999998</v>
      </c>
    </row>
    <row r="22" spans="1:8" ht="33.75">
      <c r="A22" s="161" t="s">
        <v>82</v>
      </c>
      <c r="B22" s="151" t="s">
        <v>5778</v>
      </c>
      <c r="C22" s="151" t="str">
        <f>VLOOKUP('PLANILHA ORÇAMENTÁRIA'!B22,'Sinapi 05-24 Setop 01-2024'!A:C,2,)</f>
        <v>ALVENARIA DE BLOCO DE CONCRETO CHEIO COM ARMAÇÃO, EM CONCRETO COM FCK 15MPA , ESP. 19CM, PARA REVESTIMENTO, INCLUSIVE ARGAMASSA PARA ASSENTAMENTO (DETALHE D - CADERNO SEDS)</v>
      </c>
      <c r="D22" s="152" t="str">
        <f>VLOOKUP('PLANILHA ORÇAMENTÁRIA'!B22,'Sinapi 05-24 Setop 01-2024'!A:C,3,)</f>
        <v>m2</v>
      </c>
      <c r="E22" s="180">
        <f>VLOOKUP('PLANILHA ORÇAMENTÁRIA'!B22,'Sinapi 05-24 Setop 01-2024'!A:D,4,)</f>
        <v>245.63</v>
      </c>
      <c r="F22" s="181">
        <f t="shared" ref="F22" si="4">E22*(1+($F$6))*(1-($F$5))</f>
        <v>301.50235648808746</v>
      </c>
      <c r="G22" s="183">
        <f>'MEMÓRIA DE CÁLCULO'!D19</f>
        <v>49.088000000000008</v>
      </c>
      <c r="H22" s="163">
        <f t="shared" ref="H22" si="5">ROUND(F22*G22,2)</f>
        <v>14800.15</v>
      </c>
    </row>
    <row r="23" spans="1:8" ht="33.75">
      <c r="A23" s="161" t="s">
        <v>22006</v>
      </c>
      <c r="B23" s="151" t="s">
        <v>5790</v>
      </c>
      <c r="C23" s="151" t="str">
        <f>VLOOKUP('PLANILHA ORÇAMENTÁRIA'!B23,'Sinapi 05-24 Setop 01-2024'!A:C,2,)</f>
        <v>ALVENARIA DE BLOCO DE CONCRETO CHEIO SEM ARMAÇÃO, EM CONCRETO COM FCK DE 20MPA , ESP. 19CM, PARA REVESTIMENTO, INCLUSIVE ARGAMASSA PARA ASSENTAMENTO (DETALHE D - CADERNO SEDS)</v>
      </c>
      <c r="D23" s="152" t="str">
        <f>VLOOKUP('PLANILHA ORÇAMENTÁRIA'!B23,'Sinapi 05-24 Setop 01-2024'!A:C,3,)</f>
        <v>m2</v>
      </c>
      <c r="E23" s="180">
        <f>VLOOKUP('PLANILHA ORÇAMENTÁRIA'!B23,'Sinapi 05-24 Setop 01-2024'!A:D,4,)</f>
        <v>187.26</v>
      </c>
      <c r="F23" s="181">
        <f t="shared" ref="F23" si="6">E23*(1+($F$6))*(1-($F$5))</f>
        <v>229.85519389308823</v>
      </c>
      <c r="G23" s="183">
        <f>'MEMÓRIA DE CÁLCULO'!D20</f>
        <v>71.44</v>
      </c>
      <c r="H23" s="163">
        <f t="shared" ref="H23" si="7">ROUND(F23*G23,2)</f>
        <v>16420.86</v>
      </c>
    </row>
    <row r="24" spans="1:8" ht="22.5">
      <c r="A24" s="161" t="s">
        <v>22007</v>
      </c>
      <c r="B24" s="151" t="s">
        <v>21122</v>
      </c>
      <c r="C24" s="151" t="str">
        <f>VLOOKUP('PLANILHA ORÇAMENTÁRIA'!B24,'Sinapi 05-24 Setop 01-2024'!A:C,2,)</f>
        <v>FÔRMA E DESFORMA PARA PILAR DE MADEIRA COM TÁBUA E SARRAFO, REAPROVEITAMENTO (3X), EXCLUSIVE ESCORAMENTO</v>
      </c>
      <c r="D24" s="152" t="str">
        <f>VLOOKUP('PLANILHA ORÇAMENTÁRIA'!B24,'Sinapi 05-24 Setop 01-2024'!A:C,3,)</f>
        <v>m2</v>
      </c>
      <c r="E24" s="180">
        <f>VLOOKUP('PLANILHA ORÇAMENTÁRIA'!B24,'Sinapi 05-24 Setop 01-2024'!A:D,4,)</f>
        <v>65.760000000000005</v>
      </c>
      <c r="F24" s="181">
        <f t="shared" si="3"/>
        <v>80.718132812183512</v>
      </c>
      <c r="G24" s="183">
        <f>'MEMÓRIA DE CÁLCULO'!D21</f>
        <v>25.220000000000002</v>
      </c>
      <c r="H24" s="163">
        <f t="shared" si="2"/>
        <v>2035.71</v>
      </c>
    </row>
    <row r="25" spans="1:8" ht="33.75">
      <c r="A25" s="161" t="s">
        <v>22008</v>
      </c>
      <c r="B25" s="151" t="s">
        <v>9058</v>
      </c>
      <c r="C25" s="151" t="str">
        <f>VLOOKUP('PLANILHA ORÇAMENTÁRIA'!B25,'Sinapi 05-24 Setop 01-2024'!A:C,2,)</f>
        <v>CONCRETO ESTRUTURAL, PREPARADO EM OBRA COM BETONEIRA, CONTROLE "A", COM FCK 20MPA, BRITA Nº (1 E 2), CONSISTÊNCIA PARA VIBRAÇÃO (FABRICAÇÃO)</v>
      </c>
      <c r="D25" s="152" t="str">
        <f>VLOOKUP('PLANILHA ORÇAMENTÁRIA'!B25,'Sinapi 05-24 Setop 01-2024'!A:C,3,)</f>
        <v>m3</v>
      </c>
      <c r="E25" s="180">
        <f>VLOOKUP('PLANILHA ORÇAMENTÁRIA'!B25,'Sinapi 05-24 Setop 01-2024'!A:D,4,)</f>
        <v>584.38</v>
      </c>
      <c r="F25" s="181">
        <f t="shared" si="3"/>
        <v>717.30630250583624</v>
      </c>
      <c r="G25" s="183">
        <f>'MEMÓRIA DE CÁLCULO'!D22</f>
        <v>6.3652000000000006</v>
      </c>
      <c r="H25" s="163">
        <f t="shared" si="2"/>
        <v>4565.8</v>
      </c>
    </row>
    <row r="26" spans="1:8" ht="33.75">
      <c r="A26" s="161" t="s">
        <v>22009</v>
      </c>
      <c r="B26" s="151" t="s">
        <v>14660</v>
      </c>
      <c r="C26" s="151" t="str">
        <f>VLOOKUP('PLANILHA ORÇAMENTÁRIA'!B26,'Sinapi 05-24 Setop 01-2024'!A:C,2,)</f>
        <v>ARMAÇÃO DE PILAR OU VIGA DE ESTRUTURA CONVENCIONAL DE CONCRETO ARMADO UTILIZANDO AÇO CA-50 DE 8,0 MM - MONTAGEM. AF_06/2022</v>
      </c>
      <c r="D26" s="152" t="str">
        <f>VLOOKUP('PLANILHA ORÇAMENTÁRIA'!B26,'Sinapi 05-24 Setop 01-2024'!A:C,3,)</f>
        <v>KG</v>
      </c>
      <c r="E26" s="180" t="str">
        <f>VLOOKUP('PLANILHA ORÇAMENTÁRIA'!B26,'Sinapi 05-24 Setop 01-2024'!A:D,4,)</f>
        <v>11,53</v>
      </c>
      <c r="F26" s="181">
        <f t="shared" ref="F26" si="8">E26*(1+($F$6))*(1-($F$5))</f>
        <v>14.152677483644704</v>
      </c>
      <c r="G26" s="183">
        <f>'MEMÓRIA DE CÁLCULO'!D23</f>
        <v>280.32000000000005</v>
      </c>
      <c r="H26" s="163">
        <f t="shared" ref="H26" si="9">ROUND(F26*G26,2)</f>
        <v>3967.28</v>
      </c>
    </row>
    <row r="27" spans="1:8">
      <c r="A27" s="161" t="s">
        <v>31498</v>
      </c>
      <c r="B27" s="151" t="s">
        <v>14682</v>
      </c>
      <c r="C27" s="151" t="str">
        <f>VLOOKUP('PLANILHA ORÇAMENTÁRIA'!B27,'Sinapi 05-24 Setop 01-2024'!A:C,2,)</f>
        <v>CORTE E DOBRA DE AÇO CA-50, DIÂMETRO DE 8,0 MM. AF_06/2022</v>
      </c>
      <c r="D27" s="152" t="str">
        <f>VLOOKUP('PLANILHA ORÇAMENTÁRIA'!B27,'Sinapi 05-24 Setop 01-2024'!A:C,3,)</f>
        <v>KG</v>
      </c>
      <c r="E27" s="180" t="str">
        <f>VLOOKUP('PLANILHA ORÇAMENTÁRIA'!B27,'Sinapi 05-24 Setop 01-2024'!A:D,4,)</f>
        <v>9,09</v>
      </c>
      <c r="F27" s="181">
        <f t="shared" ref="F27" si="10">E27*(1+($F$6))*(1-($F$5))</f>
        <v>11.157661606793614</v>
      </c>
      <c r="G27" s="183">
        <f>'MEMÓRIA DE CÁLCULO'!D25</f>
        <v>80.150000000000006</v>
      </c>
      <c r="H27" s="163">
        <f t="shared" ref="H27" si="11">ROUND(F27*G27,2)</f>
        <v>894.29</v>
      </c>
    </row>
    <row r="28" spans="1:8" ht="33.75">
      <c r="A28" s="161" t="s">
        <v>31499</v>
      </c>
      <c r="B28" s="151" t="s">
        <v>21822</v>
      </c>
      <c r="C28" s="151" t="str">
        <f>VLOOKUP('PLANILHA ORÇAMENTÁRIA'!B28,'Sinapi 05-24 Setop 01-2024'!A:C,2,)</f>
        <v>TRANSPORTE DE MATERIAL DE QUALQUER NATUREZA EM CAMINHÃO, DISTÂNCIA MAIOR QUE 1KM E MENOR OU IGUAL A 2KM, DENTRO DO PERÍMETRO URBANO, EXCLUSIVE CARGA, INCLUSIVE DESCARGA</v>
      </c>
      <c r="D28" s="152" t="str">
        <f>VLOOKUP('PLANILHA ORÇAMENTÁRIA'!B28,'Sinapi 05-24 Setop 01-2024'!A:C,3,)</f>
        <v>M3xKM</v>
      </c>
      <c r="E28" s="180">
        <f>VLOOKUP('PLANILHA ORÇAMENTÁRIA'!B28,'Sinapi 05-24 Setop 01-2024'!A:D,4,)</f>
        <v>3.92</v>
      </c>
      <c r="F28" s="181">
        <f t="shared" ref="F28" si="12">E28*(1+($F$6))*(1-($F$5))</f>
        <v>4.8116648513345393</v>
      </c>
      <c r="G28" s="183">
        <f>'MEMÓRIA DE CÁLCULO'!D25</f>
        <v>80.150000000000006</v>
      </c>
      <c r="H28" s="163">
        <f t="shared" si="2"/>
        <v>385.65</v>
      </c>
    </row>
    <row r="29" spans="1:8">
      <c r="A29" s="174">
        <v>5</v>
      </c>
      <c r="B29" s="176"/>
      <c r="C29" s="179" t="s">
        <v>22002</v>
      </c>
      <c r="D29" s="177"/>
      <c r="E29" s="182"/>
      <c r="F29" s="182"/>
      <c r="G29" s="178"/>
      <c r="H29" s="184">
        <f>SUBTOTAL(9,H30:H36)</f>
        <v>8458.14</v>
      </c>
    </row>
    <row r="30" spans="1:8" ht="33.75">
      <c r="A30" s="161" t="s">
        <v>120</v>
      </c>
      <c r="B30" s="151" t="s">
        <v>5417</v>
      </c>
      <c r="C30" s="151" t="str">
        <f>VLOOKUP('PLANILHA ORÇAMENTÁRIA'!B30,'Sinapi 05-24 Setop 01-2024'!A:C,2,)</f>
        <v>ESCORAMENTO METÁLICO PARA LAJE E VIGA EM CONCRETO ARMADO, TIPO "A", ALTURA DE (200 ATÉ 310)CM, INCLUSIVE DESCARGA, MONTAGEM, DESMONTAGEM E CARGA</v>
      </c>
      <c r="D30" s="152" t="str">
        <f>VLOOKUP('PLANILHA ORÇAMENTÁRIA'!B30,'Sinapi 05-24 Setop 01-2024'!A:C,3,)</f>
        <v>m2xmês</v>
      </c>
      <c r="E30" s="180">
        <f>VLOOKUP('PLANILHA ORÇAMENTÁRIA'!B30,'Sinapi 05-24 Setop 01-2024'!A:D,4,)</f>
        <v>18.059999999999999</v>
      </c>
      <c r="F30" s="181">
        <f t="shared" ref="F30" si="13">E30*(1+($F$6))*(1-($F$5))</f>
        <v>22.16802735079127</v>
      </c>
      <c r="G30" s="183">
        <f>'MEMÓRIA DE CÁLCULO'!D27</f>
        <v>8.7399999999999984</v>
      </c>
      <c r="H30" s="163">
        <f t="shared" ref="H30" si="14">ROUND(F30*G30,2)</f>
        <v>193.75</v>
      </c>
    </row>
    <row r="31" spans="1:8" ht="22.5">
      <c r="A31" s="161" t="s">
        <v>22000</v>
      </c>
      <c r="B31" s="151" t="s">
        <v>21122</v>
      </c>
      <c r="C31" s="151" t="str">
        <f>VLOOKUP('PLANILHA ORÇAMENTÁRIA'!B31,'Sinapi 05-24 Setop 01-2024'!A:C,2,)</f>
        <v>FÔRMA E DESFORMA PARA PILAR DE MADEIRA COM TÁBUA E SARRAFO, REAPROVEITAMENTO (3X), EXCLUSIVE ESCORAMENTO</v>
      </c>
      <c r="D31" s="152" t="str">
        <f>VLOOKUP('PLANILHA ORÇAMENTÁRIA'!B31,'Sinapi 05-24 Setop 01-2024'!A:C,3,)</f>
        <v>m2</v>
      </c>
      <c r="E31" s="180">
        <f>VLOOKUP('PLANILHA ORÇAMENTÁRIA'!B31,'Sinapi 05-24 Setop 01-2024'!A:D,4,)</f>
        <v>65.760000000000005</v>
      </c>
      <c r="F31" s="181">
        <f t="shared" ref="F31:F34" si="15">E31*(1+($F$6))*(1-($F$5))</f>
        <v>80.718132812183512</v>
      </c>
      <c r="G31" s="183">
        <f>'MEMÓRIA DE CÁLCULO'!D28</f>
        <v>21.38</v>
      </c>
      <c r="H31" s="163">
        <f t="shared" ref="H31:H78" si="16">ROUND(F31*G31,2)</f>
        <v>1725.75</v>
      </c>
    </row>
    <row r="32" spans="1:8" ht="33.75">
      <c r="A32" s="161" t="s">
        <v>21999</v>
      </c>
      <c r="B32" s="151" t="s">
        <v>9058</v>
      </c>
      <c r="C32" s="151" t="str">
        <f>VLOOKUP('PLANILHA ORÇAMENTÁRIA'!B32,'Sinapi 05-24 Setop 01-2024'!A:C,2,)</f>
        <v>CONCRETO ESTRUTURAL, PREPARADO EM OBRA COM BETONEIRA, CONTROLE "A", COM FCK 20MPA, BRITA Nº (1 E 2), CONSISTÊNCIA PARA VIBRAÇÃO (FABRICAÇÃO)</v>
      </c>
      <c r="D32" s="152" t="str">
        <f>VLOOKUP('PLANILHA ORÇAMENTÁRIA'!B32,'Sinapi 05-24 Setop 01-2024'!A:C,3,)</f>
        <v>m3</v>
      </c>
      <c r="E32" s="180">
        <f>VLOOKUP('PLANILHA ORÇAMENTÁRIA'!B32,'Sinapi 05-24 Setop 01-2024'!A:D,4,)</f>
        <v>584.38</v>
      </c>
      <c r="F32" s="181">
        <f t="shared" si="15"/>
        <v>717.30630250583624</v>
      </c>
      <c r="G32" s="183">
        <f>'MEMÓRIA DE CÁLCULO'!D29</f>
        <v>2.8100000000000005</v>
      </c>
      <c r="H32" s="163">
        <f t="shared" si="16"/>
        <v>2015.63</v>
      </c>
    </row>
    <row r="33" spans="1:8" ht="22.5">
      <c r="A33" s="161" t="s">
        <v>22001</v>
      </c>
      <c r="B33" s="151" t="s">
        <v>14669</v>
      </c>
      <c r="C33" s="151" t="str">
        <f>VLOOKUP('PLANILHA ORÇAMENTÁRIA'!B33,'Sinapi 05-24 Setop 01-2024'!A:C,2,)</f>
        <v>ARMAÇÃO DE LAJE DE ESTRUTURA CONVENCIONAL DE CONCRETO ARMADO UTILIZANDO AÇO CA-50 DE 6,3 MM - MONTAGEM. AF_06/2022</v>
      </c>
      <c r="D33" s="152" t="str">
        <f>VLOOKUP('PLANILHA ORÇAMENTÁRIA'!B33,'Sinapi 05-24 Setop 01-2024'!A:C,3,)</f>
        <v>KG</v>
      </c>
      <c r="E33" s="180" t="str">
        <f>VLOOKUP('PLANILHA ORÇAMENTÁRIA'!B33,'Sinapi 05-24 Setop 01-2024'!A:D,4,)</f>
        <v>11,87</v>
      </c>
      <c r="F33" s="181">
        <f t="shared" ref="F33" si="17">E33*(1+($F$6))*(1-($F$5))</f>
        <v>14.570015761566577</v>
      </c>
      <c r="G33" s="183">
        <f>'MEMÓRIA DE CÁLCULO'!D30</f>
        <v>52.439999999999991</v>
      </c>
      <c r="H33" s="163">
        <f t="shared" ref="H33" si="18">ROUND(F33*G33,2)</f>
        <v>764.05</v>
      </c>
    </row>
    <row r="34" spans="1:8" ht="33.75">
      <c r="A34" s="161" t="s">
        <v>22082</v>
      </c>
      <c r="B34" s="151" t="s">
        <v>14660</v>
      </c>
      <c r="C34" s="151" t="str">
        <f>VLOOKUP('PLANILHA ORÇAMENTÁRIA'!B34,'Sinapi 05-24 Setop 01-2024'!A:C,2,)</f>
        <v>ARMAÇÃO DE PILAR OU VIGA DE ESTRUTURA CONVENCIONAL DE CONCRETO ARMADO UTILIZANDO AÇO CA-50 DE 8,0 MM - MONTAGEM. AF_06/2022</v>
      </c>
      <c r="D34" s="152" t="str">
        <f>VLOOKUP('PLANILHA ORÇAMENTÁRIA'!B34,'Sinapi 05-24 Setop 01-2024'!A:C,3,)</f>
        <v>KG</v>
      </c>
      <c r="E34" s="180" t="str">
        <f>VLOOKUP('PLANILHA ORÇAMENTÁRIA'!B34,'Sinapi 05-24 Setop 01-2024'!A:D,4,)</f>
        <v>11,53</v>
      </c>
      <c r="F34" s="181">
        <f t="shared" si="15"/>
        <v>14.152677483644704</v>
      </c>
      <c r="G34" s="183">
        <f>'MEMÓRIA DE CÁLCULO'!D31</f>
        <v>108.11200000000002</v>
      </c>
      <c r="H34" s="163">
        <f t="shared" si="16"/>
        <v>1530.07</v>
      </c>
    </row>
    <row r="35" spans="1:8" ht="22.5">
      <c r="A35" s="161" t="s">
        <v>22106</v>
      </c>
      <c r="B35" s="151" t="s">
        <v>21072</v>
      </c>
      <c r="C35" s="151" t="str">
        <f>VLOOKUP('PLANILHA ORÇAMENTÁRIA'!B35,'Sinapi 05-24 Setop 01-2024'!A:C,2,)</f>
        <v>CORTE, DOBRA E MONTAGEM DE AÇO CA-50, DIÂMETRO 8MM, INCLUSIVE ESPAÇADOR</v>
      </c>
      <c r="D35" s="152" t="str">
        <f>VLOOKUP('PLANILHA ORÇAMENTÁRIA'!B35,'Sinapi 05-24 Setop 01-2024'!A:C,3,)</f>
        <v>Kg</v>
      </c>
      <c r="E35" s="180">
        <f>VLOOKUP('PLANILHA ORÇAMENTÁRIA'!B35,'Sinapi 05-24 Setop 01-2024'!A:D,4,)</f>
        <v>11.31</v>
      </c>
      <c r="F35" s="181">
        <f t="shared" ref="F35" si="19">E35*(1+($F$6))*(1-($F$5))</f>
        <v>13.882635068518788</v>
      </c>
      <c r="G35" s="183">
        <f>'MEMÓRIA DE CÁLCULO'!D32</f>
        <v>108.11200000000002</v>
      </c>
      <c r="H35" s="163">
        <f t="shared" ref="H35" si="20">ROUND(F35*G35,2)</f>
        <v>1500.88</v>
      </c>
    </row>
    <row r="36" spans="1:8" ht="22.5">
      <c r="A36" s="161" t="s">
        <v>22108</v>
      </c>
      <c r="B36" s="151" t="s">
        <v>21070</v>
      </c>
      <c r="C36" s="151" t="str">
        <f>VLOOKUP('PLANILHA ORÇAMENTÁRIA'!B36,'Sinapi 05-24 Setop 01-2024'!A:C,2,)</f>
        <v>CORTE, DOBRA E MONTAGEM DE AÇO CA-50, DIÂMETRO 6,3MM, INCLUSIVE ESPAÇADOR</v>
      </c>
      <c r="D36" s="152" t="str">
        <f>VLOOKUP('PLANILHA ORÇAMENTÁRIA'!B36,'Sinapi 05-24 Setop 01-2024'!A:C,3,)</f>
        <v>Kg</v>
      </c>
      <c r="E36" s="180">
        <f>VLOOKUP('PLANILHA ORÇAMENTÁRIA'!B36,'Sinapi 05-24 Setop 01-2024'!A:D,4,)</f>
        <v>11.31</v>
      </c>
      <c r="F36" s="181">
        <f t="shared" ref="F36" si="21">E36*(1+($F$6))*(1-($F$5))</f>
        <v>13.882635068518788</v>
      </c>
      <c r="G36" s="183">
        <f>'MEMÓRIA DE CÁLCULO'!D33</f>
        <v>52.439999999999991</v>
      </c>
      <c r="H36" s="163">
        <f t="shared" si="16"/>
        <v>728.01</v>
      </c>
    </row>
    <row r="37" spans="1:8" s="95" customFormat="1">
      <c r="A37" s="83">
        <v>6</v>
      </c>
      <c r="B37" s="83"/>
      <c r="C37" s="107" t="s">
        <v>21998</v>
      </c>
      <c r="D37" s="84"/>
      <c r="E37" s="162"/>
      <c r="F37" s="162"/>
      <c r="G37" s="190"/>
      <c r="H37" s="162">
        <f>SUBTOTAL(9,H38:H38)</f>
        <v>7361.3</v>
      </c>
    </row>
    <row r="38" spans="1:8" s="95" customFormat="1" ht="33.75">
      <c r="A38" s="186" t="s">
        <v>10126</v>
      </c>
      <c r="B38" s="161" t="s">
        <v>18802</v>
      </c>
      <c r="C38" s="151" t="str">
        <f>VLOOKUP('PLANILHA ORÇAMENTÁRIA'!B38,'Sinapi 05-24 Setop 01-2024'!A:C,2,)</f>
        <v>ALVENARIA DE VEDAÇÃO DE BLOCOS CERÂMICOS FURADOS NA HORIZONTAL DE 11,5X19X19 CM (ESPESSURA 11,5 CM) E ARGAMASSA DE ASSENTAMENTO COM PREPARO EM BETONEIRA. AF_12/2021</v>
      </c>
      <c r="D38" s="152" t="str">
        <f>VLOOKUP('PLANILHA ORÇAMENTÁRIA'!B38,'Sinapi 05-24 Setop 01-2024'!A:C,3,)</f>
        <v>M2</v>
      </c>
      <c r="E38" s="180" t="str">
        <f>VLOOKUP('PLANILHA ORÇAMENTÁRIA'!B38,'Sinapi 05-24 Setop 01-2024'!A:D,4,)</f>
        <v>82,27</v>
      </c>
      <c r="F38" s="153">
        <f t="shared" ref="F38" si="22">E38*(1+($F$6))*(1-($F$5))</f>
        <v>100.98358860186035</v>
      </c>
      <c r="G38" s="193">
        <f>'MEMÓRIA DE CÁLCULO'!D35</f>
        <v>72.896000000000015</v>
      </c>
      <c r="H38" s="163">
        <f t="shared" ref="H38" si="23">ROUND(F38*G38,2)</f>
        <v>7361.3</v>
      </c>
    </row>
    <row r="39" spans="1:8">
      <c r="A39" s="174">
        <v>7</v>
      </c>
      <c r="B39" s="176"/>
      <c r="C39" s="179" t="s">
        <v>21335</v>
      </c>
      <c r="D39" s="177"/>
      <c r="E39" s="182"/>
      <c r="F39" s="182"/>
      <c r="G39" s="178"/>
      <c r="H39" s="184">
        <f>SUBTOTAL(9,H40:H45)</f>
        <v>12563.9</v>
      </c>
    </row>
    <row r="40" spans="1:8">
      <c r="A40" s="174" t="s">
        <v>10127</v>
      </c>
      <c r="B40" s="176"/>
      <c r="C40" s="179" t="s">
        <v>21986</v>
      </c>
      <c r="D40" s="177"/>
      <c r="E40" s="182"/>
      <c r="F40" s="182"/>
      <c r="G40" s="178"/>
      <c r="H40" s="184">
        <f>SUBTOTAL(9,H41)</f>
        <v>1587.02</v>
      </c>
    </row>
    <row r="41" spans="1:8" ht="33.75">
      <c r="A41" s="161" t="s">
        <v>22038</v>
      </c>
      <c r="B41" s="151" t="s">
        <v>19458</v>
      </c>
      <c r="C41" s="151" t="str">
        <f>VLOOKUP('PLANILHA ORÇAMENTÁRIA'!B41,'Sinapi 05-24 Setop 01-2024'!A:C,2,)</f>
        <v>CHAPISCO APLICADO EM ALVENARIA (SEM PRESENÇA DE VÃOS) E ESTRUTURAS DE CONCRETO DE FACHADA, COM COLHER DE PEDREIRO.  ARGAMASSA TRAÇO 1:3 COM PREPARO MANUAL. AF_10/2022</v>
      </c>
      <c r="D41" s="152" t="str">
        <f>VLOOKUP('PLANILHA ORÇAMENTÁRIA'!B41,'Sinapi 05-24 Setop 01-2024'!A:C,3,)</f>
        <v>M2</v>
      </c>
      <c r="E41" s="180" t="str">
        <f>VLOOKUP('PLANILHA ORÇAMENTÁRIA'!B41,'Sinapi 05-24 Setop 01-2024'!A:D,4,)</f>
        <v>7,28</v>
      </c>
      <c r="F41" s="181">
        <f>E41*(1+($F$6))*(1-($F$5))</f>
        <v>8.9359490096212877</v>
      </c>
      <c r="G41" s="183">
        <f>'MEMÓRIA DE CÁLCULO'!D38</f>
        <v>177.6</v>
      </c>
      <c r="H41" s="163">
        <f t="shared" ref="H41" si="24">ROUND(F41*G41,2)</f>
        <v>1587.02</v>
      </c>
    </row>
    <row r="42" spans="1:8">
      <c r="A42" s="174" t="s">
        <v>10128</v>
      </c>
      <c r="B42" s="176"/>
      <c r="C42" s="179" t="s">
        <v>21987</v>
      </c>
      <c r="D42" s="177"/>
      <c r="E42" s="182"/>
      <c r="F42" s="182"/>
      <c r="G42" s="178"/>
      <c r="H42" s="184">
        <f>SUBTOTAL(9,H43:H45)</f>
        <v>10976.88</v>
      </c>
    </row>
    <row r="43" spans="1:8" ht="33.75">
      <c r="A43" s="161" t="s">
        <v>22039</v>
      </c>
      <c r="B43" s="151" t="s">
        <v>19509</v>
      </c>
      <c r="C43" s="151" t="str">
        <f>VLOOKUP('PLANILHA ORÇAMENTÁRIA'!B43,'Sinapi 05-24 Setop 01-2024'!A:C,2,)</f>
        <v>EMBOÇO, EM ARGAMASSA TRAÇO 1:2:8, PREPARO MANUAL, APLICADO MANUALMENTE EM PAREDES INTERNAS DE AMBIENTES COM ÁREA MENOR QUE 5M², E = 17,5MM, COM TALISCAS. AF_03/2024</v>
      </c>
      <c r="D43" s="152" t="str">
        <f>VLOOKUP('PLANILHA ORÇAMENTÁRIA'!B43,'Sinapi 05-24 Setop 01-2024'!A:C,3,)</f>
        <v>M2</v>
      </c>
      <c r="E43" s="180" t="str">
        <f>VLOOKUP('PLANILHA ORÇAMENTÁRIA'!B43,'Sinapi 05-24 Setop 01-2024'!A:D,4,)</f>
        <v>42,09</v>
      </c>
      <c r="F43" s="181">
        <f>E43*(1+($F$6))*(1-($F$5))</f>
        <v>51.664023875681323</v>
      </c>
      <c r="G43" s="183">
        <f>'MEMÓRIA DE CÁLCULO'!D40</f>
        <v>49.400000000000006</v>
      </c>
      <c r="H43" s="163">
        <f t="shared" ref="H43:H45" si="25">ROUND(F43*G43,2)</f>
        <v>2552.1999999999998</v>
      </c>
    </row>
    <row r="44" spans="1:8" s="95" customFormat="1" ht="33.75">
      <c r="A44" s="161" t="s">
        <v>22040</v>
      </c>
      <c r="B44" s="185" t="s">
        <v>8536</v>
      </c>
      <c r="C44" s="151" t="str">
        <f>VLOOKUP('PLANILHA ORÇAMENTÁRIA'!B44,'Sinapi 05-24 Setop 01-2024'!A:C,2,)</f>
        <v>REBOCO COM ARGAMASSA, TRAÇO 1:2:8 (CIMENTO, CAL E AREIA), ESP. 20MM, APLICAÇÃO MANUAL, INCLUSIVE ARGAMASSA COM PREPARO MECANIZADO, EXCLUSIVE CHAPISCO</v>
      </c>
      <c r="D44" s="152" t="str">
        <f>VLOOKUP('PLANILHA ORÇAMENTÁRIA'!B44,'Sinapi 05-24 Setop 01-2024'!A:C,3,)</f>
        <v>m2</v>
      </c>
      <c r="E44" s="180">
        <f>VLOOKUP('PLANILHA ORÇAMENTÁRIA'!B44,'Sinapi 05-24 Setop 01-2024'!A:D,4,)</f>
        <v>32.19</v>
      </c>
      <c r="F44" s="181">
        <f>E44*(1+($F$6))*(1-($F$5))</f>
        <v>39.512115195015006</v>
      </c>
      <c r="G44" s="183">
        <f>'MEMÓRIA DE CÁLCULO'!D41</f>
        <v>117.932</v>
      </c>
      <c r="H44" s="163">
        <f t="shared" si="25"/>
        <v>4659.74</v>
      </c>
    </row>
    <row r="45" spans="1:8" s="95" customFormat="1" ht="33.75">
      <c r="A45" s="161" t="s">
        <v>22041</v>
      </c>
      <c r="B45" s="185" t="s">
        <v>19693</v>
      </c>
      <c r="C45" s="151" t="str">
        <f>VLOOKUP('PLANILHA ORÇAMENTÁRIA'!B45,'Sinapi 05-24 Setop 01-2024'!A:C,2,)</f>
        <v>REVESTIMENTO CERÂMICO PARA PAREDES INTERNAS COM PLACAS TIPO ESMALTADA EXTRA DE DIMENSÕES 25X35 CM APLICADAS NA ALTURA INTEIRA DAS PAREDES. AF_02/2023_PE</v>
      </c>
      <c r="D45" s="152" t="str">
        <f>VLOOKUP('PLANILHA ORÇAMENTÁRIA'!B45,'Sinapi 05-24 Setop 01-2024'!A:C,3,)</f>
        <v>M2</v>
      </c>
      <c r="E45" s="180" t="str">
        <f>VLOOKUP('PLANILHA ORÇAMENTÁRIA'!B45,'Sinapi 05-24 Setop 01-2024'!A:D,4,)</f>
        <v>62,09</v>
      </c>
      <c r="F45" s="181">
        <f>E45*(1+($F$6))*(1-($F$5))</f>
        <v>76.213334341673871</v>
      </c>
      <c r="G45" s="183">
        <f>'MEMÓRIA DE CÁLCULO'!D42</f>
        <v>49.400000000000006</v>
      </c>
      <c r="H45" s="163">
        <f t="shared" si="25"/>
        <v>3764.94</v>
      </c>
    </row>
    <row r="46" spans="1:8" s="95" customFormat="1">
      <c r="A46" s="174">
        <v>8</v>
      </c>
      <c r="B46" s="176"/>
      <c r="C46" s="179" t="s">
        <v>10130</v>
      </c>
      <c r="D46" s="177"/>
      <c r="E46" s="182"/>
      <c r="F46" s="182"/>
      <c r="G46" s="178"/>
      <c r="H46" s="184">
        <f>SUBTOTAL(9,H47:H48)</f>
        <v>1782.29</v>
      </c>
    </row>
    <row r="47" spans="1:8" s="95" customFormat="1" ht="33.75">
      <c r="A47" s="186" t="s">
        <v>10129</v>
      </c>
      <c r="B47" s="161" t="s">
        <v>13434</v>
      </c>
      <c r="C47" s="151" t="str">
        <f>VLOOKUP('PLANILHA ORÇAMENTÁRIA'!B47,'Sinapi 05-24 Setop 01-2024'!A:C,2,)</f>
        <v>TRAMA DE MADEIRA COMPOSTA POR RIPAS, CAIBROS E TERÇAS PARA TELHADOS DE ATÉ 2 ÁGUAS PARA TELHA CERÂMICA CAPA-CANAL, INCLUSO TRANSPORTE VERTICAL. AF_07/2019</v>
      </c>
      <c r="D47" s="152" t="str">
        <f>VLOOKUP('PLANILHA ORÇAMENTÁRIA'!B47,'Sinapi 05-24 Setop 01-2024'!A:C,3,)</f>
        <v>M2</v>
      </c>
      <c r="E47" s="180" t="str">
        <f>VLOOKUP('PLANILHA ORÇAMENTÁRIA'!B47,'Sinapi 05-24 Setop 01-2024'!A:D,4,)</f>
        <v>110,21</v>
      </c>
      <c r="F47" s="181">
        <f>E47*(1+($F$6))*(1-($F$5))</f>
        <v>135.27897532285192</v>
      </c>
      <c r="G47" s="193">
        <f>'MEMÓRIA DE CÁLCULO'!D44</f>
        <v>7</v>
      </c>
      <c r="H47" s="163">
        <f>ROUND(F47*G47,2)</f>
        <v>946.95</v>
      </c>
    </row>
    <row r="48" spans="1:8" s="95" customFormat="1" ht="33.75">
      <c r="A48" s="186" t="s">
        <v>10131</v>
      </c>
      <c r="B48" s="161" t="s">
        <v>6042</v>
      </c>
      <c r="C48" s="151" t="str">
        <f>VLOOKUP('PLANILHA ORÇAMENTÁRIA'!B48,'Sinapi 05-24 Setop 01-2024'!A:C,2,)</f>
        <v>COBERTURA EM TELHA METÁLICA GALVANIZADA TRAPEZOIDAL, TIPO SIMPLES, ESP. 0,50MM, ACABAMENTO NATURAL, INCLUSIVE ACESSÓRIOS PARA FIXAÇÃO, FORNECIMENTO E INSTALAÇÃO</v>
      </c>
      <c r="D48" s="152" t="str">
        <f>VLOOKUP('PLANILHA ORÇAMENTÁRIA'!B48,'Sinapi 05-24 Setop 01-2024'!A:C,3,)</f>
        <v>m2</v>
      </c>
      <c r="E48" s="180">
        <f>VLOOKUP('PLANILHA ORÇAMENTÁRIA'!B48,'Sinapi 05-24 Setop 01-2024'!A:D,4,)</f>
        <v>97.22</v>
      </c>
      <c r="F48" s="181">
        <f>E48*(1+($F$6))*(1-($F$5))</f>
        <v>119.33419817518978</v>
      </c>
      <c r="G48" s="193">
        <f>'MEMÓRIA DE CÁLCULO'!D45</f>
        <v>7</v>
      </c>
      <c r="H48" s="163">
        <f t="shared" ref="H48" si="26">ROUND(F48*G48,2)</f>
        <v>835.34</v>
      </c>
    </row>
    <row r="49" spans="1:8" s="95" customFormat="1">
      <c r="A49" s="83">
        <v>9</v>
      </c>
      <c r="B49" s="83"/>
      <c r="C49" s="107" t="s">
        <v>21988</v>
      </c>
      <c r="D49" s="84"/>
      <c r="E49" s="162"/>
      <c r="F49" s="162"/>
      <c r="G49" s="190"/>
      <c r="H49" s="162">
        <f>SUBTOTAL(9,H50:H53)</f>
        <v>754.3</v>
      </c>
    </row>
    <row r="50" spans="1:8" s="95" customFormat="1" ht="22.5">
      <c r="A50" s="185" t="s">
        <v>10119</v>
      </c>
      <c r="B50" s="185" t="s">
        <v>8398</v>
      </c>
      <c r="C50" s="151" t="str">
        <f>VLOOKUP('PLANILHA ORÇAMENTÁRIA'!B50,'Sinapi 05-24 Setop 01-2024'!A:C,2,)</f>
        <v>CALHA EM CHAPA GALVANIZADA, ESP. 0,65MM (GSG-24), COM DESENVOLVIMENTO DE 33CM, INCLUSIVE IÇAMENTO MANUAL VERTICAL</v>
      </c>
      <c r="D50" s="152" t="str">
        <f>VLOOKUP('PLANILHA ORÇAMENTÁRIA'!B50,'Sinapi 05-24 Setop 01-2024'!A:C,3,)</f>
        <v>m</v>
      </c>
      <c r="E50" s="180">
        <f>VLOOKUP('PLANILHA ORÇAMENTÁRIA'!B50,'Sinapi 05-24 Setop 01-2024'!A:D,4,)</f>
        <v>52.47</v>
      </c>
      <c r="F50" s="153">
        <f t="shared" ref="F50:F51" si="27">E50*(1+($F$6))*(1-($F$5))</f>
        <v>64.405116007531447</v>
      </c>
      <c r="G50" s="192">
        <f>'MEMÓRIA DE CÁLCULO'!D47</f>
        <v>3.5</v>
      </c>
      <c r="H50" s="163">
        <f t="shared" ref="H50:H51" si="28">ROUND(F50*G50,2)</f>
        <v>225.42</v>
      </c>
    </row>
    <row r="51" spans="1:8" s="95" customFormat="1" ht="22.5">
      <c r="A51" s="185" t="s">
        <v>10120</v>
      </c>
      <c r="B51" s="185" t="s">
        <v>15989</v>
      </c>
      <c r="C51" s="151" t="str">
        <f>VLOOKUP('PLANILHA ORÇAMENTÁRIA'!B51,'Sinapi 05-24 Setop 01-2024'!A:C,2,)</f>
        <v>TUBO PVC, SÉRIE R, ÁGUA PLUVIAL, DN 75 MM, FORNECIDO E INSTALADO EM RAMAL DE ENCAMINHAMENTO. AF_06/2022</v>
      </c>
      <c r="D51" s="152" t="str">
        <f>VLOOKUP('PLANILHA ORÇAMENTÁRIA'!B51,'Sinapi 05-24 Setop 01-2024'!A:C,3,)</f>
        <v>M</v>
      </c>
      <c r="E51" s="180" t="str">
        <f>VLOOKUP('PLANILHA ORÇAMENTÁRIA'!B51,'Sinapi 05-24 Setop 01-2024'!A:D,4,)</f>
        <v>38,73</v>
      </c>
      <c r="F51" s="153">
        <f t="shared" si="27"/>
        <v>47.539739717394568</v>
      </c>
      <c r="G51" s="192">
        <f>'MEMÓRIA DE CÁLCULO'!D48</f>
        <v>4</v>
      </c>
      <c r="H51" s="163">
        <f t="shared" si="28"/>
        <v>190.16</v>
      </c>
    </row>
    <row r="52" spans="1:8" s="95" customFormat="1" ht="22.5">
      <c r="A52" s="185" t="s">
        <v>22086</v>
      </c>
      <c r="B52" s="185">
        <v>3511</v>
      </c>
      <c r="C52" s="151" t="str">
        <f>VLOOKUP('PLANILHA ORÇAMENTÁRIA'!B52,'Sinapi 05-24 Setop 01-2024'!A:C,2,)</f>
        <v xml:space="preserve">JOELHO, PVC SOLDAVEL, 90 GRAUS, 75 MM, COR MARROM, PARA AGUA FRIA PREDIAL                                                                                                                                                                                                                                                                                                                                                                                                                                 </v>
      </c>
      <c r="D52" s="152" t="str">
        <f>VLOOKUP('PLANILHA ORÇAMENTÁRIA'!B52,'Sinapi 05-24 Setop 01-2024'!A:C,3,)</f>
        <v xml:space="preserve">UN    </v>
      </c>
      <c r="E52" s="180" t="str">
        <f>VLOOKUP('PLANILHA ORÇAMENTÁRIA'!B52,'Sinapi 05-24 Setop 01-2024'!A:D,4,)</f>
        <v>80,79</v>
      </c>
      <c r="F52" s="153">
        <f t="shared" ref="F52:F53" si="29">E52*(1+($F$6))*(1-($F$5))</f>
        <v>99.166939627376905</v>
      </c>
      <c r="G52" s="192">
        <f>'MEMÓRIA DE CÁLCULO'!D49</f>
        <v>3</v>
      </c>
      <c r="H52" s="163">
        <f t="shared" ref="H52:H53" si="30">ROUND(F52*G52,2)</f>
        <v>297.5</v>
      </c>
    </row>
    <row r="53" spans="1:8" s="95" customFormat="1" ht="22.5">
      <c r="A53" s="185" t="s">
        <v>22087</v>
      </c>
      <c r="B53" s="185" t="s">
        <v>7328</v>
      </c>
      <c r="C53" s="151" t="str">
        <f>VLOOKUP('PLANILHA ORÇAMENTÁRIA'!B53,'Sinapi 05-24 Setop 01-2024'!A:C,2,)</f>
        <v>RALO HEMISFÉRICO, TIPO ABACAXI, DIÂMETRO DE 75MM, EXCLUSIVE CONDUTOR DE ÁGUA PLUVIAL</v>
      </c>
      <c r="D53" s="152" t="str">
        <f>VLOOKUP('PLANILHA ORÇAMENTÁRIA'!B53,'Sinapi 05-24 Setop 01-2024'!A:C,3,)</f>
        <v>un</v>
      </c>
      <c r="E53" s="180">
        <f>VLOOKUP('PLANILHA ORÇAMENTÁRIA'!B53,'Sinapi 05-24 Setop 01-2024'!A:D,4,)</f>
        <v>33.58</v>
      </c>
      <c r="F53" s="153">
        <f t="shared" si="29"/>
        <v>41.218292272401484</v>
      </c>
      <c r="G53" s="192">
        <f>'MEMÓRIA DE CÁLCULO'!D50</f>
        <v>1</v>
      </c>
      <c r="H53" s="163">
        <f t="shared" si="30"/>
        <v>41.22</v>
      </c>
    </row>
    <row r="54" spans="1:8" s="95" customFormat="1">
      <c r="A54" s="83">
        <v>10</v>
      </c>
      <c r="B54" s="83"/>
      <c r="C54" s="107" t="s">
        <v>21989</v>
      </c>
      <c r="D54" s="84"/>
      <c r="E54" s="162"/>
      <c r="F54" s="162"/>
      <c r="G54" s="190"/>
      <c r="H54" s="162">
        <f>SUBTOTAL(9,H55:H57)</f>
        <v>302.74</v>
      </c>
    </row>
    <row r="55" spans="1:8" s="95" customFormat="1">
      <c r="A55" s="185" t="s">
        <v>21994</v>
      </c>
      <c r="B55" s="185">
        <v>10492</v>
      </c>
      <c r="C55" s="151" t="str">
        <f>VLOOKUP('PLANILHA ORÇAMENTÁRIA'!B55,'Sinapi 05-24 Setop 01-2024'!A:C,2,)</f>
        <v xml:space="preserve">VIDRO LISO INCOLOR 4MM - SEM COLOCACAO                                                                                                                                                                                                                                                                                                                                                                                                                                                                    </v>
      </c>
      <c r="D55" s="152" t="str">
        <f>VLOOKUP('PLANILHA ORÇAMENTÁRIA'!B55,'Sinapi 05-24 Setop 01-2024'!A:C,3,)</f>
        <v xml:space="preserve">M2    </v>
      </c>
      <c r="E55" s="180" t="str">
        <f>VLOOKUP('PLANILHA ORÇAMENTÁRIA'!B55,'Sinapi 05-24 Setop 01-2024'!A:D,4,)</f>
        <v>120,00</v>
      </c>
      <c r="F55" s="153">
        <f t="shared" ref="F55:F57" si="31">E55*(1+($F$6))*(1-($F$5))</f>
        <v>147.29586279595529</v>
      </c>
      <c r="G55" s="192">
        <f>'MEMÓRIA DE CÁLCULO'!D52</f>
        <v>0.72</v>
      </c>
      <c r="H55" s="163">
        <f t="shared" ref="H55:H57" si="32">ROUND(F55*G55,2)</f>
        <v>106.05</v>
      </c>
    </row>
    <row r="56" spans="1:8" s="95" customFormat="1">
      <c r="A56" s="185" t="s">
        <v>21995</v>
      </c>
      <c r="B56" s="161">
        <v>10498</v>
      </c>
      <c r="C56" s="151" t="str">
        <f>VLOOKUP('PLANILHA ORÇAMENTÁRIA'!B56,'Sinapi 05-24 Setop 01-2024'!A:C,2,)</f>
        <v xml:space="preserve">MASSA PARA VIDRO                                                                                                                                                                                                                                                                                                                                                                                                                                                                                          </v>
      </c>
      <c r="D56" s="152" t="str">
        <f>VLOOKUP('PLANILHA ORÇAMENTÁRIA'!B56,'Sinapi 05-24 Setop 01-2024'!A:C,3,)</f>
        <v xml:space="preserve">KG    </v>
      </c>
      <c r="E56" s="180" t="str">
        <f>VLOOKUP('PLANILHA ORÇAMENTÁRIA'!B56,'Sinapi 05-24 Setop 01-2024'!A:D,4,)</f>
        <v>7,64</v>
      </c>
      <c r="F56" s="153">
        <f t="shared" si="31"/>
        <v>9.3778365980091536</v>
      </c>
      <c r="G56" s="192">
        <f>'MEMÓRIA DE CÁLCULO'!D53</f>
        <v>2</v>
      </c>
      <c r="H56" s="163">
        <f t="shared" si="32"/>
        <v>18.760000000000002</v>
      </c>
    </row>
    <row r="57" spans="1:8" s="95" customFormat="1">
      <c r="A57" s="185" t="s">
        <v>22042</v>
      </c>
      <c r="B57" s="161" t="s">
        <v>7951</v>
      </c>
      <c r="C57" s="151" t="str">
        <f>VLOOKUP('PLANILHA ORÇAMENTÁRIA'!B57,'Sinapi 05-24 Setop 01-2024'!A:C,2,)</f>
        <v>SERVENTE COM ENCARGOS COMPLEMENTARES</v>
      </c>
      <c r="D57" s="152" t="str">
        <f>VLOOKUP('PLANILHA ORÇAMENTÁRIA'!B57,'Sinapi 05-24 Setop 01-2024'!A:C,3,)</f>
        <v>hora</v>
      </c>
      <c r="E57" s="180">
        <f>VLOOKUP('PLANILHA ORÇAMENTÁRIA'!B57,'Sinapi 05-24 Setop 01-2024'!A:D,4,)</f>
        <v>18.12</v>
      </c>
      <c r="F57" s="153">
        <f t="shared" si="31"/>
        <v>22.241675282189249</v>
      </c>
      <c r="G57" s="192">
        <f>'MEMÓRIA DE CÁLCULO'!D54</f>
        <v>8</v>
      </c>
      <c r="H57" s="163">
        <f t="shared" si="32"/>
        <v>177.93</v>
      </c>
    </row>
    <row r="58" spans="1:8" s="95" customFormat="1">
      <c r="A58" s="83">
        <v>11</v>
      </c>
      <c r="B58" s="83"/>
      <c r="C58" s="107" t="s">
        <v>21990</v>
      </c>
      <c r="D58" s="84"/>
      <c r="E58" s="162"/>
      <c r="F58" s="162"/>
      <c r="G58" s="190"/>
      <c r="H58" s="162">
        <f>SUBTOTAL(9,H59:H61)</f>
        <v>8399.6299999999992</v>
      </c>
    </row>
    <row r="59" spans="1:8" s="95" customFormat="1" ht="33.75">
      <c r="A59" s="186" t="s">
        <v>10132</v>
      </c>
      <c r="B59" s="161" t="s">
        <v>14807</v>
      </c>
      <c r="C59" s="151" t="str">
        <f>VLOOKUP('PLANILHA ORÇAMENTÁRIA'!B59,'Sinapi 05-24 Setop 01-2024'!A:C,2,)</f>
        <v>CONCRETO FCK = 15MPA, TRAÇO 1:3,4:3,4 (EM MASSA SECA DE CIMENTO/ AREIA MÉDIA/ SEIXO ROLADO) - PREPARO MECÂNICO COM BETONEIRA 400 L. AF_05/2021</v>
      </c>
      <c r="D59" s="152" t="str">
        <f>VLOOKUP('PLANILHA ORÇAMENTÁRIA'!B59,'Sinapi 05-24 Setop 01-2024'!A:C,3,)</f>
        <v>M3</v>
      </c>
      <c r="E59" s="180" t="str">
        <f>VLOOKUP('PLANILHA ORÇAMENTÁRIA'!B59,'Sinapi 05-24 Setop 01-2024'!A:D,4,)</f>
        <v>637,86</v>
      </c>
      <c r="F59" s="153">
        <f t="shared" ref="F59" si="33">E59*(1+($F$6))*(1-($F$5))</f>
        <v>782.95115869190033</v>
      </c>
      <c r="G59" s="193">
        <f>'MEMÓRIA DE CÁLCULO'!D57</f>
        <v>8.7399999999999984</v>
      </c>
      <c r="H59" s="163">
        <f t="shared" ref="H59" si="34">ROUND(F59*G59,2)</f>
        <v>6842.99</v>
      </c>
    </row>
    <row r="60" spans="1:8" s="95" customFormat="1" ht="22.5">
      <c r="A60" s="186" t="s">
        <v>10133</v>
      </c>
      <c r="B60" s="161" t="s">
        <v>8284</v>
      </c>
      <c r="C60" s="151" t="str">
        <f>VLOOKUP('PLANILHA ORÇAMENTÁRIA'!B60,'Sinapi 05-24 Setop 01-2024'!A:C,2,)</f>
        <v>CONTRAPISO DESEMPENADO COM ARGAMASSA, TRAÇO 1:3 (CIMENTO E AREIA), ESP. 50MM</v>
      </c>
      <c r="D60" s="152" t="str">
        <f>VLOOKUP('PLANILHA ORÇAMENTÁRIA'!B60,'Sinapi 05-24 Setop 01-2024'!A:C,3,)</f>
        <v>m2</v>
      </c>
      <c r="E60" s="180">
        <f>VLOOKUP('PLANILHA ORÇAMENTÁRIA'!B60,'Sinapi 05-24 Setop 01-2024'!A:D,4,)</f>
        <v>56.29</v>
      </c>
      <c r="F60" s="153">
        <f t="shared" ref="F60:F61" si="35">E60*(1+($F$6))*(1-($F$5))</f>
        <v>69.094034306536031</v>
      </c>
      <c r="G60" s="193">
        <f>'MEMÓRIA DE CÁLCULO'!D57</f>
        <v>8.7399999999999984</v>
      </c>
      <c r="H60" s="163">
        <f t="shared" ref="H60:H61" si="36">ROUND(F60*G60,2)</f>
        <v>603.88</v>
      </c>
    </row>
    <row r="61" spans="1:8" s="95" customFormat="1" ht="45">
      <c r="A61" s="186" t="s">
        <v>22044</v>
      </c>
      <c r="B61" s="185" t="s">
        <v>8232</v>
      </c>
      <c r="C61" s="151" t="str">
        <f>VLOOKUP('PLANILHA ORÇAMENTÁRIA'!B61,'Sinapi 05-24 Setop 01-2024'!A:C,2,)</f>
        <v>REVESTIMENTO COM CERÂMICA APLICADO EM PISO, ACABAMENTO ESMALTADO, AMBIENTE INTERNO, PADRÃO EXTRA, DIMENSÃO DA PEÇA ATÉ 2025 CM2, PEI V, ASSENTAMENTO COM ARGAMASSA INDUSTRIALIZADA, INCLUSIVE REJUNTAMENTO</v>
      </c>
      <c r="D61" s="152" t="str">
        <f>VLOOKUP('PLANILHA ORÇAMENTÁRIA'!B61,'Sinapi 05-24 Setop 01-2024'!A:C,3,)</f>
        <v>m2</v>
      </c>
      <c r="E61" s="180">
        <f>VLOOKUP('PLANILHA ORÇAMENTÁRIA'!B61,'Sinapi 05-24 Setop 01-2024'!A:D,4,)</f>
        <v>88.81</v>
      </c>
      <c r="F61" s="153">
        <f t="shared" si="35"/>
        <v>109.01121312423992</v>
      </c>
      <c r="G61" s="193">
        <f>'MEMÓRIA DE CÁLCULO'!D58</f>
        <v>8.7399999999999984</v>
      </c>
      <c r="H61" s="163">
        <f t="shared" si="36"/>
        <v>952.76</v>
      </c>
    </row>
    <row r="62" spans="1:8" s="95" customFormat="1">
      <c r="A62" s="83">
        <v>12</v>
      </c>
      <c r="B62" s="83"/>
      <c r="C62" s="107" t="s">
        <v>21423</v>
      </c>
      <c r="D62" s="84"/>
      <c r="E62" s="162"/>
      <c r="F62" s="162"/>
      <c r="G62" s="190"/>
      <c r="H62" s="162">
        <f>SUBTOTAL(9,H63:H67)</f>
        <v>10818.789999999999</v>
      </c>
    </row>
    <row r="63" spans="1:8" s="95" customFormat="1" ht="22.5">
      <c r="A63" s="186" t="s">
        <v>21992</v>
      </c>
      <c r="B63" s="161" t="s">
        <v>8186</v>
      </c>
      <c r="C63" s="151" t="str">
        <f>VLOOKUP('PLANILHA ORÇAMENTÁRIA'!B63,'Sinapi 05-24 Setop 01-2024'!A:C,2,)</f>
        <v>PREPARAÇÃO PARA EMASSAMENTO OU PINTURA (LÁTEX/ACRÍLICA) EM PAREDE, INCLUSIVE UMA (1) DEMÃO DE SELADOR ACRÍLICO</v>
      </c>
      <c r="D63" s="152" t="str">
        <f>VLOOKUP('PLANILHA ORÇAMENTÁRIA'!B63,'Sinapi 05-24 Setop 01-2024'!A:C,3,)</f>
        <v>m2</v>
      </c>
      <c r="E63" s="180">
        <f>VLOOKUP('PLANILHA ORÇAMENTÁRIA'!B63,'Sinapi 05-24 Setop 01-2024'!A:D,4,)</f>
        <v>6.38</v>
      </c>
      <c r="F63" s="153">
        <f t="shared" ref="F63:F65" si="37">E63*(1+($F$6))*(1-($F$5))</f>
        <v>7.8312300386516229</v>
      </c>
      <c r="G63" s="193">
        <f>'MEMÓRIA DE CÁLCULO'!D60</f>
        <v>117.932</v>
      </c>
      <c r="H63" s="163">
        <f t="shared" ref="H63:H65" si="38">ROUND(F63*G63,2)</f>
        <v>923.55</v>
      </c>
    </row>
    <row r="64" spans="1:8" s="95" customFormat="1" ht="22.5">
      <c r="A64" s="186" t="s">
        <v>21993</v>
      </c>
      <c r="B64" s="161" t="s">
        <v>8075</v>
      </c>
      <c r="C64" s="151" t="str">
        <f>VLOOKUP('PLANILHA ORÇAMENTÁRIA'!B64,'Sinapi 05-24 Setop 01-2024'!A:C,2,)</f>
        <v>PINTURA ACRÍLICA EM PAREDE, DUAS (2) DEMÃOS, EXCLUSIVE SELADOR ACRÍLICO E MASSA ACRÍLICA/CORRIDA (PVA)</v>
      </c>
      <c r="D64" s="152" t="str">
        <f>VLOOKUP('PLANILHA ORÇAMENTÁRIA'!B64,'Sinapi 05-24 Setop 01-2024'!A:C,3,)</f>
        <v>m2</v>
      </c>
      <c r="E64" s="180">
        <f>VLOOKUP('PLANILHA ORÇAMENTÁRIA'!B64,'Sinapi 05-24 Setop 01-2024'!A:D,4,)</f>
        <v>15.52</v>
      </c>
      <c r="F64" s="153">
        <f t="shared" si="37"/>
        <v>19.050264921610218</v>
      </c>
      <c r="G64" s="193">
        <f>'MEMÓRIA DE CÁLCULO'!D61</f>
        <v>117.932</v>
      </c>
      <c r="H64" s="163">
        <f t="shared" si="38"/>
        <v>2246.64</v>
      </c>
    </row>
    <row r="65" spans="1:8" s="95" customFormat="1" ht="22.5">
      <c r="A65" s="186" t="s">
        <v>10135</v>
      </c>
      <c r="B65" s="185" t="s">
        <v>8143</v>
      </c>
      <c r="C65" s="151" t="str">
        <f>VLOOKUP('PLANILHA ORÇAMENTÁRIA'!B65,'Sinapi 05-24 Setop 01-2024'!A:C,2,)</f>
        <v>PINTURA ESMALTE EM ESQUADRIAS DE FERRO, DUAS (2) DEMÃOS, INCLUSIVE UMA (1) DEMÃO DE FUNDO ANTICORROSIVO</v>
      </c>
      <c r="D65" s="152" t="str">
        <f>VLOOKUP('PLANILHA ORÇAMENTÁRIA'!B65,'Sinapi 05-24 Setop 01-2024'!A:C,3,)</f>
        <v>m2</v>
      </c>
      <c r="E65" s="180">
        <f>VLOOKUP('PLANILHA ORÇAMENTÁRIA'!B65,'Sinapi 05-24 Setop 01-2024'!A:D,4,)</f>
        <v>35.299999999999997</v>
      </c>
      <c r="F65" s="153">
        <f t="shared" si="37"/>
        <v>43.329532972476848</v>
      </c>
      <c r="G65" s="193">
        <f>'MEMÓRIA DE CÁLCULO'!D62</f>
        <v>42.56</v>
      </c>
      <c r="H65" s="163">
        <f t="shared" si="38"/>
        <v>1844.1</v>
      </c>
    </row>
    <row r="66" spans="1:8" s="95" customFormat="1" ht="22.5">
      <c r="A66" s="186" t="s">
        <v>22045</v>
      </c>
      <c r="B66" s="161" t="s">
        <v>19227</v>
      </c>
      <c r="C66" s="151" t="str">
        <f>VLOOKUP('PLANILHA ORÇAMENTÁRIA'!B66,'Sinapi 05-24 Setop 01-2024'!A:C,2,)</f>
        <v>PINTURA DE PISO COM TINTA EPÓXI, APLICAÇÃO MANUAL, 2 DEMÃOS, INCLUSO PRIMER EPÓXI. AF_05/2021</v>
      </c>
      <c r="D66" s="152" t="str">
        <f>VLOOKUP('PLANILHA ORÇAMENTÁRIA'!B66,'Sinapi 05-24 Setop 01-2024'!A:C,3,)</f>
        <v>M2</v>
      </c>
      <c r="E66" s="180" t="str">
        <f>VLOOKUP('PLANILHA ORÇAMENTÁRIA'!B66,'Sinapi 05-24 Setop 01-2024'!A:D,4,)</f>
        <v>72,05</v>
      </c>
      <c r="F66" s="153">
        <f t="shared" ref="F66:F67" si="39">E66*(1+($F$6))*(1-($F$5))</f>
        <v>88.438890953738152</v>
      </c>
      <c r="G66" s="193">
        <f>'MEMÓRIA DE CÁLCULO'!D63</f>
        <v>59.720000000000006</v>
      </c>
      <c r="H66" s="163">
        <f t="shared" ref="H66:H67" si="40">ROUND(F66*G66,2)</f>
        <v>5281.57</v>
      </c>
    </row>
    <row r="67" spans="1:8" s="95" customFormat="1">
      <c r="A67" s="186" t="s">
        <v>22109</v>
      </c>
      <c r="B67" s="185" t="s">
        <v>19177</v>
      </c>
      <c r="C67" s="151" t="str">
        <f>VLOOKUP('PLANILHA ORÇAMENTÁRIA'!B67,'Sinapi 05-24 Setop 01-2024'!A:C,2,)</f>
        <v>LIXAMENTO MANUAL EM SUPERFÍCIES METÁLICAS EM OBRA. AF_01/2020</v>
      </c>
      <c r="D67" s="152" t="str">
        <f>VLOOKUP('PLANILHA ORÇAMENTÁRIA'!B67,'Sinapi 05-24 Setop 01-2024'!A:C,3,)</f>
        <v>M2</v>
      </c>
      <c r="E67" s="180" t="str">
        <f>VLOOKUP('PLANILHA ORÇAMENTÁRIA'!B67,'Sinapi 05-24 Setop 01-2024'!A:D,4,)</f>
        <v>10,01</v>
      </c>
      <c r="F67" s="153">
        <f t="shared" si="39"/>
        <v>12.28692988822927</v>
      </c>
      <c r="G67" s="193">
        <f>'MEMÓRIA DE CÁLCULO'!D64</f>
        <v>42.56</v>
      </c>
      <c r="H67" s="163">
        <f t="shared" si="40"/>
        <v>522.92999999999995</v>
      </c>
    </row>
    <row r="68" spans="1:8">
      <c r="A68" s="174">
        <v>13</v>
      </c>
      <c r="B68" s="176"/>
      <c r="C68" s="179" t="s">
        <v>10125</v>
      </c>
      <c r="D68" s="177"/>
      <c r="E68" s="182"/>
      <c r="F68" s="182"/>
      <c r="G68" s="178"/>
      <c r="H68" s="184">
        <f>SUBTOTAL(9,H69:H81)</f>
        <v>32829.89</v>
      </c>
    </row>
    <row r="69" spans="1:8" ht="45">
      <c r="A69" s="161" t="s">
        <v>10136</v>
      </c>
      <c r="B69" s="151" t="s">
        <v>5445</v>
      </c>
      <c r="C69" s="151" t="str">
        <f>VLOOKUP('PLANILHA ORÇAMENTÁRIA'!B69,'Sinapi 05-24 Setop 01-2024'!A:C,2,)</f>
        <v>ENTRADA DE ENERGIA AÉREA, TIPO C1, PADRÃO CEMIG, CARGA INSTALADA DE ATÉ 15KVA, TRIFÁSICO, COM SAÍDA SUBTERRÂNEA, INCLUSIVE POSTE, CAIXA PARA MEDIDOR, DISJUNTOR, BARRAMENTO, ATERRAMENTO E ACESSÓRIOS</v>
      </c>
      <c r="D69" s="152" t="str">
        <f>VLOOKUP('PLANILHA ORÇAMENTÁRIA'!B69,'Sinapi 05-24 Setop 01-2024'!A:C,3,)</f>
        <v>un</v>
      </c>
      <c r="E69" s="180">
        <f>VLOOKUP('PLANILHA ORÇAMENTÁRIA'!B69,'Sinapi 05-24 Setop 01-2024'!A:D,4,)</f>
        <v>3270.42</v>
      </c>
      <c r="F69" s="181">
        <f t="shared" ref="F69:F70" si="41">E69*(1+($F$6))*(1-($F$5))</f>
        <v>4014.3277967095678</v>
      </c>
      <c r="G69" s="183">
        <f>'MEMÓRIA DE CÁLCULO'!D66</f>
        <v>1</v>
      </c>
      <c r="H69" s="163">
        <f t="shared" ref="H69:H70" si="42">ROUND(F69*G69,2)</f>
        <v>4014.33</v>
      </c>
    </row>
    <row r="70" spans="1:8" ht="22.5">
      <c r="A70" s="161" t="s">
        <v>22003</v>
      </c>
      <c r="B70" s="151" t="s">
        <v>15200</v>
      </c>
      <c r="C70" s="151" t="str">
        <f>VLOOKUP('PLANILHA ORÇAMENTÁRIA'!B70,'Sinapi 05-24 Setop 01-2024'!A:C,2,)</f>
        <v>CABO DE COBRE FLEXÍVEL ISOLADO, 16 MM², ANTI-CHAMA 450/750 V, PARA DISTRIBUIÇÃO - FORNECIMENTO E INSTALAÇÃO. AF_10/2020</v>
      </c>
      <c r="D70" s="152" t="str">
        <f>VLOOKUP('PLANILHA ORÇAMENTÁRIA'!B70,'Sinapi 05-24 Setop 01-2024'!A:C,3,)</f>
        <v>M</v>
      </c>
      <c r="E70" s="180" t="str">
        <f>VLOOKUP('PLANILHA ORÇAMENTÁRIA'!B70,'Sinapi 05-24 Setop 01-2024'!A:D,4,)</f>
        <v>13,98</v>
      </c>
      <c r="F70" s="181">
        <f t="shared" si="41"/>
        <v>17.159968015728793</v>
      </c>
      <c r="G70" s="183">
        <f>'MEMÓRIA DE CÁLCULO'!D67</f>
        <v>40</v>
      </c>
      <c r="H70" s="163">
        <f t="shared" si="42"/>
        <v>686.4</v>
      </c>
    </row>
    <row r="71" spans="1:8" ht="22.5">
      <c r="A71" s="161" t="s">
        <v>22004</v>
      </c>
      <c r="B71" s="151" t="s">
        <v>15237</v>
      </c>
      <c r="C71" s="151" t="str">
        <f>VLOOKUP('PLANILHA ORÇAMENTÁRIA'!B71,'Sinapi 05-24 Setop 01-2024'!A:C,2,)</f>
        <v>CAIXA OCTOGONAL 4" X 4", METÁLICA, INSTALADA EM LAJE - FORNECIMENTO E INSTALAÇÃO. AF_03/2023</v>
      </c>
      <c r="D71" s="152" t="str">
        <f>VLOOKUP('PLANILHA ORÇAMENTÁRIA'!B71,'Sinapi 05-24 Setop 01-2024'!A:C,3,)</f>
        <v>UN</v>
      </c>
      <c r="E71" s="180" t="str">
        <f>VLOOKUP('PLANILHA ORÇAMENTÁRIA'!B71,'Sinapi 05-24 Setop 01-2024'!A:D,4,)</f>
        <v>14,50</v>
      </c>
      <c r="F71" s="181">
        <f t="shared" ref="F71" si="43">E71*(1+($F$6))*(1-($F$5))</f>
        <v>17.798250087844597</v>
      </c>
      <c r="G71" s="183">
        <f>'MEMÓRIA DE CÁLCULO'!D68</f>
        <v>3</v>
      </c>
      <c r="H71" s="153">
        <f t="shared" si="16"/>
        <v>53.39</v>
      </c>
    </row>
    <row r="72" spans="1:8" ht="90">
      <c r="A72" s="161" t="s">
        <v>22010</v>
      </c>
      <c r="B72" s="151" t="s">
        <v>7732</v>
      </c>
      <c r="C72" s="151" t="str">
        <f>VLOOKUP('PLANILHA ORÇAMENTÁRIA'!B72,'Sinapi 05-24 Setop 01-2024'!A:C,2,)</f>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
      <c r="D72" s="152" t="str">
        <f>VLOOKUP('PLANILHA ORÇAMENTÁRIA'!B72,'Sinapi 05-24 Setop 01-2024'!A:C,3,)</f>
        <v>un</v>
      </c>
      <c r="E72" s="180">
        <f>VLOOKUP('PLANILHA ORÇAMENTÁRIA'!B72,'Sinapi 05-24 Setop 01-2024'!A:D,4,)</f>
        <v>227.27</v>
      </c>
      <c r="F72" s="181">
        <f t="shared" ref="F72" si="44">E72*(1+($F$6))*(1-($F$5))</f>
        <v>278.96608948030632</v>
      </c>
      <c r="G72" s="183">
        <f>'MEMÓRIA DE CÁLCULO'!D69</f>
        <v>3</v>
      </c>
      <c r="H72" s="163">
        <f t="shared" ref="H72" si="45">ROUND(F72*G72,2)</f>
        <v>836.9</v>
      </c>
    </row>
    <row r="73" spans="1:8" ht="22.5">
      <c r="A73" s="161" t="s">
        <v>22046</v>
      </c>
      <c r="B73" s="151" t="s">
        <v>31318</v>
      </c>
      <c r="C73" s="151" t="str">
        <f>VLOOKUP('PLANILHA ORÇAMENTÁRIA'!B73,'Sinapi 05-24 Setop 01-2024'!A:C,2,)</f>
        <v>DISJUNTOR MONOPOLAR TIPO DIN, CORRENTE NOMINAL DE 32A, FORNECIMENTO E INSTALAÇÃO, INCLUSIVE TERMINAL ILHÓS</v>
      </c>
      <c r="D73" s="152" t="str">
        <f>VLOOKUP('PLANILHA ORÇAMENTÁRIA'!B73,'Sinapi 05-24 Setop 01-2024'!A:C,3,)</f>
        <v>un</v>
      </c>
      <c r="E73" s="180">
        <f>VLOOKUP('PLANILHA ORÇAMENTÁRIA'!B73,'Sinapi 05-24 Setop 01-2024'!A:D,4,)</f>
        <v>13.37</v>
      </c>
      <c r="F73" s="181">
        <f t="shared" ref="F73" si="46">E73*(1+($F$6))*(1-($F$5))</f>
        <v>16.411214046516019</v>
      </c>
      <c r="G73" s="183">
        <f>'MEMÓRIA DE CÁLCULO'!D70</f>
        <v>2</v>
      </c>
      <c r="H73" s="187">
        <f t="shared" si="16"/>
        <v>32.82</v>
      </c>
    </row>
    <row r="74" spans="1:8" ht="22.5">
      <c r="A74" s="161" t="s">
        <v>22047</v>
      </c>
      <c r="B74" s="151">
        <v>39244</v>
      </c>
      <c r="C74" s="151" t="str">
        <f>VLOOKUP('PLANILHA ORÇAMENTÁRIA'!B74,'Sinapi 05-24 Setop 01-2024'!A:C,2,)</f>
        <v xml:space="preserve">ELETRODUTO PVC FLEXIVEL CORRUGADO, REFORCADO, COR LARANJA, DE 25 MM, PARA LAJES E PISOS                                                                                                                                                                                                                                                                                                                                                                                                                   </v>
      </c>
      <c r="D74" s="152" t="str">
        <f>VLOOKUP('PLANILHA ORÇAMENTÁRIA'!B74,'Sinapi 05-24 Setop 01-2024'!A:C,3,)</f>
        <v xml:space="preserve">M     </v>
      </c>
      <c r="E74" s="180" t="str">
        <f>VLOOKUP('PLANILHA ORÇAMENTÁRIA'!B74,'Sinapi 05-24 Setop 01-2024'!A:D,4,)</f>
        <v>4,21</v>
      </c>
      <c r="F74" s="181">
        <f t="shared" ref="F74:F76" si="47">E74*(1+($F$6))*(1-($F$5))</f>
        <v>5.1676298530914311</v>
      </c>
      <c r="G74" s="183">
        <f>'MEMÓRIA DE CÁLCULO'!D71</f>
        <v>20</v>
      </c>
      <c r="H74" s="187">
        <f t="shared" si="16"/>
        <v>103.35</v>
      </c>
    </row>
    <row r="75" spans="1:8" ht="22.5">
      <c r="A75" s="161" t="s">
        <v>22048</v>
      </c>
      <c r="B75" s="151">
        <v>939</v>
      </c>
      <c r="C75" s="151" t="str">
        <f>VLOOKUP('PLANILHA ORÇAMENTÁRIA'!B75,'Sinapi 05-24 Setop 01-2024'!A:C,2,)</f>
        <v xml:space="preserve">FIO DE COBRE, SOLIDO, CLASSE 1, ISOLACAO EM PVC/A, ANTICHAMA BWF-B, 450/750V, SECAO NOMINAL 2,5 MM2                                                                                                                                                                                                                                                                                                                                                                                                       </v>
      </c>
      <c r="D75" s="152" t="str">
        <f>VLOOKUP('PLANILHA ORÇAMENTÁRIA'!B75,'Sinapi 05-24 Setop 01-2024'!A:C,3,)</f>
        <v xml:space="preserve">M     </v>
      </c>
      <c r="E75" s="180" t="str">
        <f>VLOOKUP('PLANILHA ORÇAMENTÁRIA'!B75,'Sinapi 05-24 Setop 01-2024'!A:D,4,)</f>
        <v>2,22</v>
      </c>
      <c r="F75" s="181">
        <f t="shared" si="47"/>
        <v>2.7249734617251731</v>
      </c>
      <c r="G75" s="183">
        <f>'MEMÓRIA DE CÁLCULO'!D72</f>
        <v>5</v>
      </c>
      <c r="H75" s="187">
        <f t="shared" si="16"/>
        <v>13.62</v>
      </c>
    </row>
    <row r="76" spans="1:8" ht="33.75">
      <c r="A76" s="161" t="s">
        <v>22049</v>
      </c>
      <c r="B76" s="151" t="s">
        <v>4949</v>
      </c>
      <c r="C76" s="151" t="str">
        <f>VLOOKUP('PLANILHA ORÇAMENTÁRIA'!B76,'Sinapi 05-24 Setop 01-2024'!A:C,2,)</f>
        <v>LUMINÁRIA COMERCIAL CHANFRADA DE SOBREPOR COMPLETA, PARA UMA (1) LÂMPADA TUBULAR LED 1X18W-ØT8, TEMPERATURA DA COR 6500K, FORNECIMENTO E INSTALAÇÃO, INCLUSIVE BASE E LÂMPADA</v>
      </c>
      <c r="D76" s="152" t="str">
        <f>VLOOKUP('PLANILHA ORÇAMENTÁRIA'!B76,'Sinapi 05-24 Setop 01-2024'!A:C,3,)</f>
        <v>un</v>
      </c>
      <c r="E76" s="180">
        <f>VLOOKUP('PLANILHA ORÇAMENTÁRIA'!B76,'Sinapi 05-24 Setop 01-2024'!A:D,4,)</f>
        <v>125.65</v>
      </c>
      <c r="F76" s="181">
        <f t="shared" si="47"/>
        <v>154.2310430025982</v>
      </c>
      <c r="G76" s="183">
        <f>'MEMÓRIA DE CÁLCULO'!D73</f>
        <v>3</v>
      </c>
      <c r="H76" s="187">
        <f t="shared" si="16"/>
        <v>462.69</v>
      </c>
    </row>
    <row r="77" spans="1:8" ht="33.75">
      <c r="A77" s="161" t="s">
        <v>22050</v>
      </c>
      <c r="B77" s="151" t="s">
        <v>15349</v>
      </c>
      <c r="C77" s="151" t="str">
        <f>VLOOKUP('PLANILHA ORÇAMENTÁRIA'!B77,'Sinapi 05-24 Setop 01-2024'!A:C,2,)</f>
        <v>QUADRO DE DISTRIBUIÇÃO DE ENERGIA EM PVC, DE EMBUTIR, SEM BARRAMENTO, PARA 3 DISJUNTORES - FORNECIMENTO E INSTALAÇÃO. AF_10/2020</v>
      </c>
      <c r="D77" s="152" t="str">
        <f>VLOOKUP('PLANILHA ORÇAMENTÁRIA'!B77,'Sinapi 05-24 Setop 01-2024'!A:C,3,)</f>
        <v>UN</v>
      </c>
      <c r="E77" s="180" t="str">
        <f>VLOOKUP('PLANILHA ORÇAMENTÁRIA'!B77,'Sinapi 05-24 Setop 01-2024'!A:D,4,)</f>
        <v>52,91</v>
      </c>
      <c r="F77" s="181">
        <f t="shared" ref="F77:F81" si="48">E77*(1+($F$6))*(1-($F$5))</f>
        <v>64.94520083778329</v>
      </c>
      <c r="G77" s="183">
        <f>'MEMÓRIA DE CÁLCULO'!D74</f>
        <v>2</v>
      </c>
      <c r="H77" s="187">
        <f t="shared" si="16"/>
        <v>129.88999999999999</v>
      </c>
    </row>
    <row r="78" spans="1:8" ht="33.75">
      <c r="A78" s="161" t="s">
        <v>22051</v>
      </c>
      <c r="B78" s="151" t="s">
        <v>6790</v>
      </c>
      <c r="C78" s="151" t="str">
        <f>VLOOKUP('PLANILHA ORÇAMENTÁRIA'!B78,'Sinapi 05-24 Setop 01-2024'!A:C,2,)</f>
        <v>LUMINÁRIA REFLETORA PARA ILUMINAÇÃO PÚBLICA PARA LÂMPADA VAPOR DE MERCÚRIO, SÓDIO E METÁLICA, 2 PÉTALAS, POSTE DE AÇO GALVANIZADO COM 10 M DE ALTURA LIVRE (COMPLETA)</v>
      </c>
      <c r="D78" s="152" t="str">
        <f>VLOOKUP('PLANILHA ORÇAMENTÁRIA'!B78,'Sinapi 05-24 Setop 01-2024'!A:C,3,)</f>
        <v>un</v>
      </c>
      <c r="E78" s="180">
        <f>VLOOKUP('PLANILHA ORÇAMENTÁRIA'!B78,'Sinapi 05-24 Setop 01-2024'!A:D,4,)</f>
        <v>4533.55</v>
      </c>
      <c r="F78" s="181">
        <f t="shared" si="48"/>
        <v>5564.7763231550261</v>
      </c>
      <c r="G78" s="183">
        <f>'MEMÓRIA DE CÁLCULO'!D75</f>
        <v>4</v>
      </c>
      <c r="H78" s="163">
        <f t="shared" si="16"/>
        <v>22259.11</v>
      </c>
    </row>
    <row r="79" spans="1:8" ht="33.75">
      <c r="A79" s="161" t="s">
        <v>22052</v>
      </c>
      <c r="B79" s="151" t="s">
        <v>15057</v>
      </c>
      <c r="C79" s="151" t="str">
        <f>VLOOKUP('PLANILHA ORÇAMENTÁRIA'!B79,'Sinapi 05-24 Setop 01-2024'!A:C,2,)</f>
        <v>ELETRODUTO RÍGIDO ROSCÁVEL, PVC, DN 32 MM (1"), PARA CIRCUITOS TERMINAIS, INSTALADO EM PAREDE - FORNECIMENTO E INSTALAÇÃO. AF_03/2023</v>
      </c>
      <c r="D79" s="152" t="str">
        <f>VLOOKUP('PLANILHA ORÇAMENTÁRIA'!B79,'Sinapi 05-24 Setop 01-2024'!A:C,3,)</f>
        <v>M</v>
      </c>
      <c r="E79" s="180" t="str">
        <f>VLOOKUP('PLANILHA ORÇAMENTÁRIA'!B79,'Sinapi 05-24 Setop 01-2024'!A:D,4,)</f>
        <v>18,49</v>
      </c>
      <c r="F79" s="181">
        <f t="shared" ref="F79" si="49">E79*(1+($F$6))*(1-($F$5))</f>
        <v>22.695837525810109</v>
      </c>
      <c r="G79" s="183">
        <f>'MEMÓRIA DE CÁLCULO'!D76</f>
        <v>107</v>
      </c>
      <c r="H79" s="163">
        <f t="shared" ref="H79" si="50">ROUND(F79*G79,2)</f>
        <v>2428.4499999999998</v>
      </c>
    </row>
    <row r="80" spans="1:8" ht="33.75">
      <c r="A80" s="161" t="s">
        <v>22053</v>
      </c>
      <c r="B80" s="151" t="s">
        <v>15146</v>
      </c>
      <c r="C80" s="151" t="str">
        <f>VLOOKUP('PLANILHA ORÇAMENTÁRIA'!B80,'Sinapi 05-24 Setop 01-2024'!A:C,2,)</f>
        <v>CURVA 180 GRAUS PARA ELETRODUTO, PVC, ROSCÁVEL, DN 32 MM (1"), PARA CIRCUITOS TERMINAIS, INSTALADA EM PAREDE - FORNECIMENTO E INSTALAÇÃO. AF_03/2023</v>
      </c>
      <c r="D80" s="152" t="str">
        <f>VLOOKUP('PLANILHA ORÇAMENTÁRIA'!B80,'Sinapi 05-24 Setop 01-2024'!A:C,3,)</f>
        <v>UN</v>
      </c>
      <c r="E80" s="180" t="str">
        <f>VLOOKUP('PLANILHA ORÇAMENTÁRIA'!B80,'Sinapi 05-24 Setop 01-2024'!A:D,4,)</f>
        <v>23,31</v>
      </c>
      <c r="F80" s="181">
        <f t="shared" ref="F80" si="51">E80*(1+($F$6))*(1-($F$5))</f>
        <v>28.612221348114314</v>
      </c>
      <c r="G80" s="183">
        <f>'MEMÓRIA DE CÁLCULO'!D77</f>
        <v>12</v>
      </c>
      <c r="H80" s="163">
        <f t="shared" ref="H80" si="52">ROUND(F80*G80,2)</f>
        <v>343.35</v>
      </c>
    </row>
    <row r="81" spans="1:8" ht="22.5">
      <c r="A81" s="161" t="s">
        <v>22054</v>
      </c>
      <c r="B81" s="151" t="s">
        <v>15175</v>
      </c>
      <c r="C81" s="151" t="str">
        <f>VLOOKUP('PLANILHA ORÇAMENTÁRIA'!B81,'Sinapi 05-24 Setop 01-2024'!A:C,2,)</f>
        <v>CABO DE COBRE FLEXÍVEL ISOLADO, 2,5 MM², ANTI-CHAMA 450/750 V, PARA CIRCUITOS TERMINAIS - FORNECIMENTO E INSTALAÇÃO. AF_03/2023</v>
      </c>
      <c r="D81" s="152" t="str">
        <f>VLOOKUP('PLANILHA ORÇAMENTÁRIA'!B81,'Sinapi 05-24 Setop 01-2024'!A:C,3,)</f>
        <v>M</v>
      </c>
      <c r="E81" s="180" t="str">
        <f>VLOOKUP('PLANILHA ORÇAMENTÁRIA'!B81,'Sinapi 05-24 Setop 01-2024'!A:D,4,)</f>
        <v>3,98</v>
      </c>
      <c r="F81" s="181">
        <f t="shared" si="48"/>
        <v>4.8853127827325169</v>
      </c>
      <c r="G81" s="183">
        <f>'MEMÓRIA DE CÁLCULO'!D78</f>
        <v>300</v>
      </c>
      <c r="H81" s="163">
        <f t="shared" ref="H81" si="53">ROUND(F81*G81,2)</f>
        <v>1465.59</v>
      </c>
    </row>
    <row r="82" spans="1:8">
      <c r="A82" s="174">
        <v>14</v>
      </c>
      <c r="B82" s="176"/>
      <c r="C82" s="179" t="s">
        <v>21985</v>
      </c>
      <c r="D82" s="177"/>
      <c r="E82" s="182"/>
      <c r="F82" s="182"/>
      <c r="G82" s="178"/>
      <c r="H82" s="184">
        <f>SUBTOTAL(9,H83:H100)</f>
        <v>10471.15</v>
      </c>
    </row>
    <row r="83" spans="1:8" ht="33.75">
      <c r="A83" s="161" t="s">
        <v>10137</v>
      </c>
      <c r="B83" s="151" t="s">
        <v>7286</v>
      </c>
      <c r="C83" s="151" t="str">
        <f>VLOOKUP('PLANILHA ORÇAMENTÁRIA'!B83,'Sinapi 05-24 Setop 01-2024'!A:C,2,)</f>
        <v>CAIXA D´ÁGUA DE POLIETILENO, CAPACIDADE DE 500L, INCLUSIVE TAMPA, TORNEIRA DE BOIA, EXTRAVASOR, TUBO DE LIMPEZA E ACESSÓRIOS, EXCLUSIVE TUBULAÇÃO DE ENTRADA/SAÍDA DE ÁGUA</v>
      </c>
      <c r="D83" s="152" t="str">
        <f>VLOOKUP('PLANILHA ORÇAMENTÁRIA'!B83,'Sinapi 05-24 Setop 01-2024'!A:C,3,)</f>
        <v>un</v>
      </c>
      <c r="E83" s="180">
        <f>VLOOKUP('PLANILHA ORÇAMENTÁRIA'!B83,'Sinapi 05-24 Setop 01-2024'!A:D,4,)</f>
        <v>630.57000000000005</v>
      </c>
      <c r="F83" s="181">
        <f t="shared" ref="F83:F84" si="54">E83*(1+($F$6))*(1-($F$5))</f>
        <v>774.00293502704608</v>
      </c>
      <c r="G83" s="183">
        <f>'MEMÓRIA DE CÁLCULO'!D80</f>
        <v>1</v>
      </c>
      <c r="H83" s="187">
        <f t="shared" ref="H83:H84" si="55">ROUND(F83*G83,2)</f>
        <v>774</v>
      </c>
    </row>
    <row r="84" spans="1:8" ht="33.75">
      <c r="A84" s="161" t="s">
        <v>22055</v>
      </c>
      <c r="B84" s="151" t="s">
        <v>18123</v>
      </c>
      <c r="C84" s="151" t="str">
        <f>VLOOKUP('PLANILHA ORÇAMENTÁRIA'!B84,'Sinapi 05-24 Setop 01-2024'!A:C,2,)</f>
        <v>KIT CAVALETE PARA MEDIÇÃO DE ÁGUA - ENTRADA PRINCIPAL, EM PVC DN 20 MM (1/2") - FORNECIMENTO E INSTALAÇÃO (EXCLUSIVE HIDRÔMETRO). AF_03/2024</v>
      </c>
      <c r="D84" s="152" t="str">
        <f>VLOOKUP('PLANILHA ORÇAMENTÁRIA'!B84,'Sinapi 05-24 Setop 01-2024'!A:C,3,)</f>
        <v>UN</v>
      </c>
      <c r="E84" s="180" t="str">
        <f>VLOOKUP('PLANILHA ORÇAMENTÁRIA'!B84,'Sinapi 05-24 Setop 01-2024'!A:D,4,)</f>
        <v>196,00</v>
      </c>
      <c r="F84" s="181">
        <f t="shared" si="54"/>
        <v>240.58324256672697</v>
      </c>
      <c r="G84" s="183">
        <f>'MEMÓRIA DE CÁLCULO'!D81</f>
        <v>1</v>
      </c>
      <c r="H84" s="187">
        <f t="shared" si="55"/>
        <v>240.58</v>
      </c>
    </row>
    <row r="85" spans="1:8" ht="22.5">
      <c r="A85" s="161" t="s">
        <v>22056</v>
      </c>
      <c r="B85" s="151" t="s">
        <v>7412</v>
      </c>
      <c r="C85" s="151" t="str">
        <f>VLOOKUP('PLANILHA ORÇAMENTÁRIA'!B85,'Sinapi 05-24 Setop 01-2024'!A:C,2,)</f>
        <v>FORNECIMENTO E ASSENTAMENTO DE TUBO PVC RÍGIDO SOLDÁVEL, ÁGUA FRIA, DN 32 MM (1") , INCLUSIVE CONEXÕES</v>
      </c>
      <c r="D85" s="152" t="str">
        <f>VLOOKUP('PLANILHA ORÇAMENTÁRIA'!B85,'Sinapi 05-24 Setop 01-2024'!A:C,3,)</f>
        <v>m</v>
      </c>
      <c r="E85" s="180">
        <f>VLOOKUP('PLANILHA ORÇAMENTÁRIA'!B85,'Sinapi 05-24 Setop 01-2024'!A:D,4,)</f>
        <v>32.5</v>
      </c>
      <c r="F85" s="181">
        <f t="shared" ref="F85:F86" si="56">E85*(1+($F$6))*(1-($F$5))</f>
        <v>39.892629507237892</v>
      </c>
      <c r="G85" s="183">
        <f>'MEMÓRIA DE CÁLCULO'!D82</f>
        <v>10</v>
      </c>
      <c r="H85" s="163">
        <f t="shared" ref="H85:H93" si="57">ROUND(F85*G85,2)</f>
        <v>398.93</v>
      </c>
    </row>
    <row r="86" spans="1:8" ht="45">
      <c r="A86" s="161" t="s">
        <v>22057</v>
      </c>
      <c r="B86" s="151" t="s">
        <v>18317</v>
      </c>
      <c r="C86" s="151" t="str">
        <f>VLOOKUP('PLANILHA ORÇAMENTÁRIA'!B86,'Sinapi 05-24 Setop 01-2024'!A:C,2,)</f>
        <v>CONJUNTO DE PONTOS HIDRÁULICOS DE ÁGUA FRIA PARA BANHEIRO (RAMAL/SUB-RAMAL E DISTRIBUIÇÃO) EM PVC, COM TUBOS, CONEXÕES, REGISTROS, CORTES E FIXAÇÕES EM PRÉDIO (PRUMADA INDIVIDUAL), COM TUBULAÇÕES APARENTES OU EMBUTIDAS SEM RASGO. AF_05/2023_PA</v>
      </c>
      <c r="D86" s="152" t="str">
        <f>VLOOKUP('PLANILHA ORÇAMENTÁRIA'!B86,'Sinapi 05-24 Setop 01-2024'!A:C,3,)</f>
        <v>UN</v>
      </c>
      <c r="E86" s="180" t="str">
        <f>VLOOKUP('PLANILHA ORÇAMENTÁRIA'!B86,'Sinapi 05-24 Setop 01-2024'!A:D,4,)</f>
        <v>574,52</v>
      </c>
      <c r="F86" s="181">
        <f t="shared" si="56"/>
        <v>705.2034924461019</v>
      </c>
      <c r="G86" s="183">
        <f>'MEMÓRIA DE CÁLCULO'!D83</f>
        <v>2</v>
      </c>
      <c r="H86" s="187">
        <f t="shared" si="57"/>
        <v>1410.41</v>
      </c>
    </row>
    <row r="87" spans="1:8" ht="45">
      <c r="A87" s="161" t="s">
        <v>22058</v>
      </c>
      <c r="B87" s="151" t="s">
        <v>17933</v>
      </c>
      <c r="C87" s="151" t="str">
        <f>VLOOKUP('PLANILHA ORÇAMENTÁRIA'!B87,'Sinapi 05-24 Setop 01-2024'!A:C,2,)</f>
        <v>LAVATÓRIO LOUÇA BRANCA SUSPENSO, 29,5 X 39CM OU EQUIVALENTE, PADRÃO POPULAR, INCLUSO SIFÃO FLEXÍVEL EM PVC, VÁLVULA E ENGATE FLEXÍVEL 30CM EM PLÁSTICO E TORNEIRA CROMADA DE MESA, PADRÃO POPULAR - FORNECIMENTO E INSTALAÇÃO. AF_01/2020</v>
      </c>
      <c r="D87" s="152" t="str">
        <f>VLOOKUP('PLANILHA ORÇAMENTÁRIA'!B87,'Sinapi 05-24 Setop 01-2024'!A:C,3,)</f>
        <v>UN</v>
      </c>
      <c r="E87" s="180" t="str">
        <f>VLOOKUP('PLANILHA ORÇAMENTÁRIA'!B87,'Sinapi 05-24 Setop 01-2024'!A:D,4,)</f>
        <v>265,46</v>
      </c>
      <c r="F87" s="181">
        <f t="shared" ref="F87" si="58">E87*(1+($F$6))*(1-($F$5))</f>
        <v>325.84299781511908</v>
      </c>
      <c r="G87" s="183">
        <f>'MEMÓRIA DE CÁLCULO'!D84</f>
        <v>2</v>
      </c>
      <c r="H87" s="163">
        <f t="shared" si="57"/>
        <v>651.69000000000005</v>
      </c>
    </row>
    <row r="88" spans="1:8" ht="45">
      <c r="A88" s="161" t="s">
        <v>22059</v>
      </c>
      <c r="B88" s="151" t="s">
        <v>7827</v>
      </c>
      <c r="C88" s="151" t="str">
        <f>VLOOKUP('PLANILHA ORÇAMENTÁRIA'!B88,'Sinapi 05-24 Setop 01-2024'!A:C,2,)</f>
        <v>BACIA SANITÁRIA (VASO) DE LOUÇA CONVENCIONAL, COR BRANCA, INCLUSIVE ACESSÓRIOS DE FIXAÇÃO/VEDAÇÃO, FORNECIMENTO, INSTALAÇÃO E REJUNTAMENTO, EXCLUSIVE VÁLVULA DE DESCARGA E TUBO DE LIGAÇÃO</v>
      </c>
      <c r="D88" s="152" t="str">
        <f>VLOOKUP('PLANILHA ORÇAMENTÁRIA'!B88,'Sinapi 05-24 Setop 01-2024'!A:C,3,)</f>
        <v>un</v>
      </c>
      <c r="E88" s="180">
        <f>VLOOKUP('PLANILHA ORÇAMENTÁRIA'!B88,'Sinapi 05-24 Setop 01-2024'!A:D,4,)</f>
        <v>316.94</v>
      </c>
      <c r="F88" s="181">
        <f t="shared" ref="F88" si="59">E88*(1+($F$6))*(1-($F$5))</f>
        <v>389.03292295458391</v>
      </c>
      <c r="G88" s="183">
        <f>'MEMÓRIA DE CÁLCULO'!D85</f>
        <v>2</v>
      </c>
      <c r="H88" s="163">
        <f t="shared" si="57"/>
        <v>778.07</v>
      </c>
    </row>
    <row r="89" spans="1:8" ht="22.5">
      <c r="A89" s="161" t="s">
        <v>22060</v>
      </c>
      <c r="B89" s="151">
        <v>6142</v>
      </c>
      <c r="C89" s="151" t="str">
        <f>VLOOKUP('PLANILHA ORÇAMENTÁRIA'!B89,'Sinapi 05-24 Setop 01-2024'!A:C,2,)</f>
        <v xml:space="preserve">CONJUNTO DE LIGACAO AJUSTAVEL, PARA VASO / BACIA SANITARIA, EM PLASTICO BRANCO, COM TUBO, CANOPLA E ESPUDE                                                                                                                                                                                                                                                                                                                                                                                                </v>
      </c>
      <c r="D89" s="152" t="str">
        <f>VLOOKUP('PLANILHA ORÇAMENTÁRIA'!B89,'Sinapi 05-24 Setop 01-2024'!A:C,3,)</f>
        <v xml:space="preserve">UN    </v>
      </c>
      <c r="E89" s="180" t="str">
        <f>VLOOKUP('PLANILHA ORÇAMENTÁRIA'!B89,'Sinapi 05-24 Setop 01-2024'!A:D,4,)</f>
        <v>9,35</v>
      </c>
      <c r="F89" s="181">
        <f t="shared" ref="F89" si="60">E89*(1+($F$6))*(1-($F$5))</f>
        <v>11.476802642851515</v>
      </c>
      <c r="G89" s="183">
        <f>'MEMÓRIA DE CÁLCULO'!D86</f>
        <v>2</v>
      </c>
      <c r="H89" s="163">
        <f t="shared" si="57"/>
        <v>22.95</v>
      </c>
    </row>
    <row r="90" spans="1:8">
      <c r="A90" s="161" t="s">
        <v>22061</v>
      </c>
      <c r="B90" s="151" t="s">
        <v>5682</v>
      </c>
      <c r="C90" s="151" t="str">
        <f>VLOOKUP('PLANILHA ORÇAMENTÁRIA'!B90,'Sinapi 05-24 Setop 01-2024'!A:C,2,)</f>
        <v>ASSENTO PARA VASO PNE (NBR 9050)</v>
      </c>
      <c r="D90" s="152" t="str">
        <f>VLOOKUP('PLANILHA ORÇAMENTÁRIA'!B90,'Sinapi 05-24 Setop 01-2024'!A:C,3,)</f>
        <v>U</v>
      </c>
      <c r="E90" s="180">
        <f>VLOOKUP('PLANILHA ORÇAMENTÁRIA'!B90,'Sinapi 05-24 Setop 01-2024'!A:D,4,)</f>
        <v>186.1</v>
      </c>
      <c r="F90" s="181">
        <f t="shared" ref="F90" si="61">E90*(1+($F$6))*(1-($F$5))</f>
        <v>228.43133388606066</v>
      </c>
      <c r="G90" s="183">
        <f>'MEMÓRIA DE CÁLCULO'!D87</f>
        <v>2</v>
      </c>
      <c r="H90" s="163">
        <f t="shared" si="57"/>
        <v>456.86</v>
      </c>
    </row>
    <row r="91" spans="1:8" ht="22.5">
      <c r="A91" s="161" t="s">
        <v>22062</v>
      </c>
      <c r="B91" s="151">
        <v>10228</v>
      </c>
      <c r="C91" s="151" t="str">
        <f>VLOOKUP('PLANILHA ORÇAMENTÁRIA'!B91,'Sinapi 05-24 Setop 01-2024'!A:C,2,)</f>
        <v xml:space="preserve">VALVULA DE DESCARGA METALICA, BASE 1 1/2" E ACABAMENTO METALICO CROMADO                                                                                                                                                                                                                                                                                                                                                                                                                                   </v>
      </c>
      <c r="D91" s="152" t="str">
        <f>VLOOKUP('PLANILHA ORÇAMENTÁRIA'!B91,'Sinapi 05-24 Setop 01-2024'!A:C,3,)</f>
        <v xml:space="preserve">UN    </v>
      </c>
      <c r="E91" s="180" t="str">
        <f>VLOOKUP('PLANILHA ORÇAMENTÁRIA'!B91,'Sinapi 05-24 Setop 01-2024'!A:D,4,)</f>
        <v>333,80</v>
      </c>
      <c r="F91" s="181">
        <f t="shared" ref="F91:F93" si="62">E91*(1+($F$6))*(1-($F$5))</f>
        <v>409.72799167741567</v>
      </c>
      <c r="G91" s="183">
        <f>'MEMÓRIA DE CÁLCULO'!D88</f>
        <v>2</v>
      </c>
      <c r="H91" s="163">
        <f t="shared" si="57"/>
        <v>819.46</v>
      </c>
    </row>
    <row r="92" spans="1:8" ht="22.5">
      <c r="A92" s="161" t="s">
        <v>22063</v>
      </c>
      <c r="B92" s="151">
        <v>11758</v>
      </c>
      <c r="C92" s="151" t="str">
        <f>VLOOKUP('PLANILHA ORÇAMENTÁRIA'!B92,'Sinapi 05-24 Setop 01-2024'!A:C,2,)</f>
        <v xml:space="preserve">SABONETEIRA PLASTICA TIPO DISPENSER PARA SABONETE LIQUIDO COM RESERVATORIO 800 A 1500 ML                                                                                                                                                                                                                                                                                                                                                                                                                  </v>
      </c>
      <c r="D92" s="152" t="str">
        <f>VLOOKUP('PLANILHA ORÇAMENTÁRIA'!B92,'Sinapi 05-24 Setop 01-2024'!A:C,3,)</f>
        <v xml:space="preserve">UN    </v>
      </c>
      <c r="E92" s="180" t="str">
        <f>VLOOKUP('PLANILHA ORÇAMENTÁRIA'!B92,'Sinapi 05-24 Setop 01-2024'!A:D,4,)</f>
        <v>39,44</v>
      </c>
      <c r="F92" s="181">
        <f t="shared" si="62"/>
        <v>48.411240238937303</v>
      </c>
      <c r="G92" s="183">
        <f>'MEMÓRIA DE CÁLCULO'!D89</f>
        <v>2</v>
      </c>
      <c r="H92" s="187">
        <f t="shared" si="57"/>
        <v>96.82</v>
      </c>
    </row>
    <row r="93" spans="1:8">
      <c r="A93" s="161" t="s">
        <v>22064</v>
      </c>
      <c r="B93" s="151" t="s">
        <v>5726</v>
      </c>
      <c r="C93" s="151" t="str">
        <f>VLOOKUP('PLANILHA ORÇAMENTÁRIA'!B93,'Sinapi 05-24 Setop 01-2024'!A:C,2,)</f>
        <v>PAPELEIRA PLASTICA TIPO DISPENSER PARA PAPEL HIGIENICO ROLAO</v>
      </c>
      <c r="D93" s="152" t="str">
        <f>VLOOKUP('PLANILHA ORÇAMENTÁRIA'!B93,'Sinapi 05-24 Setop 01-2024'!A:C,3,)</f>
        <v>U</v>
      </c>
      <c r="E93" s="180">
        <f>VLOOKUP('PLANILHA ORÇAMENTÁRIA'!B93,'Sinapi 05-24 Setop 01-2024'!A:D,4,)</f>
        <v>63.68</v>
      </c>
      <c r="F93" s="181">
        <f t="shared" si="62"/>
        <v>78.16500452372027</v>
      </c>
      <c r="G93" s="183">
        <f>'MEMÓRIA DE CÁLCULO'!D90</f>
        <v>2</v>
      </c>
      <c r="H93" s="187">
        <f t="shared" si="57"/>
        <v>156.33000000000001</v>
      </c>
    </row>
    <row r="94" spans="1:8">
      <c r="A94" s="161" t="s">
        <v>22065</v>
      </c>
      <c r="B94" s="151" t="s">
        <v>5704</v>
      </c>
      <c r="C94" s="151" t="str">
        <f>VLOOKUP('PLANILHA ORÇAMENTÁRIA'!B94,'Sinapi 05-24 Setop 01-2024'!A:C,2,)</f>
        <v>BEBEDOURO GEMINADO MG-F 80 INOX</v>
      </c>
      <c r="D94" s="152" t="str">
        <f>VLOOKUP('PLANILHA ORÇAMENTÁRIA'!B94,'Sinapi 05-24 Setop 01-2024'!A:C,3,)</f>
        <v>U</v>
      </c>
      <c r="E94" s="180">
        <f>VLOOKUP('PLANILHA ORÇAMENTÁRIA'!B94,'Sinapi 05-24 Setop 01-2024'!A:D,4,)</f>
        <v>1152.69</v>
      </c>
      <c r="F94" s="181">
        <f t="shared" ref="F94:F96" si="63">E94*(1+($F$6))*(1-($F$5))</f>
        <v>1414.8872340522475</v>
      </c>
      <c r="G94" s="183">
        <f>'MEMÓRIA DE CÁLCULO'!D91</f>
        <v>1</v>
      </c>
      <c r="H94" s="187">
        <f t="shared" ref="H94:H96" si="64">ROUND(F94*G94,2)</f>
        <v>1414.89</v>
      </c>
    </row>
    <row r="95" spans="1:8" ht="45">
      <c r="A95" s="161" t="s">
        <v>22066</v>
      </c>
      <c r="B95" s="151" t="s">
        <v>18313</v>
      </c>
      <c r="C95" s="151" t="str">
        <f>VLOOKUP('PLANILHA ORÇAMENTÁRIA'!B95,'Sinapi 05-24 Setop 01-2024'!A:C,2,)</f>
        <v>CONJUNTO DE PONTOS HIDRÁULICOS DE ÁGUA FRIA PARA COZINHA (RAMAL/SUB-RAMAL E DISTRIBUIÇÃO) EM PVC, COM TUBOS, CONEXÕES, REGISTROS, CORTES E FIXAÇÕES EM PRÉDIO COM TUBULAÇÕES EMBUTIDAS COM RASGO. AF_05/2023</v>
      </c>
      <c r="D95" s="152" t="str">
        <f>VLOOKUP('PLANILHA ORÇAMENTÁRIA'!B95,'Sinapi 05-24 Setop 01-2024'!A:C,3,)</f>
        <v>UN</v>
      </c>
      <c r="E95" s="180" t="str">
        <f>VLOOKUP('PLANILHA ORÇAMENTÁRIA'!B95,'Sinapi 05-24 Setop 01-2024'!A:D,4,)</f>
        <v>609,15</v>
      </c>
      <c r="F95" s="181">
        <f t="shared" si="63"/>
        <v>747.71062351796797</v>
      </c>
      <c r="G95" s="183">
        <f>'MEMÓRIA DE CÁLCULO'!D92</f>
        <v>1</v>
      </c>
      <c r="H95" s="187">
        <f t="shared" si="64"/>
        <v>747.71</v>
      </c>
    </row>
    <row r="96" spans="1:8" ht="33.75">
      <c r="A96" s="161" t="s">
        <v>22077</v>
      </c>
      <c r="B96" s="151" t="s">
        <v>17796</v>
      </c>
      <c r="C96" s="151" t="str">
        <f>VLOOKUP('PLANILHA ORÇAMENTÁRIA'!B96,'Sinapi 05-24 Setop 01-2024'!A:C,2,)</f>
        <v>CAIXA ENTERRADA HIDRÁULICA RETANGULAR, EM ALVENARIA COM BLOCOS DE CONCRETO, DIMENSÕES INTERNAS: 0,6X0,6X0,6 M PARA REDE DE ESGOTO. AF_12/2020</v>
      </c>
      <c r="D96" s="152" t="str">
        <f>VLOOKUP('PLANILHA ORÇAMENTÁRIA'!B96,'Sinapi 05-24 Setop 01-2024'!A:C,3,)</f>
        <v>UN</v>
      </c>
      <c r="E96" s="180" t="str">
        <f>VLOOKUP('PLANILHA ORÇAMENTÁRIA'!B96,'Sinapi 05-24 Setop 01-2024'!A:D,4,)</f>
        <v>445,60</v>
      </c>
      <c r="F96" s="181">
        <f t="shared" si="63"/>
        <v>546.95863718231396</v>
      </c>
      <c r="G96" s="183">
        <f>'MEMÓRIA DE CÁLCULO'!D93</f>
        <v>2</v>
      </c>
      <c r="H96" s="187">
        <f t="shared" si="64"/>
        <v>1093.92</v>
      </c>
    </row>
    <row r="97" spans="1:10" ht="45">
      <c r="A97" s="161" t="s">
        <v>22078</v>
      </c>
      <c r="B97" s="151" t="s">
        <v>18328</v>
      </c>
      <c r="C97" s="151" t="str">
        <f>VLOOKUP('PLANILHA ORÇAMENTÁRIA'!B97,'Sinapi 05-24 Setop 01-2024'!A:C,2,)</f>
        <v>CONJUNTO DE PONTOS DE COLETA DE ESGOTO PARA BANHEIRO (RAMAL DE ESGOTO SANITÁRIO), EM PVC SÉRIE NORMAL, COM  TUBOS, CONEXÕES, RALOS, CAIXAS SIFONADAS, CORTES E FIXAÇÕES EM PRÉDIO COM PRUMADA DE DESCIDA DE ESGOTO FORA DO BANHEIRO. AF_05/2023_PA</v>
      </c>
      <c r="D97" s="152" t="str">
        <f>VLOOKUP('PLANILHA ORÇAMENTÁRIA'!B97,'Sinapi 05-24 Setop 01-2024'!A:C,3,)</f>
        <v>UN</v>
      </c>
      <c r="E97" s="180" t="str">
        <f>VLOOKUP('PLANILHA ORÇAMENTÁRIA'!B97,'Sinapi 05-24 Setop 01-2024'!A:D,4,)</f>
        <v>659,41</v>
      </c>
      <c r="F97" s="181">
        <f t="shared" ref="F97:F98" si="65">E97*(1+($F$6))*(1-($F$5))</f>
        <v>809.40304071900732</v>
      </c>
      <c r="G97" s="183">
        <f>'MEMÓRIA DE CÁLCULO'!D94</f>
        <v>1</v>
      </c>
      <c r="H97" s="187">
        <f t="shared" ref="H97:H98" si="66">ROUND(F97*G97,2)</f>
        <v>809.4</v>
      </c>
    </row>
    <row r="98" spans="1:10" ht="33.75">
      <c r="A98" s="161" t="s">
        <v>22079</v>
      </c>
      <c r="B98" s="151" t="s">
        <v>16004</v>
      </c>
      <c r="C98" s="151" t="str">
        <f>VLOOKUP('PLANILHA ORÇAMENTÁRIA'!B98,'Sinapi 05-24 Setop 01-2024'!A:C,2,)</f>
        <v>TUBO PVC, SERIE NORMAL, ESGOTO PREDIAL, DN 100 MM, FORNECIDO E INSTALADO EM RAMAL DE DESCARGA OU RAMAL DE ESGOTO SANITÁRIO. AF_08/2022</v>
      </c>
      <c r="D98" s="152" t="str">
        <f>VLOOKUP('PLANILHA ORÇAMENTÁRIA'!B98,'Sinapi 05-24 Setop 01-2024'!A:C,3,)</f>
        <v>M</v>
      </c>
      <c r="E98" s="180" t="str">
        <f>VLOOKUP('PLANILHA ORÇAMENTÁRIA'!B98,'Sinapi 05-24 Setop 01-2024'!A:D,4,)</f>
        <v>37,79</v>
      </c>
      <c r="F98" s="181">
        <f t="shared" si="65"/>
        <v>46.385922125492918</v>
      </c>
      <c r="G98" s="183">
        <f>'MEMÓRIA DE CÁLCULO'!D95</f>
        <v>10</v>
      </c>
      <c r="H98" s="187">
        <f t="shared" si="66"/>
        <v>463.86</v>
      </c>
    </row>
    <row r="99" spans="1:10" ht="22.5">
      <c r="A99" s="161" t="s">
        <v>22088</v>
      </c>
      <c r="B99" s="151">
        <v>20067</v>
      </c>
      <c r="C99" s="151" t="str">
        <f>VLOOKUP('PLANILHA ORÇAMENTÁRIA'!B99,'Sinapi 05-24 Setop 01-2024'!A:C,2,)</f>
        <v xml:space="preserve">TUBO PVC, SERIE R, DN 40 MM, PARA ESGOTO OU AGUAS PLUVIAIS PREDIAL (NBR 5688)                                                                                                                                                                                                                                                                                                                                                                                                                             </v>
      </c>
      <c r="D99" s="152" t="str">
        <f>VLOOKUP('PLANILHA ORÇAMENTÁRIA'!B99,'Sinapi 05-24 Setop 01-2024'!A:C,3,)</f>
        <v xml:space="preserve">M     </v>
      </c>
      <c r="E99" s="180" t="str">
        <f>VLOOKUP('PLANILHA ORÇAMENTÁRIA'!B99,'Sinapi 05-24 Setop 01-2024'!A:D,4,)</f>
        <v>9,15</v>
      </c>
      <c r="F99" s="181">
        <f t="shared" ref="F99" si="67">E99*(1+($F$6))*(1-($F$5))</f>
        <v>11.231309538191592</v>
      </c>
      <c r="G99" s="183">
        <f>'MEMÓRIA DE CÁLCULO'!D97</f>
        <v>5</v>
      </c>
      <c r="H99" s="187">
        <f t="shared" ref="H99" si="68">ROUND(F99*G99,2)</f>
        <v>56.16</v>
      </c>
    </row>
    <row r="100" spans="1:10" ht="22.5">
      <c r="A100" s="161" t="s">
        <v>31500</v>
      </c>
      <c r="B100" s="151">
        <v>20068</v>
      </c>
      <c r="C100" s="151" t="str">
        <f>VLOOKUP('PLANILHA ORÇAMENTÁRIA'!B100,'Sinapi 05-24 Setop 01-2024'!A:C,2,)</f>
        <v xml:space="preserve">TUBO PVC, SERIE R, DN 50 MM, PARA ESGOTO OU AGUAS PLUVIAIS PREDIAL (NBR 5688)                                                                                                                                                                                                                                                                                                                                                                                                                             </v>
      </c>
      <c r="D100" s="152" t="str">
        <f>VLOOKUP('PLANILHA ORÇAMENTÁRIA'!B100,'Sinapi 05-24 Setop 01-2024'!A:C,3,)</f>
        <v xml:space="preserve">M     </v>
      </c>
      <c r="E100" s="180" t="str">
        <f>VLOOKUP('PLANILHA ORÇAMENTÁRIA'!B100,'Sinapi 05-24 Setop 01-2024'!A:D,4,)</f>
        <v>12,89</v>
      </c>
      <c r="F100" s="181">
        <f t="shared" ref="F100" si="69">E100*(1+($F$6))*(1-($F$5))</f>
        <v>15.822030595332198</v>
      </c>
      <c r="G100" s="183">
        <f>'MEMÓRIA DE CÁLCULO'!D97</f>
        <v>5</v>
      </c>
      <c r="H100" s="187">
        <f t="shared" ref="H100" si="70">ROUND(F100*G100,2)</f>
        <v>79.11</v>
      </c>
    </row>
    <row r="101" spans="1:10" s="95" customFormat="1">
      <c r="A101" s="83">
        <v>15</v>
      </c>
      <c r="B101" s="83"/>
      <c r="C101" s="107" t="s">
        <v>10118</v>
      </c>
      <c r="D101" s="84"/>
      <c r="E101" s="162"/>
      <c r="F101" s="162"/>
      <c r="G101" s="190"/>
      <c r="H101" s="162">
        <f>SUBTOTAL(9,H102:H107)</f>
        <v>4191.1399999999994</v>
      </c>
    </row>
    <row r="102" spans="1:10" s="95" customFormat="1">
      <c r="A102" s="188" t="s">
        <v>10138</v>
      </c>
      <c r="B102" s="107"/>
      <c r="C102" s="107" t="s">
        <v>21996</v>
      </c>
      <c r="D102" s="189"/>
      <c r="E102" s="189"/>
      <c r="F102" s="190"/>
      <c r="G102" s="191"/>
      <c r="H102" s="162">
        <f>SUBTOTAL(9,H103:H103)</f>
        <v>404.35</v>
      </c>
    </row>
    <row r="103" spans="1:10" s="95" customFormat="1" ht="33.75">
      <c r="A103" s="186" t="s">
        <v>22067</v>
      </c>
      <c r="B103" s="202" t="s">
        <v>8788</v>
      </c>
      <c r="C103" s="151" t="str">
        <f>VLOOKUP('PLANILHA ORÇAMENTÁRIA'!B103,'Sinapi 05-24 Setop 01-2024'!A:C,2,)</f>
        <v xml:space="preserve">FORNECIMENTO DE JANELA BASCULANTE DE FERRO, INCLUSIVE ASSENTAMENTO, FERRAGENS E ACESSÓRIOS
</v>
      </c>
      <c r="D103" s="152" t="str">
        <f>VLOOKUP('PLANILHA ORÇAMENTÁRIA'!B103,'Sinapi 05-24 Setop 01-2024'!A:C,3,)</f>
        <v>m2</v>
      </c>
      <c r="E103" s="180">
        <f>VLOOKUP('PLANILHA ORÇAMENTÁRIA'!B103,'Sinapi 05-24 Setop 01-2024'!A:D,4,)</f>
        <v>457.53</v>
      </c>
      <c r="F103" s="153">
        <f t="shared" ref="F103" si="71">E103*(1+($F$6))*(1-($F$5))</f>
        <v>561.6023008752785</v>
      </c>
      <c r="G103" s="193">
        <f>'MEMÓRIA DE CÁLCULO'!D100</f>
        <v>0.72</v>
      </c>
      <c r="H103" s="163">
        <f t="shared" ref="H103" si="72">ROUND(F103*G103,2)</f>
        <v>404.35</v>
      </c>
    </row>
    <row r="104" spans="1:10" s="95" customFormat="1">
      <c r="A104" s="188" t="s">
        <v>10139</v>
      </c>
      <c r="B104" s="107"/>
      <c r="C104" s="107" t="s">
        <v>22005</v>
      </c>
      <c r="D104" s="189"/>
      <c r="E104" s="189"/>
      <c r="F104" s="190"/>
      <c r="G104" s="191"/>
      <c r="H104" s="162">
        <f>SUBTOTAL(9,H105:H107)</f>
        <v>3786.79</v>
      </c>
    </row>
    <row r="105" spans="1:10" s="95" customFormat="1" ht="45">
      <c r="A105" s="186" t="s">
        <v>22068</v>
      </c>
      <c r="B105" s="161" t="s">
        <v>5530</v>
      </c>
      <c r="C105" s="151" t="str">
        <f>VLOOKUP('PLANILHA ORÇAMENTÁRIA'!B105,'Sinapi 05-24 Setop 01-2024'!A:C,2,)</f>
        <v>PORTA METÁLICA, TIPO DE ABRIR, COM UMA (1) FOLHA, EM CHAPA GALVANIZADA LAMBRIL, MODELO QUADRADO, INCLUSIVE PINTURA ANTICORROSIVA A BASE DE ÓXIDO DE FERRO (ZARCÃO), UMA (1) DEMÃO, FORNECIMENTO E ASSENTAMENTO, EXCLUSIVE FECHADURA E DOBRADIÇA</v>
      </c>
      <c r="D105" s="152" t="str">
        <f>VLOOKUP('PLANILHA ORÇAMENTÁRIA'!B105,'Sinapi 05-24 Setop 01-2024'!A:C,3,)</f>
        <v>m2</v>
      </c>
      <c r="E105" s="180">
        <f>VLOOKUP('PLANILHA ORÇAMENTÁRIA'!B105,'Sinapi 05-24 Setop 01-2024'!A:D,4,)</f>
        <v>358.04</v>
      </c>
      <c r="F105" s="153">
        <f t="shared" ref="F105" si="73">E105*(1+($F$6))*(1-($F$5))</f>
        <v>439.48175596219863</v>
      </c>
      <c r="G105" s="193">
        <f>'MEMÓRIA DE CÁLCULO'!D102</f>
        <v>2.94</v>
      </c>
      <c r="H105" s="163">
        <f t="shared" ref="H105:H117" si="74">ROUND(F105*G105,2)</f>
        <v>1292.08</v>
      </c>
    </row>
    <row r="106" spans="1:10" s="95" customFormat="1" ht="67.5">
      <c r="A106" s="186" t="s">
        <v>22069</v>
      </c>
      <c r="B106" s="161" t="s">
        <v>5528</v>
      </c>
      <c r="C106" s="151" t="str">
        <f>VLOOKUP('PLANILHA ORÇAMENTÁRIA'!B106,'Sinapi 05-24 Setop 01-2024'!A:C,2,)</f>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
      <c r="D106" s="152" t="str">
        <f>VLOOKUP('PLANILHA ORÇAMENTÁRIA'!B106,'Sinapi 05-24 Setop 01-2024'!A:C,3,)</f>
        <v>un</v>
      </c>
      <c r="E106" s="180">
        <f>VLOOKUP('PLANILHA ORÇAMENTÁRIA'!B106,'Sinapi 05-24 Setop 01-2024'!A:D,4,)</f>
        <v>154.85</v>
      </c>
      <c r="F106" s="153">
        <f t="shared" ref="F106:F107" si="75">E106*(1+($F$6))*(1-($F$5))</f>
        <v>190.0730362829473</v>
      </c>
      <c r="G106" s="193">
        <f>'MEMÓRIA DE CÁLCULO'!D103</f>
        <v>2</v>
      </c>
      <c r="H106" s="163">
        <f t="shared" si="74"/>
        <v>380.15</v>
      </c>
    </row>
    <row r="107" spans="1:10" s="95" customFormat="1">
      <c r="A107" s="186" t="s">
        <v>22070</v>
      </c>
      <c r="B107" s="161" t="s">
        <v>22036</v>
      </c>
      <c r="C107" s="151" t="str">
        <f>VLOOKUP('PLANILHA ORÇAMENTÁRIA'!B107,'Sinapi 05-24 Setop 01-2024'!A:C,2,)</f>
        <v>PORTÃO DE GRADE, EXCLUSIVE CADEADO E PINTURA</v>
      </c>
      <c r="D107" s="152" t="str">
        <f>VLOOKUP('PLANILHA ORÇAMENTÁRIA'!B107,'Sinapi 05-24 Setop 01-2024'!A:C,3,)</f>
        <v>m2</v>
      </c>
      <c r="E107" s="180">
        <f>VLOOKUP('PLANILHA ORÇAMENTÁRIA'!B107,'Sinapi 05-24 Setop 01-2024'!A:D,4,)</f>
        <v>372.88</v>
      </c>
      <c r="F107" s="153">
        <f t="shared" si="75"/>
        <v>457.69734432796508</v>
      </c>
      <c r="G107" s="193">
        <f>'MEMÓRIA DE CÁLCULO'!D104</f>
        <v>4.620000000000001</v>
      </c>
      <c r="H107" s="163">
        <f t="shared" si="74"/>
        <v>2114.56</v>
      </c>
    </row>
    <row r="108" spans="1:10" s="95" customFormat="1">
      <c r="A108" s="188">
        <v>16</v>
      </c>
      <c r="B108" s="107"/>
      <c r="C108" s="107" t="s">
        <v>21991</v>
      </c>
      <c r="D108" s="189"/>
      <c r="E108" s="189"/>
      <c r="F108" s="190"/>
      <c r="G108" s="191"/>
      <c r="H108" s="162">
        <f>SUBTOTAL(9,H109:H117)</f>
        <v>94005.420000000013</v>
      </c>
    </row>
    <row r="109" spans="1:10" s="95" customFormat="1">
      <c r="A109" s="185" t="s">
        <v>10140</v>
      </c>
      <c r="B109" s="161" t="s">
        <v>8456</v>
      </c>
      <c r="C109" s="151" t="str">
        <f>VLOOKUP('PLANILHA ORÇAMENTÁRIA'!B109,'Sinapi 05-24 Setop 01-2024'!A:C,2,)</f>
        <v>CAPINA MANUAL DO TERRENO, EXCLUSIVE RASTELAMENTO E QUEIMA</v>
      </c>
      <c r="D109" s="152" t="str">
        <f>VLOOKUP('PLANILHA ORÇAMENTÁRIA'!B109,'Sinapi 05-24 Setop 01-2024'!A:C,3,)</f>
        <v>m2</v>
      </c>
      <c r="E109" s="180">
        <f>VLOOKUP('PLANILHA ORÇAMENTÁRIA'!B109,'Sinapi 05-24 Setop 01-2024'!A:D,4,)</f>
        <v>1.21</v>
      </c>
      <c r="F109" s="153">
        <f t="shared" ref="F109" si="76">E109*(1+($F$6))*(1-($F$5))</f>
        <v>1.4852332831925492</v>
      </c>
      <c r="G109" s="193">
        <f>'MEMÓRIA DE CÁLCULO'!D106</f>
        <v>767</v>
      </c>
      <c r="H109" s="153">
        <f t="shared" si="74"/>
        <v>1139.17</v>
      </c>
    </row>
    <row r="110" spans="1:10" s="95" customFormat="1" ht="22.5">
      <c r="A110" s="185" t="s">
        <v>21997</v>
      </c>
      <c r="B110" s="161" t="s">
        <v>9048</v>
      </c>
      <c r="C110" s="151" t="str">
        <f>VLOOKUP('PLANILHA ORÇAMENTÁRIA'!B110,'Sinapi 05-24 Setop 01-2024'!A:C,2,)</f>
        <v>RASTELAMENTO DE ÁREA COM AFASTAMENTO DE ATÉ VINTE (20) METROS, EXCLUSIVE CAPINA OU ROÇADA MANUAL</v>
      </c>
      <c r="D110" s="152" t="str">
        <f>VLOOKUP('PLANILHA ORÇAMENTÁRIA'!B110,'Sinapi 05-24 Setop 01-2024'!A:C,3,)</f>
        <v>m2</v>
      </c>
      <c r="E110" s="180">
        <f>VLOOKUP('PLANILHA ORÇAMENTÁRIA'!B110,'Sinapi 05-24 Setop 01-2024'!A:D,4,)</f>
        <v>0.81</v>
      </c>
      <c r="F110" s="153">
        <f t="shared" ref="F110:F111" si="77">E110*(1+($F$6))*(1-($F$5))</f>
        <v>0.99424707387269828</v>
      </c>
      <c r="G110" s="193">
        <f>'MEMÓRIA DE CÁLCULO'!D107</f>
        <v>767</v>
      </c>
      <c r="H110" s="153">
        <f t="shared" si="74"/>
        <v>762.59</v>
      </c>
    </row>
    <row r="111" spans="1:10" s="95" customFormat="1" ht="45">
      <c r="A111" s="185" t="s">
        <v>22071</v>
      </c>
      <c r="B111" s="161" t="s">
        <v>8778</v>
      </c>
      <c r="C111" s="151" t="str">
        <f>VLOOKUP('PLANILHA ORÇAMENTÁRIA'!B111,'Sinapi 05-24 Setop 01-2024'!A:C,2,)</f>
        <v>CORRIMÃO SIMPLES EM TUBO GALVANIZADO, COM COSTURA, DIÂMETRO 1.1/2", ESP. 3MM, FIXADO EM PISO COM MONTANTE VERTICAL, DIÂMETRO 1.1/2", INCLUSIVE SUPORTE PARA CORRIMÃO EM BARRA CHATA (1"X1/2"), EXCLUSIVE PINTURA</v>
      </c>
      <c r="D111" s="152" t="str">
        <f>VLOOKUP('PLANILHA ORÇAMENTÁRIA'!B111,'Sinapi 05-24 Setop 01-2024'!A:C,3,)</f>
        <v>m</v>
      </c>
      <c r="E111" s="180">
        <f>VLOOKUP('PLANILHA ORÇAMENTÁRIA'!B111,'Sinapi 05-24 Setop 01-2024'!A:D,4,)</f>
        <v>200.01</v>
      </c>
      <c r="F111" s="153">
        <f t="shared" si="77"/>
        <v>245.50537931515848</v>
      </c>
      <c r="G111" s="193">
        <f>'MEMÓRIA DE CÁLCULO'!D108</f>
        <v>6</v>
      </c>
      <c r="H111" s="153">
        <f t="shared" ref="H111" si="78">ROUND(F111*G111,2)</f>
        <v>1473.03</v>
      </c>
      <c r="J111" s="211"/>
    </row>
    <row r="112" spans="1:10" s="95" customFormat="1" ht="22.5">
      <c r="A112" s="185" t="s">
        <v>22072</v>
      </c>
      <c r="B112" s="161" t="s">
        <v>19020</v>
      </c>
      <c r="C112" s="151" t="str">
        <f>VLOOKUP('PLANILHA ORÇAMENTÁRIA'!B112,'Sinapi 05-24 Setop 01-2024'!A:C,2,)</f>
        <v>EXECUÇÃO DE PASSEIO EM PISO INTERTRAVADO, COM BLOCO 16 FACES DE 22 X 11 CM, ESPESSURA 6 CM. AF_10/2022</v>
      </c>
      <c r="D112" s="152" t="str">
        <f>VLOOKUP('PLANILHA ORÇAMENTÁRIA'!B112,'Sinapi 05-24 Setop 01-2024'!A:C,3,)</f>
        <v>M2</v>
      </c>
      <c r="E112" s="180" t="str">
        <f>VLOOKUP('PLANILHA ORÇAMENTÁRIA'!B112,'Sinapi 05-24 Setop 01-2024'!A:D,4,)</f>
        <v>75,91</v>
      </c>
      <c r="F112" s="153">
        <f t="shared" ref="F112" si="79">E112*(1+($F$6))*(1-($F$5))</f>
        <v>93.176907873674708</v>
      </c>
      <c r="G112" s="193">
        <f>'MEMÓRIA DE CÁLCULO'!D109</f>
        <v>100.75</v>
      </c>
      <c r="H112" s="153">
        <f t="shared" si="74"/>
        <v>9387.57</v>
      </c>
    </row>
    <row r="113" spans="1:8" s="95" customFormat="1">
      <c r="A113" s="185" t="s">
        <v>22073</v>
      </c>
      <c r="B113" s="161" t="s">
        <v>8959</v>
      </c>
      <c r="C113" s="151" t="str">
        <f>VLOOKUP('PLANILHA ORÇAMENTÁRIA'!B113,'Sinapi 05-24 Setop 01-2024'!A:C,2,)</f>
        <v>PASSEIOS DE CONCRETO E = 8 CM, FCK = 15 MPA PADRÃO PREFEITURA</v>
      </c>
      <c r="D113" s="152" t="str">
        <f>VLOOKUP('PLANILHA ORÇAMENTÁRIA'!B113,'Sinapi 05-24 Setop 01-2024'!A:C,3,)</f>
        <v>m2</v>
      </c>
      <c r="E113" s="180">
        <f>VLOOKUP('PLANILHA ORÇAMENTÁRIA'!B113,'Sinapi 05-24 Setop 01-2024'!A:D,4,)</f>
        <v>71.180000000000007</v>
      </c>
      <c r="F113" s="153">
        <f t="shared" ref="F113" si="80">E113*(1+($F$6))*(1-($F$5))</f>
        <v>87.370995948467495</v>
      </c>
      <c r="G113" s="193">
        <f>'MEMÓRIA DE CÁLCULO'!D110</f>
        <v>55.033000000000008</v>
      </c>
      <c r="H113" s="153">
        <f t="shared" si="74"/>
        <v>4808.29</v>
      </c>
    </row>
    <row r="114" spans="1:8" s="95" customFormat="1" ht="56.25">
      <c r="A114" s="185" t="s">
        <v>22074</v>
      </c>
      <c r="B114" s="161" t="s">
        <v>8766</v>
      </c>
      <c r="C114" s="151" t="str">
        <f>VLOOKUP('PLANILHA ORÇAMENTÁRIA'!B114,'Sinapi 05-24 Setop 01-2024'!A:C,2,)</f>
        <v>ALAMBRADO PARA QUADRA ESPORTIVA, EM TELA DE ARAME GALVANIZADO COM TRAMA LOSANGULAR DE 2" (50,8MM) E FIO BWG12 (2,77MM), ALTURA 6M, EXCLUSIVE PINTURA, INCLUSIVE FIXAÇÃO E FORNECIMENTO EM QUADROS DE TUBOS DE AÇO CARBONO GALVANIZADO DIÂMETRO DE 50MM (2")</v>
      </c>
      <c r="D114" s="152" t="str">
        <f>VLOOKUP('PLANILHA ORÇAMENTÁRIA'!B114,'Sinapi 05-24 Setop 01-2024'!A:C,3,)</f>
        <v>m</v>
      </c>
      <c r="E114" s="180">
        <f>VLOOKUP('PLANILHA ORÇAMENTÁRIA'!B114,'Sinapi 05-24 Setop 01-2024'!A:D,4,)</f>
        <v>931.87</v>
      </c>
      <c r="F114" s="153">
        <f t="shared" ref="F114" si="81">E114*(1+($F$6))*(1-($F$5))</f>
        <v>1143.8382971972239</v>
      </c>
      <c r="G114" s="193">
        <f>'MEMÓRIA DE CÁLCULO'!D111</f>
        <v>23.5</v>
      </c>
      <c r="H114" s="153">
        <f t="shared" si="74"/>
        <v>26880.2</v>
      </c>
    </row>
    <row r="115" spans="1:8" s="95" customFormat="1" ht="56.25">
      <c r="A115" s="185" t="s">
        <v>22075</v>
      </c>
      <c r="B115" s="161" t="s">
        <v>8762</v>
      </c>
      <c r="C115" s="151" t="str">
        <f>VLOOKUP('PLANILHA ORÇAMENTÁRIA'!B115,'Sinapi 05-24 Setop 01-2024'!A:C,2,)</f>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
      <c r="D115" s="152" t="str">
        <f>VLOOKUP('PLANILHA ORÇAMENTÁRIA'!B115,'Sinapi 05-24 Setop 01-2024'!A:C,3,)</f>
        <v>m</v>
      </c>
      <c r="E115" s="180">
        <f>VLOOKUP('PLANILHA ORÇAMENTÁRIA'!B115,'Sinapi 05-24 Setop 01-2024'!A:D,4,)</f>
        <v>680.37</v>
      </c>
      <c r="F115" s="153">
        <f t="shared" ref="F115" si="82">E115*(1+($F$6))*(1-($F$5))</f>
        <v>835.13071808736754</v>
      </c>
      <c r="G115" s="193">
        <f>'MEMÓRIA DE CÁLCULO'!D112</f>
        <v>50</v>
      </c>
      <c r="H115" s="153">
        <f t="shared" ref="H115" si="83">ROUND(F115*G115,2)</f>
        <v>41756.54</v>
      </c>
    </row>
    <row r="116" spans="1:8" s="95" customFormat="1">
      <c r="A116" s="185" t="s">
        <v>22094</v>
      </c>
      <c r="B116" s="161" t="s">
        <v>31508</v>
      </c>
      <c r="C116" s="151" t="str">
        <f>VLOOKUP('PLANILHA ORÇAMENTÁRIA'!B116,'Sinapi 05-24 Setop 01-2024'!A:C,2,)</f>
        <v>BEBEDOURO GEMINADO MG-F 80 INOX</v>
      </c>
      <c r="D116" s="152" t="str">
        <f>VLOOKUP('PLANILHA ORÇAMENTÁRIA'!B116,'Sinapi 05-24 Setop 01-2024'!A:C,3,)</f>
        <v>U</v>
      </c>
      <c r="E116" s="180">
        <f>VLOOKUP('PLANILHA ORÇAMENTÁRIA'!B116,'Sinapi 05-24 Setop 01-2024'!A:D,4,)</f>
        <v>1152.69</v>
      </c>
      <c r="F116" s="153">
        <f t="shared" ref="F116" si="84">E116*(1+($F$6))*(1-($F$5))</f>
        <v>1414.8872340522475</v>
      </c>
      <c r="G116" s="193">
        <f>'MEMÓRIA DE CÁLCULO'!D113</f>
        <v>1</v>
      </c>
      <c r="H116" s="153">
        <f t="shared" ref="H116" si="85">ROUND(F116*G116,2)</f>
        <v>1414.89</v>
      </c>
    </row>
    <row r="117" spans="1:8" s="95" customFormat="1">
      <c r="A117" s="185" t="s">
        <v>31517</v>
      </c>
      <c r="B117" s="161" t="s">
        <v>7782</v>
      </c>
      <c r="C117" s="151" t="str">
        <f>VLOOKUP('PLANILHA ORÇAMENTÁRIA'!B117,'Sinapi 05-24 Setop 01-2024'!A:C,2,)</f>
        <v>LIMPEZA FINAL PARA ENTREGA DA OBRA</v>
      </c>
      <c r="D117" s="152" t="str">
        <f>VLOOKUP('PLANILHA ORÇAMENTÁRIA'!B117,'Sinapi 05-24 Setop 01-2024'!A:C,3,)</f>
        <v>m2</v>
      </c>
      <c r="E117" s="180">
        <f>VLOOKUP('PLANILHA ORÇAMENTÁRIA'!B117,'Sinapi 05-24 Setop 01-2024'!A:D,4,)</f>
        <v>6.78</v>
      </c>
      <c r="F117" s="153">
        <f t="shared" ref="F117" si="86">E117*(1+($F$6))*(1-($F$5))</f>
        <v>8.3222162479714736</v>
      </c>
      <c r="G117" s="193">
        <f>'MEMÓRIA DE CÁLCULO'!D114</f>
        <v>767</v>
      </c>
      <c r="H117" s="163">
        <f t="shared" si="74"/>
        <v>6383.14</v>
      </c>
    </row>
    <row r="119" spans="1:8" s="95" customFormat="1" ht="12.75" customHeight="1">
      <c r="A119" s="315" t="s">
        <v>3365</v>
      </c>
      <c r="B119" s="316"/>
      <c r="C119" s="316"/>
      <c r="D119" s="316"/>
      <c r="E119" s="316"/>
      <c r="F119" s="316"/>
      <c r="G119" s="316"/>
      <c r="H119" s="108">
        <f>SUBTOTAL(9,H9:H117)</f>
        <v>272721.13000000006</v>
      </c>
    </row>
    <row r="120" spans="1:8">
      <c r="A120" s="88"/>
      <c r="B120" s="88"/>
      <c r="C120" s="89"/>
      <c r="D120" s="88"/>
      <c r="E120" s="88"/>
      <c r="F120" s="88"/>
      <c r="G120" s="88"/>
      <c r="H120" s="90"/>
    </row>
    <row r="121" spans="1:8">
      <c r="A121" s="194"/>
      <c r="B121" s="194"/>
      <c r="C121" s="195"/>
      <c r="D121" s="194"/>
      <c r="E121" s="194"/>
      <c r="F121" s="194"/>
      <c r="G121" s="194"/>
      <c r="H121" s="196"/>
    </row>
    <row r="122" spans="1:8">
      <c r="A122" s="194"/>
      <c r="B122" s="194"/>
      <c r="C122" s="195"/>
      <c r="D122" s="194"/>
      <c r="E122" s="194"/>
      <c r="F122" s="194"/>
      <c r="G122" s="194"/>
      <c r="H122" s="196"/>
    </row>
    <row r="123" spans="1:8">
      <c r="A123" s="194"/>
      <c r="B123" s="194"/>
      <c r="C123" s="195"/>
      <c r="D123" s="194"/>
      <c r="E123" s="194"/>
      <c r="F123" s="194"/>
      <c r="G123" s="194"/>
      <c r="H123" s="196"/>
    </row>
    <row r="124" spans="1:8">
      <c r="A124" s="194"/>
      <c r="B124" s="194"/>
      <c r="C124" s="195"/>
      <c r="D124" s="194"/>
      <c r="E124" s="194"/>
      <c r="F124" s="194"/>
      <c r="G124" s="194"/>
      <c r="H124" s="196"/>
    </row>
    <row r="125" spans="1:8">
      <c r="C125" s="171"/>
      <c r="H125" s="86"/>
    </row>
    <row r="126" spans="1:8" s="165" customFormat="1">
      <c r="A126" s="164"/>
      <c r="B126" s="164"/>
      <c r="C126" s="94" t="s">
        <v>3364</v>
      </c>
      <c r="D126" s="313" t="s">
        <v>3364</v>
      </c>
      <c r="E126" s="313"/>
      <c r="F126" s="313"/>
      <c r="G126" s="313"/>
      <c r="H126" s="313"/>
    </row>
    <row r="127" spans="1:8">
      <c r="C127" s="92" t="s">
        <v>22027</v>
      </c>
      <c r="D127" s="314" t="s">
        <v>9871</v>
      </c>
      <c r="E127" s="314"/>
      <c r="F127" s="314"/>
      <c r="G127" s="314"/>
      <c r="H127" s="314"/>
    </row>
    <row r="128" spans="1:8">
      <c r="C128" s="91" t="s">
        <v>22028</v>
      </c>
      <c r="D128" s="314" t="s">
        <v>9501</v>
      </c>
      <c r="E128" s="314"/>
      <c r="F128" s="314"/>
      <c r="G128" s="314"/>
      <c r="H128" s="314"/>
    </row>
    <row r="129" spans="3:3">
      <c r="C129" s="91" t="s">
        <v>9491</v>
      </c>
    </row>
    <row r="131" spans="3:3">
      <c r="C131" s="171" t="s">
        <v>35508</v>
      </c>
    </row>
    <row r="135" spans="3:3">
      <c r="C135" s="87" t="s">
        <v>35509</v>
      </c>
    </row>
  </sheetData>
  <dataConsolidate/>
  <mergeCells count="20">
    <mergeCell ref="A5:A7"/>
    <mergeCell ref="D126:H126"/>
    <mergeCell ref="D127:H127"/>
    <mergeCell ref="D128:H128"/>
    <mergeCell ref="A119:G119"/>
    <mergeCell ref="B6:B7"/>
    <mergeCell ref="C6:C7"/>
    <mergeCell ref="D6:D7"/>
    <mergeCell ref="G6:G7"/>
    <mergeCell ref="H6:H7"/>
    <mergeCell ref="C5:D5"/>
    <mergeCell ref="G5:H5"/>
    <mergeCell ref="D3:F3"/>
    <mergeCell ref="A4:C4"/>
    <mergeCell ref="D4:F4"/>
    <mergeCell ref="A1:H1"/>
    <mergeCell ref="A2:C2"/>
    <mergeCell ref="D2:F2"/>
    <mergeCell ref="G2:H4"/>
    <mergeCell ref="A3:C3"/>
  </mergeCells>
  <phoneticPr fontId="17" type="noConversion"/>
  <printOptions horizontalCentered="1"/>
  <pageMargins left="0.86614173228346458" right="0.51181102362204722" top="0.9055118110236221" bottom="0.39370078740157483" header="0.31496062992125984" footer="0.15748031496062992"/>
  <pageSetup paperSize="9" scale="85" fitToHeight="0" orientation="landscape" r:id="rId1"/>
  <headerFooter>
    <oddHeader>&amp;L&amp;G&amp;C&amp;28PREFEITURA MUNICIPAL DO SERRO - MG</oddHeader>
    <oddFooter>&amp;RPágina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showGridLines="0" tabSelected="1" zoomScaleNormal="100" workbookViewId="0">
      <selection activeCell="F10" sqref="F10"/>
    </sheetView>
  </sheetViews>
  <sheetFormatPr defaultRowHeight="15"/>
  <cols>
    <col min="1" max="1" width="44" customWidth="1"/>
    <col min="2" max="2" width="11.140625" customWidth="1"/>
    <col min="3" max="3" width="10.42578125" customWidth="1"/>
    <col min="5" max="5" width="12.5703125" customWidth="1"/>
    <col min="6" max="6" width="18.5703125" customWidth="1"/>
    <col min="7" max="7" width="24.28515625" customWidth="1"/>
  </cols>
  <sheetData>
    <row r="1" spans="1:8" ht="21.75" thickBot="1">
      <c r="A1" s="324" t="s">
        <v>10100</v>
      </c>
      <c r="B1" s="325"/>
      <c r="C1" s="325"/>
      <c r="D1" s="325"/>
      <c r="E1" s="325"/>
      <c r="F1" s="325"/>
      <c r="G1" s="325"/>
      <c r="H1" s="326"/>
    </row>
    <row r="2" spans="1:8" ht="26.25" thickBot="1">
      <c r="A2" s="109" t="s">
        <v>9872</v>
      </c>
      <c r="B2" s="110" t="s">
        <v>9873</v>
      </c>
      <c r="C2" s="111" t="s">
        <v>9874</v>
      </c>
      <c r="D2" s="112" t="s">
        <v>9875</v>
      </c>
      <c r="E2" s="113" t="s">
        <v>9876</v>
      </c>
      <c r="F2" s="133"/>
      <c r="G2" s="329" t="s">
        <v>9877</v>
      </c>
      <c r="H2" s="330"/>
    </row>
    <row r="3" spans="1:8" ht="15.75" thickTop="1">
      <c r="A3" s="114" t="s">
        <v>9878</v>
      </c>
      <c r="B3" s="115">
        <v>0.8</v>
      </c>
      <c r="C3" s="115">
        <v>0.8</v>
      </c>
      <c r="D3" s="116">
        <v>1</v>
      </c>
      <c r="E3" s="117">
        <v>0.8</v>
      </c>
      <c r="F3" s="133"/>
      <c r="G3" s="118" t="s">
        <v>9879</v>
      </c>
      <c r="H3" s="119">
        <v>0.65</v>
      </c>
    </row>
    <row r="4" spans="1:8">
      <c r="A4" s="120" t="s">
        <v>9880</v>
      </c>
      <c r="B4" s="121">
        <v>0.97</v>
      </c>
      <c r="C4" s="121">
        <v>1.27</v>
      </c>
      <c r="D4" s="122">
        <v>1.27</v>
      </c>
      <c r="E4" s="123">
        <v>1.27</v>
      </c>
      <c r="F4" s="133"/>
      <c r="G4" s="124" t="s">
        <v>9881</v>
      </c>
      <c r="H4" s="125">
        <v>3</v>
      </c>
    </row>
    <row r="5" spans="1:8">
      <c r="A5" s="120" t="s">
        <v>9882</v>
      </c>
      <c r="B5" s="121">
        <v>0.59</v>
      </c>
      <c r="C5" s="121">
        <v>1.23</v>
      </c>
      <c r="D5" s="122">
        <v>1.39</v>
      </c>
      <c r="E5" s="123">
        <v>1.23</v>
      </c>
      <c r="F5" s="133"/>
      <c r="G5" s="124" t="s">
        <v>9883</v>
      </c>
      <c r="H5" s="125">
        <v>2.4</v>
      </c>
    </row>
    <row r="6" spans="1:8">
      <c r="A6" s="120" t="s">
        <v>9884</v>
      </c>
      <c r="B6" s="121">
        <v>3</v>
      </c>
      <c r="C6" s="121">
        <v>4</v>
      </c>
      <c r="D6" s="122">
        <v>5.5</v>
      </c>
      <c r="E6" s="123">
        <v>4</v>
      </c>
      <c r="F6" s="133"/>
      <c r="G6" s="331" t="s">
        <v>9885</v>
      </c>
      <c r="H6" s="333"/>
    </row>
    <row r="7" spans="1:8" ht="15.75" thickBot="1">
      <c r="A7" s="120" t="s">
        <v>9886</v>
      </c>
      <c r="B7" s="121">
        <v>6.16</v>
      </c>
      <c r="C7" s="121">
        <v>7.4</v>
      </c>
      <c r="D7" s="122">
        <v>8.9600000000000009</v>
      </c>
      <c r="E7" s="123">
        <v>7.4</v>
      </c>
      <c r="F7" s="133"/>
      <c r="G7" s="332"/>
      <c r="H7" s="334"/>
    </row>
    <row r="8" spans="1:8" ht="15.75" thickBot="1">
      <c r="A8" s="126" t="s">
        <v>9887</v>
      </c>
      <c r="B8" s="127"/>
      <c r="C8" s="127"/>
      <c r="D8" s="128"/>
      <c r="E8" s="129">
        <f>H8</f>
        <v>6.05</v>
      </c>
      <c r="F8" s="133"/>
      <c r="G8" s="130" t="s">
        <v>9888</v>
      </c>
      <c r="H8" s="131">
        <f>SUM(H3:H7)</f>
        <v>6.05</v>
      </c>
    </row>
    <row r="9" spans="1:8">
      <c r="A9" s="134"/>
      <c r="B9" s="133"/>
      <c r="C9" s="133"/>
      <c r="D9" s="133"/>
      <c r="E9" s="133"/>
      <c r="F9" s="133"/>
      <c r="G9" s="135"/>
      <c r="H9" s="136"/>
    </row>
    <row r="10" spans="1:8">
      <c r="A10" s="134"/>
      <c r="B10" s="133"/>
      <c r="C10" s="133"/>
      <c r="D10" s="133"/>
      <c r="E10" s="133"/>
      <c r="F10" s="133"/>
      <c r="G10" s="135"/>
      <c r="H10" s="136"/>
    </row>
    <row r="11" spans="1:8">
      <c r="A11" s="134"/>
      <c r="B11" s="133"/>
      <c r="C11" s="133"/>
      <c r="D11" s="133"/>
      <c r="E11" s="133"/>
      <c r="F11" s="133"/>
      <c r="G11" s="133"/>
      <c r="H11" s="137"/>
    </row>
    <row r="12" spans="1:8">
      <c r="A12" s="134"/>
      <c r="B12" s="133"/>
      <c r="C12" s="133"/>
      <c r="D12" s="133"/>
      <c r="E12" s="133"/>
      <c r="F12" s="133"/>
      <c r="G12" s="133"/>
      <c r="H12" s="137"/>
    </row>
    <row r="13" spans="1:8">
      <c r="A13" s="134"/>
      <c r="B13" s="133"/>
      <c r="C13" s="133"/>
      <c r="D13" s="133"/>
      <c r="E13" s="133"/>
      <c r="F13" s="133"/>
      <c r="G13" s="133"/>
      <c r="H13" s="137"/>
    </row>
    <row r="14" spans="1:8" ht="15.75" thickBot="1">
      <c r="A14" s="134"/>
      <c r="B14" s="133"/>
      <c r="C14" s="133"/>
      <c r="D14" s="133"/>
      <c r="E14" s="133"/>
      <c r="F14" s="133"/>
      <c r="G14" s="133"/>
      <c r="H14" s="137"/>
    </row>
    <row r="15" spans="1:8" ht="15.75" thickBot="1">
      <c r="A15" s="138" t="s">
        <v>9889</v>
      </c>
      <c r="B15" s="166">
        <f>((((1+E6/100+E3/100+E4/100)*(1+E5/100)*(1+E7/100))/(1-E8/100))-1)</f>
        <v>0.22746552329962744</v>
      </c>
      <c r="C15" s="132"/>
      <c r="D15" s="133"/>
      <c r="E15" s="133"/>
      <c r="F15" s="133"/>
      <c r="G15" s="133"/>
      <c r="H15" s="137"/>
    </row>
    <row r="16" spans="1:8">
      <c r="A16" s="134"/>
      <c r="B16" s="133"/>
      <c r="C16" s="133"/>
      <c r="D16" s="133"/>
      <c r="E16" s="133"/>
      <c r="F16" s="133"/>
      <c r="G16" s="133"/>
      <c r="H16" s="137"/>
    </row>
    <row r="17" spans="1:10">
      <c r="A17" s="139" t="s">
        <v>9890</v>
      </c>
      <c r="B17" s="133"/>
      <c r="C17" s="133"/>
      <c r="D17" s="133"/>
      <c r="E17" s="140"/>
      <c r="F17" s="133"/>
      <c r="G17" s="133"/>
      <c r="H17" s="141"/>
      <c r="J17" s="146"/>
    </row>
    <row r="18" spans="1:10">
      <c r="A18" s="142" t="s">
        <v>9891</v>
      </c>
      <c r="B18" s="133"/>
      <c r="C18" s="133"/>
      <c r="D18" s="133"/>
      <c r="E18" s="140"/>
      <c r="F18" s="133"/>
      <c r="G18" s="133"/>
      <c r="H18" s="141"/>
    </row>
    <row r="19" spans="1:10">
      <c r="A19" s="142" t="s">
        <v>9892</v>
      </c>
      <c r="B19" s="133"/>
      <c r="C19" s="133"/>
      <c r="D19" s="133"/>
      <c r="E19" s="140"/>
      <c r="F19" s="133"/>
      <c r="G19" s="133"/>
      <c r="H19" s="141"/>
    </row>
    <row r="20" spans="1:10">
      <c r="A20" s="142" t="s">
        <v>9893</v>
      </c>
      <c r="B20" s="133"/>
      <c r="C20" s="133"/>
      <c r="D20" s="133"/>
      <c r="E20" s="140"/>
      <c r="F20" s="133"/>
      <c r="G20" s="133"/>
      <c r="H20" s="141"/>
    </row>
    <row r="21" spans="1:10">
      <c r="A21" s="142" t="s">
        <v>9894</v>
      </c>
      <c r="B21" s="133"/>
      <c r="C21" s="133"/>
      <c r="D21" s="133"/>
      <c r="E21" s="133"/>
      <c r="F21" s="133"/>
      <c r="G21" s="133"/>
      <c r="H21" s="137"/>
    </row>
    <row r="22" spans="1:10">
      <c r="A22" s="142" t="s">
        <v>9895</v>
      </c>
      <c r="B22" s="133"/>
      <c r="C22" s="133"/>
      <c r="D22" s="133"/>
      <c r="E22" s="133"/>
      <c r="F22" s="133"/>
      <c r="G22" s="133"/>
      <c r="H22" s="137"/>
    </row>
    <row r="23" spans="1:10">
      <c r="A23" s="142" t="s">
        <v>9896</v>
      </c>
      <c r="B23" s="133"/>
      <c r="C23" s="133"/>
      <c r="D23" s="133"/>
      <c r="E23" s="133"/>
      <c r="F23" s="133"/>
      <c r="G23" s="133"/>
      <c r="H23" s="137"/>
    </row>
    <row r="24" spans="1:10">
      <c r="A24" s="327" t="s">
        <v>9897</v>
      </c>
      <c r="B24" s="328"/>
      <c r="C24" s="328"/>
      <c r="D24" s="328"/>
      <c r="E24" s="328"/>
      <c r="F24" s="328"/>
      <c r="G24" s="328"/>
      <c r="H24" s="137"/>
    </row>
    <row r="25" spans="1:10" ht="15.75" thickBot="1">
      <c r="A25" s="143" t="s">
        <v>35510</v>
      </c>
      <c r="B25" s="144"/>
      <c r="C25" s="144"/>
      <c r="D25" s="144"/>
      <c r="E25" s="144"/>
      <c r="F25" s="144"/>
      <c r="G25" s="144"/>
      <c r="H25" s="145"/>
    </row>
    <row r="27" spans="1:10">
      <c r="C27" s="335" t="s">
        <v>35511</v>
      </c>
      <c r="D27" s="335"/>
      <c r="E27" s="335"/>
    </row>
    <row r="28" spans="1:10">
      <c r="D28" s="91"/>
    </row>
    <row r="29" spans="1:10">
      <c r="D29" s="91"/>
    </row>
    <row r="30" spans="1:10" ht="23.25" customHeight="1">
      <c r="B30" s="337" t="s">
        <v>3364</v>
      </c>
      <c r="C30" s="337"/>
      <c r="D30" s="337"/>
      <c r="E30" s="337"/>
      <c r="F30" s="337"/>
    </row>
    <row r="31" spans="1:10">
      <c r="C31" s="336" t="s">
        <v>22027</v>
      </c>
      <c r="D31" s="336"/>
      <c r="E31" s="336"/>
    </row>
    <row r="32" spans="1:10">
      <c r="C32" s="335" t="s">
        <v>22028</v>
      </c>
      <c r="D32" s="335"/>
      <c r="E32" s="335"/>
    </row>
    <row r="33" spans="3:5">
      <c r="C33" s="335" t="s">
        <v>9491</v>
      </c>
      <c r="D33" s="335"/>
      <c r="E33" s="335"/>
    </row>
  </sheetData>
  <mergeCells count="10">
    <mergeCell ref="C27:E27"/>
    <mergeCell ref="C31:E31"/>
    <mergeCell ref="C32:E32"/>
    <mergeCell ref="C33:E33"/>
    <mergeCell ref="B30:F30"/>
    <mergeCell ref="A1:H1"/>
    <mergeCell ref="A24:G24"/>
    <mergeCell ref="G2:H2"/>
    <mergeCell ref="G6:G7"/>
    <mergeCell ref="H6:H7"/>
  </mergeCells>
  <printOptions horizontalCentered="1"/>
  <pageMargins left="0.51181102362204722" right="0.51181102362204722" top="1.299212598425197" bottom="0.35433070866141736" header="0.31496062992125984" footer="0.31496062992125984"/>
  <pageSetup paperSize="9" scale="85" orientation="landscape" r:id="rId1"/>
  <headerFooter>
    <oddHeader>&amp;L&amp;12&amp;G&amp;C&amp;18PREFEITURA MUNICIPAL DO SERRO 
CONSTRUÇÃO DO CAMPO DE FUTEBOL DO 
MORRO DO VENTO</oddHeader>
    <oddFooter>&amp;F</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showGridLines="0" showZeros="0" zoomScale="90" zoomScaleNormal="90" workbookViewId="0">
      <pane ySplit="3" topLeftCell="A4" activePane="bottomLeft" state="frozen"/>
      <selection pane="bottomLeft" activeCell="D21" sqref="D21"/>
    </sheetView>
  </sheetViews>
  <sheetFormatPr defaultRowHeight="15"/>
  <cols>
    <col min="1" max="1" width="9.140625" style="104" customWidth="1"/>
    <col min="2" max="2" width="58.42578125" style="105" customWidth="1"/>
    <col min="3" max="3" width="16.140625" style="96" customWidth="1"/>
    <col min="4" max="5" width="16.140625" style="102" customWidth="1"/>
    <col min="6" max="6" width="15.140625" style="96" customWidth="1"/>
    <col min="7" max="7" width="19.5703125" style="102" customWidth="1"/>
    <col min="8" max="16384" width="9.140625" style="102"/>
  </cols>
  <sheetData>
    <row r="1" spans="1:7" ht="39.950000000000003" customHeight="1">
      <c r="A1" s="339" t="s">
        <v>9494</v>
      </c>
      <c r="B1" s="340"/>
      <c r="C1" s="340"/>
      <c r="D1" s="340"/>
      <c r="E1" s="340"/>
      <c r="F1" s="208"/>
    </row>
    <row r="2" spans="1:7" ht="39.950000000000003" customHeight="1">
      <c r="A2" s="97" t="s">
        <v>9495</v>
      </c>
      <c r="B2" s="97" t="s">
        <v>22031</v>
      </c>
      <c r="C2" s="97"/>
      <c r="D2" s="97"/>
      <c r="E2" s="97"/>
      <c r="F2" s="103"/>
    </row>
    <row r="3" spans="1:7" ht="21" customHeight="1">
      <c r="A3" s="197" t="s">
        <v>9496</v>
      </c>
      <c r="B3" s="198" t="s">
        <v>9497</v>
      </c>
      <c r="C3" s="199" t="s">
        <v>9498</v>
      </c>
      <c r="D3" s="200" t="s">
        <v>22018</v>
      </c>
      <c r="E3" s="200" t="s">
        <v>22019</v>
      </c>
      <c r="F3" s="200" t="s">
        <v>22020</v>
      </c>
    </row>
    <row r="4" spans="1:7">
      <c r="A4" s="98">
        <v>1</v>
      </c>
      <c r="B4" s="99" t="str">
        <f>VLOOKUP(A4,'PLANILHA ORÇAMENTÁRIA'!A:H,3,)</f>
        <v>ADMINISTRAÇÃO LOCAL</v>
      </c>
      <c r="C4" s="100">
        <f>VLOOKUP(A4,'PLANILHA ORÇAMENTÁRIA'!A:H,8,)</f>
        <v>21228.28</v>
      </c>
      <c r="D4" s="101">
        <v>0.33329999999999999</v>
      </c>
      <c r="E4" s="101">
        <v>0.33329999999999999</v>
      </c>
      <c r="F4" s="101">
        <v>0.33339999999999997</v>
      </c>
      <c r="G4" s="170"/>
    </row>
    <row r="5" spans="1:7">
      <c r="A5" s="98">
        <v>2</v>
      </c>
      <c r="B5" s="99" t="str">
        <f>VLOOKUP(A5,'PLANILHA ORÇAMENTÁRIA'!A:H,3,)</f>
        <v>CANTEIRO DE OBRA</v>
      </c>
      <c r="C5" s="100">
        <f>VLOOKUP(A5,'PLANILHA ORÇAMENTÁRIA'!A:H,8,)</f>
        <v>10709.919999999998</v>
      </c>
      <c r="D5" s="101">
        <v>1</v>
      </c>
      <c r="E5" s="101"/>
      <c r="F5" s="103"/>
      <c r="G5" s="106"/>
    </row>
    <row r="6" spans="1:7">
      <c r="A6" s="98">
        <v>3</v>
      </c>
      <c r="B6" s="99" t="str">
        <f>VLOOKUP(A6,'PLANILHA ORÇAMENTÁRIA'!A:H,3,)</f>
        <v>LOCAÇÃO DE ANDAIMES</v>
      </c>
      <c r="C6" s="100">
        <f>VLOOKUP(A6,'PLANILHA ORÇAMENTÁRIA'!A:H,8,)</f>
        <v>1025.1300000000001</v>
      </c>
      <c r="D6" s="101">
        <v>0.33329999999999999</v>
      </c>
      <c r="E6" s="101">
        <v>0.33329999999999999</v>
      </c>
      <c r="F6" s="101">
        <v>0.33339999999999997</v>
      </c>
      <c r="G6" s="106"/>
    </row>
    <row r="7" spans="1:7">
      <c r="A7" s="98">
        <v>4</v>
      </c>
      <c r="B7" s="99" t="str">
        <f>VLOOKUP(A7,'PLANILHA ORÇAMENTÁRIA'!A:H,3,)</f>
        <v>FUNDAÇÕES</v>
      </c>
      <c r="C7" s="100">
        <f>VLOOKUP(A7,'PLANILHA ORÇAMENTÁRIA'!A:H,8,)</f>
        <v>47819.110000000008</v>
      </c>
      <c r="D7" s="101">
        <v>1</v>
      </c>
      <c r="E7" s="101"/>
      <c r="F7" s="103"/>
      <c r="G7" s="106"/>
    </row>
    <row r="8" spans="1:7">
      <c r="A8" s="98">
        <v>5</v>
      </c>
      <c r="B8" s="99" t="str">
        <f>VLOOKUP(A8,'PLANILHA ORÇAMENTÁRIA'!A:H,3,)</f>
        <v>ESTRUTURA</v>
      </c>
      <c r="C8" s="100">
        <f>VLOOKUP(A8,'PLANILHA ORÇAMENTÁRIA'!A:H,8,)</f>
        <v>8458.14</v>
      </c>
      <c r="D8" s="101">
        <v>0.5</v>
      </c>
      <c r="E8" s="101">
        <v>0.5</v>
      </c>
      <c r="F8" s="103"/>
      <c r="G8" s="106"/>
    </row>
    <row r="9" spans="1:7">
      <c r="A9" s="98">
        <v>6</v>
      </c>
      <c r="B9" s="99" t="str">
        <f>VLOOKUP(A9,'PLANILHA ORÇAMENTÁRIA'!A:H,3,)</f>
        <v>ALVENARIA</v>
      </c>
      <c r="C9" s="100">
        <f>VLOOKUP(A9,'PLANILHA ORÇAMENTÁRIA'!A:H,8,)</f>
        <v>7361.3</v>
      </c>
      <c r="D9" s="101"/>
      <c r="E9" s="101">
        <v>0.7</v>
      </c>
      <c r="F9" s="101">
        <v>0.3</v>
      </c>
      <c r="G9" s="106"/>
    </row>
    <row r="10" spans="1:7">
      <c r="A10" s="98">
        <v>7</v>
      </c>
      <c r="B10" s="99" t="str">
        <f>VLOOKUP(A10,'PLANILHA ORÇAMENTÁRIA'!A:H,3,)</f>
        <v>REVESTIMENTOS</v>
      </c>
      <c r="C10" s="100">
        <f>VLOOKUP(A10,'PLANILHA ORÇAMENTÁRIA'!A:H,8,)</f>
        <v>12563.9</v>
      </c>
      <c r="D10" s="101"/>
      <c r="E10" s="101">
        <v>0.7</v>
      </c>
      <c r="F10" s="101">
        <v>0.3</v>
      </c>
      <c r="G10" s="106"/>
    </row>
    <row r="11" spans="1:7">
      <c r="A11" s="98">
        <v>8</v>
      </c>
      <c r="B11" s="99" t="str">
        <f>VLOOKUP(A11,'PLANILHA ORÇAMENTÁRIA'!A:H,3,)</f>
        <v>COBERTURA</v>
      </c>
      <c r="C11" s="100">
        <f>VLOOKUP(A11,'PLANILHA ORÇAMENTÁRIA'!A:H,8,)</f>
        <v>1782.29</v>
      </c>
      <c r="D11" s="101"/>
      <c r="E11" s="101">
        <v>0.8</v>
      </c>
      <c r="F11" s="101">
        <v>0.2</v>
      </c>
      <c r="G11" s="106"/>
    </row>
    <row r="12" spans="1:7">
      <c r="A12" s="98">
        <v>9</v>
      </c>
      <c r="B12" s="99" t="str">
        <f>VLOOKUP(A12,'PLANILHA ORÇAMENTÁRIA'!A:H,3,)</f>
        <v>CALHAS</v>
      </c>
      <c r="C12" s="100">
        <f>VLOOKUP(A12,'PLANILHA ORÇAMENTÁRIA'!A:H,8,)</f>
        <v>754.3</v>
      </c>
      <c r="D12" s="101"/>
      <c r="E12" s="101">
        <v>0.7</v>
      </c>
      <c r="F12" s="101">
        <v>0.3</v>
      </c>
      <c r="G12" s="106"/>
    </row>
    <row r="13" spans="1:7">
      <c r="A13" s="98">
        <v>10</v>
      </c>
      <c r="B13" s="99" t="str">
        <f>VLOOKUP(A13,'PLANILHA ORÇAMENTÁRIA'!A:H,3,)</f>
        <v xml:space="preserve"> VIDRO</v>
      </c>
      <c r="C13" s="100">
        <f>VLOOKUP(A13,'PLANILHA ORÇAMENTÁRIA'!A:H,8,)</f>
        <v>302.74</v>
      </c>
      <c r="D13" s="101"/>
      <c r="E13" s="101">
        <v>0.7</v>
      </c>
      <c r="F13" s="101">
        <v>0.3</v>
      </c>
      <c r="G13" s="106"/>
    </row>
    <row r="14" spans="1:7">
      <c r="A14" s="98">
        <v>11</v>
      </c>
      <c r="B14" s="99" t="str">
        <f>VLOOKUP(A14,'PLANILHA ORÇAMENTÁRIA'!A:H,3,)</f>
        <v>PISO</v>
      </c>
      <c r="C14" s="100">
        <f>VLOOKUP(A14,'PLANILHA ORÇAMENTÁRIA'!A:H,8,)</f>
        <v>8399.6299999999992</v>
      </c>
      <c r="D14" s="101"/>
      <c r="E14" s="101">
        <v>0.7</v>
      </c>
      <c r="F14" s="101">
        <v>0.3</v>
      </c>
      <c r="G14" s="106"/>
    </row>
    <row r="15" spans="1:7">
      <c r="A15" s="98">
        <v>12</v>
      </c>
      <c r="B15" s="99" t="str">
        <f>VLOOKUP(A15,'PLANILHA ORÇAMENTÁRIA'!A:H,3,)</f>
        <v>PINTURA</v>
      </c>
      <c r="C15" s="100">
        <f>VLOOKUP(A15,'PLANILHA ORÇAMENTÁRIA'!A:H,8,)</f>
        <v>10818.789999999999</v>
      </c>
      <c r="D15" s="101"/>
      <c r="E15" s="101"/>
      <c r="F15" s="101">
        <v>1</v>
      </c>
      <c r="G15" s="106"/>
    </row>
    <row r="16" spans="1:7">
      <c r="A16" s="98">
        <v>13</v>
      </c>
      <c r="B16" s="99" t="str">
        <f>VLOOKUP(A16,'PLANILHA ORÇAMENTÁRIA'!A:H,3,)</f>
        <v>INSTALAÇÕES ELÉTRICAS</v>
      </c>
      <c r="C16" s="100">
        <f>VLOOKUP(A16,'PLANILHA ORÇAMENTÁRIA'!A:H,8,)</f>
        <v>32829.89</v>
      </c>
      <c r="D16" s="101">
        <v>0.2</v>
      </c>
      <c r="E16" s="101">
        <v>0.5</v>
      </c>
      <c r="F16" s="101">
        <v>0.3</v>
      </c>
      <c r="G16" s="106"/>
    </row>
    <row r="17" spans="1:7">
      <c r="A17" s="98">
        <v>14</v>
      </c>
      <c r="B17" s="99" t="str">
        <f>VLOOKUP(A17,'PLANILHA ORÇAMENTÁRIA'!A:H,3,)</f>
        <v>INSTALAÇÕES HIDRÁULICAS</v>
      </c>
      <c r="C17" s="100">
        <f>VLOOKUP(A17,'PLANILHA ORÇAMENTÁRIA'!A:H,8,)</f>
        <v>10471.15</v>
      </c>
      <c r="D17" s="101">
        <v>0.2</v>
      </c>
      <c r="E17" s="101">
        <v>0.5</v>
      </c>
      <c r="F17" s="101">
        <v>0.3</v>
      </c>
      <c r="G17" s="106"/>
    </row>
    <row r="18" spans="1:7">
      <c r="A18" s="98">
        <v>15</v>
      </c>
      <c r="B18" s="99" t="str">
        <f>VLOOKUP(A18,'PLANILHA ORÇAMENTÁRIA'!A:H,3,)</f>
        <v>ESQUADRIAS</v>
      </c>
      <c r="C18" s="100">
        <f>VLOOKUP(A18,'PLANILHA ORÇAMENTÁRIA'!A:H,8,)</f>
        <v>4191.1399999999994</v>
      </c>
      <c r="D18" s="101"/>
      <c r="E18" s="101">
        <v>0.8</v>
      </c>
      <c r="F18" s="101">
        <v>0.2</v>
      </c>
      <c r="G18" s="106"/>
    </row>
    <row r="19" spans="1:7">
      <c r="A19" s="98">
        <v>16</v>
      </c>
      <c r="B19" s="99" t="str">
        <f>VLOOKUP(A19,'PLANILHA ORÇAMENTÁRIA'!A:H,3,)</f>
        <v>DIVERSOS</v>
      </c>
      <c r="C19" s="100">
        <f>VLOOKUP(A19,'PLANILHA ORÇAMENTÁRIA'!A:H,8,)</f>
        <v>94005.420000000013</v>
      </c>
      <c r="D19" s="101">
        <v>0.2</v>
      </c>
      <c r="E19" s="101">
        <v>0.5</v>
      </c>
      <c r="F19" s="101">
        <v>0.3</v>
      </c>
      <c r="G19" s="106"/>
    </row>
    <row r="20" spans="1:7">
      <c r="A20" s="209"/>
      <c r="D20" s="148"/>
      <c r="E20" s="148"/>
      <c r="F20" s="210"/>
    </row>
    <row r="21" spans="1:7">
      <c r="A21" s="341" t="s">
        <v>9499</v>
      </c>
      <c r="B21" s="342"/>
      <c r="C21" s="201">
        <f>SUBTOTAL(9,C4:C19)</f>
        <v>272721.13</v>
      </c>
      <c r="D21" s="201">
        <f>SUMPRODUCT(D4:D19,$C$4:$C$19)</f>
        <v>97636.453553000014</v>
      </c>
      <c r="E21" s="201">
        <f>SUMPRODUCT(E4:E19,$C$4:$C$19)</f>
        <v>105645.414553</v>
      </c>
      <c r="F21" s="201">
        <f>SUMPRODUCT(F4:F19,$C$4:$C$19)</f>
        <v>69439.261893999996</v>
      </c>
    </row>
    <row r="22" spans="1:7" ht="63.75" customHeight="1">
      <c r="B22" s="149" t="s">
        <v>9500</v>
      </c>
      <c r="C22" s="313" t="s">
        <v>22096</v>
      </c>
      <c r="D22" s="313"/>
      <c r="E22" s="313"/>
      <c r="F22" s="313"/>
      <c r="G22" s="313"/>
    </row>
    <row r="23" spans="1:7">
      <c r="B23" s="149" t="s">
        <v>22027</v>
      </c>
      <c r="C23" s="314" t="s">
        <v>9871</v>
      </c>
      <c r="D23" s="314"/>
      <c r="E23" s="314"/>
      <c r="F23" s="314"/>
      <c r="G23" s="314"/>
    </row>
    <row r="24" spans="1:7">
      <c r="B24" s="150" t="s">
        <v>22028</v>
      </c>
      <c r="C24" s="314" t="s">
        <v>9501</v>
      </c>
      <c r="D24" s="314"/>
      <c r="E24" s="314"/>
      <c r="F24" s="314"/>
      <c r="G24" s="314"/>
    </row>
    <row r="25" spans="1:7">
      <c r="B25" s="147" t="s">
        <v>9491</v>
      </c>
      <c r="C25" s="87"/>
      <c r="D25" s="87"/>
      <c r="E25" s="87"/>
      <c r="F25" s="87"/>
      <c r="G25" s="87"/>
    </row>
    <row r="26" spans="1:7">
      <c r="B26" s="338" t="s">
        <v>31516</v>
      </c>
      <c r="C26" s="338"/>
      <c r="D26" s="338"/>
      <c r="E26" s="338"/>
    </row>
  </sheetData>
  <mergeCells count="6">
    <mergeCell ref="B26:E26"/>
    <mergeCell ref="A1:E1"/>
    <mergeCell ref="A21:B21"/>
    <mergeCell ref="C22:G22"/>
    <mergeCell ref="C23:G23"/>
    <mergeCell ref="C24:G24"/>
  </mergeCells>
  <phoneticPr fontId="17" type="noConversion"/>
  <printOptions horizontalCentered="1"/>
  <pageMargins left="0.39370078740157483" right="0.39370078740157483" top="1.0629921259842521" bottom="0.43307086614173229" header="0.55118110236220474" footer="0.19685039370078741"/>
  <pageSetup paperSize="9" scale="95" orientation="landscape" r:id="rId1"/>
  <headerFooter>
    <oddHeader>&amp;L&amp;G&amp;C&amp;"-,Negrito"&amp;20Prefeitura Municipal do Serro - MG</oddHeader>
    <oddFooter>&amp;C&amp;P de &amp;N</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4"/>
  <sheetViews>
    <sheetView topLeftCell="A112" zoomScale="150" zoomScaleNormal="150" workbookViewId="0">
      <selection activeCell="B113" sqref="B113"/>
    </sheetView>
  </sheetViews>
  <sheetFormatPr defaultColWidth="9.140625" defaultRowHeight="12.75"/>
  <cols>
    <col min="1" max="1" width="8.7109375" style="87" customWidth="1"/>
    <col min="2" max="2" width="57.7109375" style="87" customWidth="1"/>
    <col min="3" max="3" width="7.140625" style="87" customWidth="1"/>
    <col min="4" max="5" width="11.42578125" style="87" customWidth="1"/>
    <col min="6" max="6" width="9.85546875" style="87" customWidth="1"/>
    <col min="7" max="7" width="17.5703125" style="87" customWidth="1"/>
    <col min="8" max="16384" width="9.140625" style="85"/>
  </cols>
  <sheetData>
    <row r="1" spans="1:7" ht="20.25">
      <c r="A1" s="306" t="s">
        <v>22011</v>
      </c>
      <c r="B1" s="306"/>
      <c r="C1" s="306"/>
      <c r="D1" s="306"/>
      <c r="E1" s="306"/>
      <c r="F1" s="306"/>
      <c r="G1" s="306"/>
    </row>
    <row r="2" spans="1:7" ht="12.75" customHeight="1">
      <c r="A2" s="352" t="s">
        <v>22030</v>
      </c>
      <c r="B2" s="353"/>
      <c r="C2" s="353"/>
      <c r="D2" s="353"/>
      <c r="E2" s="353"/>
      <c r="F2" s="353"/>
      <c r="G2" s="354"/>
    </row>
    <row r="3" spans="1:7">
      <c r="A3" s="355"/>
      <c r="B3" s="356"/>
      <c r="C3" s="356"/>
      <c r="D3" s="356"/>
      <c r="E3" s="356"/>
      <c r="F3" s="356"/>
      <c r="G3" s="357"/>
    </row>
    <row r="4" spans="1:7">
      <c r="A4" s="358"/>
      <c r="B4" s="359"/>
      <c r="C4" s="359"/>
      <c r="D4" s="359"/>
      <c r="E4" s="359"/>
      <c r="F4" s="359"/>
      <c r="G4" s="360"/>
    </row>
    <row r="5" spans="1:7" ht="15.75">
      <c r="A5" s="203" t="s">
        <v>0</v>
      </c>
      <c r="B5" s="203" t="s">
        <v>22012</v>
      </c>
      <c r="C5" s="203" t="s">
        <v>126</v>
      </c>
      <c r="D5" s="203" t="s">
        <v>135</v>
      </c>
      <c r="E5" s="361" t="s">
        <v>22013</v>
      </c>
      <c r="F5" s="362"/>
      <c r="G5" s="363"/>
    </row>
    <row r="6" spans="1:7">
      <c r="A6" s="174">
        <v>1</v>
      </c>
      <c r="B6" s="174" t="s">
        <v>21982</v>
      </c>
      <c r="C6" s="174"/>
      <c r="D6" s="175"/>
      <c r="E6" s="364"/>
      <c r="F6" s="365"/>
      <c r="G6" s="366"/>
    </row>
    <row r="7" spans="1:7">
      <c r="A7" s="161" t="s">
        <v>6</v>
      </c>
      <c r="B7" s="151" t="str">
        <f>VLOOKUP('PLANILHA ORÇAMENTÁRIA'!B10,'Sinapi 05-24 Setop 01-2024'!A:C,2,)</f>
        <v xml:space="preserve">ENGENHEIRO CIVIL DE OBRA JUNIOR (HORISTA)                                                                                                                                                                                                                                                                                                                                                                                                                                                                 </v>
      </c>
      <c r="C7" s="152" t="str">
        <f>VLOOKUP('PLANILHA ORÇAMENTÁRIA'!B10,'Sinapi 05-24 Setop 01-2024'!A:C,3,)</f>
        <v xml:space="preserve">H     </v>
      </c>
      <c r="D7" s="183">
        <v>24</v>
      </c>
      <c r="E7" s="343" t="s">
        <v>22014</v>
      </c>
      <c r="F7" s="344"/>
      <c r="G7" s="345"/>
    </row>
    <row r="8" spans="1:7">
      <c r="A8" s="161" t="s">
        <v>46</v>
      </c>
      <c r="B8" s="151" t="str">
        <f>VLOOKUP('PLANILHA ORÇAMENTÁRIA'!B11,'Sinapi 05-24 Setop 01-2024'!A:C,2,)</f>
        <v>ENCARREGADO GERAL COM ENCARGOS COMPLEMENTARES</v>
      </c>
      <c r="C8" s="152" t="str">
        <f>VLOOKUP('PLANILHA ORÇAMENTÁRIA'!B11,'Sinapi 05-24 Setop 01-2024'!A:C,3,)</f>
        <v>H</v>
      </c>
      <c r="D8" s="183">
        <f>4*22*3</f>
        <v>264</v>
      </c>
      <c r="E8" s="343" t="s">
        <v>22089</v>
      </c>
      <c r="F8" s="344"/>
      <c r="G8" s="345"/>
    </row>
    <row r="9" spans="1:7">
      <c r="A9" s="174">
        <v>2</v>
      </c>
      <c r="B9" s="179" t="s">
        <v>21983</v>
      </c>
      <c r="C9" s="177"/>
      <c r="D9" s="178"/>
      <c r="E9" s="349"/>
      <c r="F9" s="350"/>
      <c r="G9" s="351"/>
    </row>
    <row r="10" spans="1:7" ht="56.25">
      <c r="A10" s="161" t="s">
        <v>7</v>
      </c>
      <c r="B10" s="151" t="str">
        <f>VLOOKUP('PLANILHA ORÇAMENTÁRIA'!B13,'Sinapi 05-24 Setop 01-2024'!A:C,2,)</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10" s="152" t="str">
        <f>VLOOKUP('PLANILHA ORÇAMENTÁRIA'!B13,'Sinapi 05-24 Setop 01-2024'!A:C,3,)</f>
        <v>m2</v>
      </c>
      <c r="D10" s="183">
        <v>4.5</v>
      </c>
      <c r="E10" s="343" t="s">
        <v>22034</v>
      </c>
      <c r="F10" s="344"/>
      <c r="G10" s="345"/>
    </row>
    <row r="11" spans="1:7" ht="45">
      <c r="A11" s="161" t="s">
        <v>8</v>
      </c>
      <c r="B11" s="151" t="str">
        <f>VLOOKUP('PLANILHA ORÇAMENTÁRIA'!B14,'Sinapi 05-24 Setop 01-2024'!A:C,2,)</f>
        <v>BARRACÃO DE OBRA PARA DEPÓSITO E FERRAMENTARIA TIPO-I, ÁREA INTERNA 14,52M2, EM CHAPA DE COMPENSADO RESINADO, INCLUSIVE MOBILIÁRIO (OBRA DE PEQUENO PORTE, EFETIVO ATÉ 30 HOMENS), PADRÃO DER-MG</v>
      </c>
      <c r="C11" s="152" t="str">
        <f>VLOOKUP('PLANILHA ORÇAMENTÁRIA'!B14,'Sinapi 05-24 Setop 01-2024'!A:C,3,)</f>
        <v>un</v>
      </c>
      <c r="D11" s="183">
        <v>1</v>
      </c>
      <c r="E11" s="343">
        <v>1</v>
      </c>
      <c r="F11" s="344"/>
      <c r="G11" s="345"/>
    </row>
    <row r="12" spans="1:7">
      <c r="A12" s="174">
        <v>3</v>
      </c>
      <c r="B12" s="179" t="s">
        <v>21984</v>
      </c>
      <c r="C12" s="177"/>
      <c r="D12" s="178"/>
      <c r="E12" s="349"/>
      <c r="F12" s="350"/>
      <c r="G12" s="351"/>
    </row>
    <row r="13" spans="1:7" ht="33.75">
      <c r="A13" s="161" t="s">
        <v>11</v>
      </c>
      <c r="B13" s="151" t="str">
        <f>VLOOKUP('PLANILHA ORÇAMENTÁRIA'!B16,'Sinapi 05-24 Setop 01-2024'!A:C,2,)</f>
        <v>FORNECIMENTO DE ANDAIME METÁLICO PARA FACHADA (LOCAÇÃO), INCLUSIVE PISO METÁLICO E SAPATAS, EXCLUSIVE MONTAGEM E DESMONTAGEM</v>
      </c>
      <c r="C13" s="152" t="str">
        <f>VLOOKUP('PLANILHA ORÇAMENTÁRIA'!B16,'Sinapi 05-24 Setop 01-2024'!A:C,3,)</f>
        <v>m2xmês</v>
      </c>
      <c r="D13" s="183">
        <v>50.16</v>
      </c>
      <c r="E13" s="343" t="s">
        <v>22021</v>
      </c>
      <c r="F13" s="344"/>
      <c r="G13" s="345"/>
    </row>
    <row r="14" spans="1:7" ht="33.75">
      <c r="A14" s="161" t="s">
        <v>12</v>
      </c>
      <c r="B14" s="151" t="str">
        <f>VLOOKUP('PLANILHA ORÇAMENTÁRIA'!B17,'Sinapi 05-24 Setop 01-2024'!A:C,2,)</f>
        <v>MONTAGEM E DESMONTAGEM DE ANDAIME METÁLICO PARA FACHADA COM PISO METÁLICO, INCLUSIVE RODAPÉ/GUARDA-CORPO EM MADEIRA, EXCLUSIVE FORNECIMENTO DO ANDAIME</v>
      </c>
      <c r="C14" s="152" t="str">
        <f>VLOOKUP('PLANILHA ORÇAMENTÁRIA'!B17,'Sinapi 05-24 Setop 01-2024'!A:C,3,)</f>
        <v>m2</v>
      </c>
      <c r="D14" s="183">
        <f>(3.8*1.1)*2*2</f>
        <v>16.72</v>
      </c>
      <c r="E14" s="343" t="s">
        <v>22022</v>
      </c>
      <c r="F14" s="344"/>
      <c r="G14" s="345"/>
    </row>
    <row r="15" spans="1:7">
      <c r="A15" s="174">
        <v>4</v>
      </c>
      <c r="B15" s="179" t="s">
        <v>20933</v>
      </c>
      <c r="C15" s="177"/>
      <c r="D15" s="178"/>
      <c r="E15" s="349"/>
      <c r="F15" s="350"/>
      <c r="G15" s="351"/>
    </row>
    <row r="16" spans="1:7" ht="45" customHeight="1">
      <c r="A16" s="161" t="s">
        <v>63</v>
      </c>
      <c r="B16" s="151" t="str">
        <f>VLOOKUP('PLANILHA ORÇAMENTÁRIA'!B19,'Sinapi 05-24 Setop 01-2024'!A:C,2,)</f>
        <v>ESCAVAÇÃO MANUAL DE VALA COM PROFUNDIDADE MAIOR QUE 1,5M E MENOR OU IGUAL 3,0M, INCLUSIVE DESCARGA LATERAL</v>
      </c>
      <c r="C16" s="152" t="str">
        <f>VLOOKUP('PLANILHA ORÇAMENTÁRIA'!B19,'Sinapi 05-24 Setop 01-2024'!A:C,3,)</f>
        <v>m3</v>
      </c>
      <c r="D16" s="183">
        <f>(((23.5+16.85+4.4+12.87+19.19+40.3+10)*0.5*0.2)+(12.87*0.2*0.2)+((16.8*0.5*0.2+(0.4*0.4*0.5)*14)))</f>
        <v>16.0258</v>
      </c>
      <c r="E16" s="343" t="s">
        <v>22097</v>
      </c>
      <c r="F16" s="344"/>
      <c r="G16" s="345"/>
    </row>
    <row r="17" spans="1:7" ht="35.1" customHeight="1">
      <c r="A17" s="161" t="s">
        <v>64</v>
      </c>
      <c r="B17" s="151" t="str">
        <f>VLOOKUP('PLANILHA ORÇAMENTÁRIA'!B20,'Sinapi 05-24 Setop 01-2024'!A:C,2,)</f>
        <v>APILOAMENTO MANUAL EM FUNDO DE VALA COM SOQUETE, EXCLUSIVE ESCAVAÇÃO</v>
      </c>
      <c r="C17" s="152" t="str">
        <f>VLOOKUP('PLANILHA ORÇAMENTÁRIA'!B20,'Sinapi 05-24 Setop 01-2024'!A:C,3,)</f>
        <v>m2</v>
      </c>
      <c r="D17" s="183">
        <f>(23.5+16.85+4.4+12.87+19.19+40.3+10+30.3+3.8+2)*0.2+(0.4*0.4)*14</f>
        <v>34.882000000000005</v>
      </c>
      <c r="E17" s="343" t="s">
        <v>22080</v>
      </c>
      <c r="F17" s="344"/>
      <c r="G17" s="345"/>
    </row>
    <row r="18" spans="1:7" ht="35.1" customHeight="1">
      <c r="A18" s="161" t="s">
        <v>66</v>
      </c>
      <c r="B18" s="151" t="str">
        <f>VLOOKUP('PLANILHA ORÇAMENTÁRIA'!B21,'Sinapi 05-24 Setop 01-2024'!A:C,2,)</f>
        <v>LASTRO DE CONCRETO MAGRO, APLICADO EM PISOS, LAJES SOBRE SOLO OU RADIERS, ESPESSURA DE 5 CM. AF_01/2024</v>
      </c>
      <c r="C18" s="152" t="str">
        <f>VLOOKUP('PLANILHA ORÇAMENTÁRIA'!B21,'Sinapi 05-24 Setop 01-2024'!A:C,3,)</f>
        <v>M2</v>
      </c>
      <c r="D18" s="183">
        <f>(23.5+16.85+4.4+12.87+19.19+40.3+40.3+50.03+10+16.8)*0.2+(0.4*0.4)*14</f>
        <v>49.088000000000008</v>
      </c>
      <c r="E18" s="343" t="s">
        <v>22081</v>
      </c>
      <c r="F18" s="344"/>
      <c r="G18" s="345"/>
    </row>
    <row r="19" spans="1:7" ht="35.1" customHeight="1">
      <c r="A19" s="161" t="s">
        <v>82</v>
      </c>
      <c r="B19" s="151" t="str">
        <f>VLOOKUP('PLANILHA ORÇAMENTÁRIA'!B22,'Sinapi 05-24 Setop 01-2024'!A:C,2,)</f>
        <v>ALVENARIA DE BLOCO DE CONCRETO CHEIO COM ARMAÇÃO, EM CONCRETO COM FCK 15MPA , ESP. 19CM, PARA REVESTIMENTO, INCLUSIVE ARGAMASSA PARA ASSENTAMENTO (DETALHE D - CADERNO SEDS)</v>
      </c>
      <c r="C19" s="152" t="str">
        <f>VLOOKUP('PLANILHA ORÇAMENTÁRIA'!B22,'Sinapi 05-24 Setop 01-2024'!A:C,3,)</f>
        <v>m2</v>
      </c>
      <c r="D19" s="183">
        <f>(23.5+16.85+4.4+12.87+19.19+40.3+40.3+50.03+10+16.8)*0.2+(0.4*0.4)*14</f>
        <v>49.088000000000008</v>
      </c>
      <c r="E19" s="343" t="s">
        <v>22104</v>
      </c>
      <c r="F19" s="344"/>
      <c r="G19" s="345"/>
    </row>
    <row r="20" spans="1:7" ht="35.1" customHeight="1">
      <c r="A20" s="161" t="s">
        <v>22006</v>
      </c>
      <c r="B20" s="151" t="str">
        <f>VLOOKUP('PLANILHA ORÇAMENTÁRIA'!B23,'Sinapi 05-24 Setop 01-2024'!A:C,2,)</f>
        <v>ALVENARIA DE BLOCO DE CONCRETO CHEIO SEM ARMAÇÃO, EM CONCRETO COM FCK DE 20MPA , ESP. 19CM, PARA REVESTIMENTO, INCLUSIVE ARGAMASSA PARA ASSENTAMENTO (DETALHE D - CADERNO SEDS)</v>
      </c>
      <c r="C20" s="152" t="str">
        <f>VLOOKUP('PLANILHA ORÇAMENTÁRIA'!B23,'Sinapi 05-24 Setop 01-2024'!A:C,3,)</f>
        <v>m2</v>
      </c>
      <c r="D20" s="183">
        <f>(40.3+43.5+2.5+3)*0.8</f>
        <v>71.44</v>
      </c>
      <c r="E20" s="343" t="s">
        <v>22105</v>
      </c>
      <c r="F20" s="344"/>
      <c r="G20" s="345"/>
    </row>
    <row r="21" spans="1:7" ht="22.5">
      <c r="A21" s="161" t="s">
        <v>22007</v>
      </c>
      <c r="B21" s="151" t="str">
        <f>VLOOKUP('PLANILHA ORÇAMENTÁRIA'!B24,'Sinapi 05-24 Setop 01-2024'!A:C,2,)</f>
        <v>FÔRMA E DESFORMA PARA PILAR DE MADEIRA COM TÁBUA E SARRAFO, REAPROVEITAMENTO (3X), EXCLUSIVE ESCORAMENTO</v>
      </c>
      <c r="C21" s="152" t="str">
        <f>VLOOKUP('PLANILHA ORÇAMENTÁRIA'!B24,'Sinapi 05-24 Setop 01-2024'!A:C,3,)</f>
        <v>m2</v>
      </c>
      <c r="D21" s="183">
        <f>(0.2*2)*4*4+(16.8*0.2)*3+(2.3*3.8)</f>
        <v>25.220000000000002</v>
      </c>
      <c r="E21" s="343" t="s">
        <v>31504</v>
      </c>
      <c r="F21" s="344"/>
      <c r="G21" s="345"/>
    </row>
    <row r="22" spans="1:7" ht="35.1" customHeight="1">
      <c r="A22" s="161" t="s">
        <v>22008</v>
      </c>
      <c r="B22" s="151" t="str">
        <f>VLOOKUP('PLANILHA ORÇAMENTÁRIA'!B25,'Sinapi 05-24 Setop 01-2024'!A:C,2,)</f>
        <v>CONCRETO ESTRUTURAL, PREPARADO EM OBRA COM BETONEIRA, CONTROLE "A", COM FCK 20MPA, BRITA Nº (1 E 2), CONSISTÊNCIA PARA VIBRAÇÃO (FABRICAÇÃO)</v>
      </c>
      <c r="C22" s="152" t="str">
        <f>VLOOKUP('PLANILHA ORÇAMENTÁRIA'!B25,'Sinapi 05-24 Setop 01-2024'!A:C,3,)</f>
        <v>m3</v>
      </c>
      <c r="D22" s="183">
        <f>(0.4*0.4*1)*4+(0.2*0.2*2)*2+(0.2*0.2*33.8)+(0.4*0.4*2)*4+(12.87*1.6*0.1)+(2.3*3.8*0.1)</f>
        <v>6.3652000000000006</v>
      </c>
      <c r="E22" s="343" t="s">
        <v>31506</v>
      </c>
      <c r="F22" s="344"/>
      <c r="G22" s="345"/>
    </row>
    <row r="23" spans="1:7" ht="45" customHeight="1">
      <c r="A23" s="161" t="s">
        <v>22009</v>
      </c>
      <c r="B23" s="151" t="str">
        <f>VLOOKUP('PLANILHA ORÇAMENTÁRIA'!B26,'Sinapi 05-24 Setop 01-2024'!A:C,2,)</f>
        <v>ARMAÇÃO DE PILAR OU VIGA DE ESTRUTURA CONVENCIONAL DE CONCRETO ARMADO UTILIZANDO AÇO CA-50 DE 8,0 MM - MONTAGEM. AF_06/2022</v>
      </c>
      <c r="C23" s="152" t="str">
        <f>VLOOKUP('PLANILHA ORÇAMENTÁRIA'!B26,'Sinapi 05-24 Setop 01-2024'!A:C,3,)</f>
        <v>KG</v>
      </c>
      <c r="D23" s="183">
        <f>((0.4*0.4*1)*4+(0.2*0.2*2)*2+(0.2*0.2*33.8)*2)*80</f>
        <v>280.32000000000005</v>
      </c>
      <c r="E23" s="343" t="s">
        <v>31509</v>
      </c>
      <c r="F23" s="344"/>
      <c r="G23" s="345"/>
    </row>
    <row r="24" spans="1:7" ht="45" customHeight="1">
      <c r="A24" s="161" t="s">
        <v>31498</v>
      </c>
      <c r="B24" s="151" t="str">
        <f>VLOOKUP('PLANILHA ORÇAMENTÁRIA'!B27,'Sinapi 05-24 Setop 01-2024'!A:C,2,)</f>
        <v>CORTE E DOBRA DE AÇO CA-50, DIÂMETRO DE 8,0 MM. AF_06/2022</v>
      </c>
      <c r="C24" s="152" t="str">
        <f>VLOOKUP('PLANILHA ORÇAMENTÁRIA'!B27,'Sinapi 05-24 Setop 01-2024'!A:C,3,)</f>
        <v>KG</v>
      </c>
      <c r="D24" s="183">
        <f>((0.4*0.4*1)*4+(0.2*0.2*2)*2+(0.2*0.2*33.8)*2)*80</f>
        <v>280.32000000000005</v>
      </c>
      <c r="E24" s="343" t="s">
        <v>31509</v>
      </c>
      <c r="F24" s="344"/>
      <c r="G24" s="345"/>
    </row>
    <row r="25" spans="1:7" ht="45" customHeight="1">
      <c r="A25" s="161" t="s">
        <v>31499</v>
      </c>
      <c r="B25" s="151" t="str">
        <f>VLOOKUP('PLANILHA ORÇAMENTÁRIA'!B28,'Sinapi 05-24 Setop 01-2024'!A:C,2,)</f>
        <v>TRANSPORTE DE MATERIAL DE QUALQUER NATUREZA EM CAMINHÃO, DISTÂNCIA MAIOR QUE 1KM E MENOR OU IGUAL A 2KM, DENTRO DO PERÍMETRO URBANO, EXCLUSIVE CARGA, INCLUSIVE DESCARGA</v>
      </c>
      <c r="C25" s="152" t="str">
        <f>VLOOKUP('PLANILHA ORÇAMENTÁRIA'!B28,'Sinapi 05-24 Setop 01-2024'!A:C,3,)</f>
        <v>M3xKM</v>
      </c>
      <c r="D25" s="183">
        <f>16.03*5</f>
        <v>80.150000000000006</v>
      </c>
      <c r="E25" s="343" t="s">
        <v>31510</v>
      </c>
      <c r="F25" s="344"/>
      <c r="G25" s="345"/>
    </row>
    <row r="26" spans="1:7">
      <c r="A26" s="174">
        <v>5</v>
      </c>
      <c r="B26" s="179" t="s">
        <v>22002</v>
      </c>
      <c r="C26" s="177"/>
      <c r="D26" s="178"/>
      <c r="E26" s="349"/>
      <c r="F26" s="350"/>
      <c r="G26" s="351"/>
    </row>
    <row r="27" spans="1:7" ht="33.75">
      <c r="A27" s="161" t="s">
        <v>120</v>
      </c>
      <c r="B27" s="151" t="str">
        <f>VLOOKUP('PLANILHA ORÇAMENTÁRIA'!B30,'Sinapi 05-24 Setop 01-2024'!A:C,2,)</f>
        <v>ESCORAMENTO METÁLICO PARA LAJE E VIGA EM CONCRETO ARMADO, TIPO "A", ALTURA DE (200 ATÉ 310)CM, INCLUSIVE DESCARGA, MONTAGEM, DESMONTAGEM E CARGA</v>
      </c>
      <c r="C27" s="152" t="str">
        <f>VLOOKUP('PLANILHA ORÇAMENTÁRIA'!B30,'Sinapi 05-24 Setop 01-2024'!A:C,3,)</f>
        <v>m2xmês</v>
      </c>
      <c r="D27" s="183">
        <f>(3.8*2.3)*1</f>
        <v>8.7399999999999984</v>
      </c>
      <c r="E27" s="343" t="s">
        <v>31503</v>
      </c>
      <c r="F27" s="344"/>
      <c r="G27" s="345"/>
    </row>
    <row r="28" spans="1:7" ht="22.5">
      <c r="A28" s="161" t="s">
        <v>22000</v>
      </c>
      <c r="B28" s="151" t="str">
        <f>VLOOKUP('PLANILHA ORÇAMENTÁRIA'!B31,'Sinapi 05-24 Setop 01-2024'!A:C,2,)</f>
        <v>FÔRMA E DESFORMA PARA PILAR DE MADEIRA COM TÁBUA E SARRAFO, REAPROVEITAMENTO (3X), EXCLUSIVE ESCORAMENTO</v>
      </c>
      <c r="C28" s="152" t="str">
        <f>VLOOKUP('PLANILHA ORÇAMENTÁRIA'!B31,'Sinapi 05-24 Setop 01-2024'!A:C,3,)</f>
        <v>m2</v>
      </c>
      <c r="D28" s="183">
        <f>(3.7*0.2)*2*4+(16.8*0.2)*2+(2.3*3.8)</f>
        <v>21.38</v>
      </c>
      <c r="E28" s="343" t="s">
        <v>31505</v>
      </c>
      <c r="F28" s="344"/>
      <c r="G28" s="345"/>
    </row>
    <row r="29" spans="1:7" ht="35.1" customHeight="1">
      <c r="A29" s="161" t="s">
        <v>21999</v>
      </c>
      <c r="B29" s="151" t="str">
        <f>VLOOKUP('PLANILHA ORÇAMENTÁRIA'!B32,'Sinapi 05-24 Setop 01-2024'!A:C,2,)</f>
        <v>CONCRETO ESTRUTURAL, PREPARADO EM OBRA COM BETONEIRA, CONTROLE "A", COM FCK 20MPA, BRITA Nº (1 E 2), CONSISTÊNCIA PARA VIBRAÇÃO (FABRICAÇÃO)</v>
      </c>
      <c r="C29" s="152" t="str">
        <f>VLOOKUP('PLANILHA ORÇAMENTÁRIA'!B32,'Sinapi 05-24 Setop 01-2024'!A:C,3,)</f>
        <v>m3</v>
      </c>
      <c r="D29" s="183">
        <f>(0.2*0.2)*3.7*4+(16.8*0.2*0.2)*2+(2.3*3.8*0.1)</f>
        <v>2.8100000000000005</v>
      </c>
      <c r="E29" s="343" t="s">
        <v>31511</v>
      </c>
      <c r="F29" s="344"/>
      <c r="G29" s="345"/>
    </row>
    <row r="30" spans="1:7" ht="22.5">
      <c r="A30" s="161" t="s">
        <v>22001</v>
      </c>
      <c r="B30" s="151" t="str">
        <f>VLOOKUP('PLANILHA ORÇAMENTÁRIA'!B33,'Sinapi 05-24 Setop 01-2024'!A:C,2,)</f>
        <v>ARMAÇÃO DE LAJE DE ESTRUTURA CONVENCIONAL DE CONCRETO ARMADO UTILIZANDO AÇO CA-50 DE 6,3 MM - MONTAGEM. AF_06/2022</v>
      </c>
      <c r="C30" s="152" t="str">
        <f>VLOOKUP('PLANILHA ORÇAMENTÁRIA'!B33,'Sinapi 05-24 Setop 01-2024'!A:C,3,)</f>
        <v>KG</v>
      </c>
      <c r="D30" s="183">
        <f>(3.8*2.3*0.1)*60</f>
        <v>52.439999999999991</v>
      </c>
      <c r="E30" s="343" t="s">
        <v>31512</v>
      </c>
      <c r="F30" s="344"/>
      <c r="G30" s="345"/>
    </row>
    <row r="31" spans="1:7" ht="33.75">
      <c r="A31" s="161" t="s">
        <v>22082</v>
      </c>
      <c r="B31" s="151" t="str">
        <f>VLOOKUP('PLANILHA ORÇAMENTÁRIA'!B34,'Sinapi 05-24 Setop 01-2024'!A:C,2,)</f>
        <v>ARMAÇÃO DE PILAR OU VIGA DE ESTRUTURA CONVENCIONAL DE CONCRETO ARMADO UTILIZANDO AÇO CA-50 DE 8,0 MM - MONTAGEM. AF_06/2022</v>
      </c>
      <c r="C31" s="152" t="str">
        <f>VLOOKUP('PLANILHA ORÇAMENTÁRIA'!B34,'Sinapi 05-24 Setop 01-2024'!A:C,3,)</f>
        <v>KG</v>
      </c>
      <c r="D31" s="183">
        <f>(0.2*0.2*3.7)*4+(16.8*0.2*0.2)*2*80</f>
        <v>108.11200000000002</v>
      </c>
      <c r="E31" s="343" t="s">
        <v>31513</v>
      </c>
      <c r="F31" s="344"/>
      <c r="G31" s="345"/>
    </row>
    <row r="32" spans="1:7" ht="24.95" customHeight="1">
      <c r="A32" s="161" t="s">
        <v>22106</v>
      </c>
      <c r="B32" s="151" t="str">
        <f>VLOOKUP('PLANILHA ORÇAMENTÁRIA'!B35,'Sinapi 05-24 Setop 01-2024'!A:C,2,)</f>
        <v>CORTE, DOBRA E MONTAGEM DE AÇO CA-50, DIÂMETRO 8MM, INCLUSIVE ESPAÇADOR</v>
      </c>
      <c r="C32" s="152" t="str">
        <f>VLOOKUP('PLANILHA ORÇAMENTÁRIA'!B35,'Sinapi 05-24 Setop 01-2024'!A:C,3,)</f>
        <v>Kg</v>
      </c>
      <c r="D32" s="183">
        <f>(0.2*0.2*3.7)*4+(16.8*0.2*0.2)*2*80</f>
        <v>108.11200000000002</v>
      </c>
      <c r="E32" s="343" t="s">
        <v>31514</v>
      </c>
      <c r="F32" s="344"/>
      <c r="G32" s="345"/>
    </row>
    <row r="33" spans="1:7" ht="22.5">
      <c r="A33" s="161" t="s">
        <v>22108</v>
      </c>
      <c r="B33" s="151" t="str">
        <f>VLOOKUP('PLANILHA ORÇAMENTÁRIA'!B36,'Sinapi 05-24 Setop 01-2024'!A:C,2,)</f>
        <v>CORTE, DOBRA E MONTAGEM DE AÇO CA-50, DIÂMETRO 6,3MM, INCLUSIVE ESPAÇADOR</v>
      </c>
      <c r="C33" s="152" t="str">
        <f>VLOOKUP('PLANILHA ORÇAMENTÁRIA'!B36,'Sinapi 05-24 Setop 01-2024'!A:C,3,)</f>
        <v>Kg</v>
      </c>
      <c r="D33" s="183">
        <f>(3.8*2.3*0.1)*60</f>
        <v>52.439999999999991</v>
      </c>
      <c r="E33" s="343" t="s">
        <v>31512</v>
      </c>
      <c r="F33" s="344"/>
      <c r="G33" s="345"/>
    </row>
    <row r="34" spans="1:7" s="95" customFormat="1">
      <c r="A34" s="83">
        <v>6</v>
      </c>
      <c r="B34" s="107" t="s">
        <v>21998</v>
      </c>
      <c r="C34" s="84"/>
      <c r="D34" s="190"/>
      <c r="E34" s="346"/>
      <c r="F34" s="347"/>
      <c r="G34" s="348"/>
    </row>
    <row r="35" spans="1:7" s="95" customFormat="1" ht="33.75">
      <c r="A35" s="186" t="s">
        <v>10126</v>
      </c>
      <c r="B35" s="151" t="str">
        <f>VLOOKUP('PLANILHA ORÇAMENTÁRIA'!B38,'Sinapi 05-24 Setop 01-2024'!A:C,2,)</f>
        <v>ALVENARIA DE VEDAÇÃO DE BLOCOS CERÂMICOS FURADOS NA HORIZONTAL DE 11,5X19X19 CM (ESPESSURA 11,5 CM) E ARGAMASSA DE ASSENTAMENTO COM PREPARO EM BETONEIRA. AF_12/2021</v>
      </c>
      <c r="C35" s="152" t="str">
        <f>VLOOKUP('PLANILHA ORÇAMENTÁRIA'!B38,'Sinapi 05-24 Setop 01-2024'!A:C,3,)</f>
        <v>M2</v>
      </c>
      <c r="D35" s="193">
        <f>(16.8*3)+(12.2*1)+(12.87*0.8)</f>
        <v>72.896000000000015</v>
      </c>
      <c r="E35" s="343" t="s">
        <v>22083</v>
      </c>
      <c r="F35" s="344"/>
      <c r="G35" s="345"/>
    </row>
    <row r="36" spans="1:7">
      <c r="A36" s="174">
        <v>7</v>
      </c>
      <c r="B36" s="179" t="s">
        <v>21335</v>
      </c>
      <c r="C36" s="177"/>
      <c r="D36" s="178"/>
      <c r="E36" s="349"/>
      <c r="F36" s="350"/>
      <c r="G36" s="351"/>
    </row>
    <row r="37" spans="1:7">
      <c r="A37" s="174" t="s">
        <v>10127</v>
      </c>
      <c r="B37" s="179" t="s">
        <v>21986</v>
      </c>
      <c r="C37" s="177"/>
      <c r="D37" s="178"/>
      <c r="E37" s="349"/>
      <c r="F37" s="350"/>
      <c r="G37" s="351"/>
    </row>
    <row r="38" spans="1:7" ht="33.75">
      <c r="A38" s="161" t="s">
        <v>22038</v>
      </c>
      <c r="B38" s="151" t="str">
        <f>'PLANILHA ORÇAMENTÁRIA'!C41</f>
        <v>CHAPISCO APLICADO EM ALVENARIA (SEM PRESENÇA DE VÃOS) E ESTRUTURAS DE CONCRETO DE FACHADA, COM COLHER DE PEDREIRO.  ARGAMASSA TRAÇO 1:3 COM PREPARO MANUAL. AF_10/2022</v>
      </c>
      <c r="C38" s="152" t="str">
        <f>'PLANILHA ORÇAMENTÁRIA'!D41</f>
        <v>M2</v>
      </c>
      <c r="D38" s="183">
        <v>177.6</v>
      </c>
      <c r="E38" s="343" t="s">
        <v>22098</v>
      </c>
      <c r="F38" s="344"/>
      <c r="G38" s="345"/>
    </row>
    <row r="39" spans="1:7">
      <c r="A39" s="174" t="s">
        <v>10128</v>
      </c>
      <c r="B39" s="179" t="s">
        <v>21987</v>
      </c>
      <c r="C39" s="177"/>
      <c r="D39" s="178"/>
      <c r="E39" s="349"/>
      <c r="F39" s="350"/>
      <c r="G39" s="351"/>
    </row>
    <row r="40" spans="1:7" ht="33.75">
      <c r="A40" s="161" t="s">
        <v>22039</v>
      </c>
      <c r="B40" s="151" t="str">
        <f>'PLANILHA ORÇAMENTÁRIA'!C43</f>
        <v>EMBOÇO, EM ARGAMASSA TRAÇO 1:2:8, PREPARO MANUAL, APLICADO MANUALMENTE EM PAREDES INTERNAS DE AMBIENTES COM ÁREA MENOR QUE 5M², E = 17,5MM, COM TALISCAS. AF_03/2024</v>
      </c>
      <c r="C40" s="152" t="str">
        <f>'PLANILHA ORÇAMENTÁRIA'!D43</f>
        <v>M2</v>
      </c>
      <c r="D40" s="192">
        <f>(3.5*2.6)*2+(2*2.6)*6</f>
        <v>49.400000000000006</v>
      </c>
      <c r="E40" s="343" t="s">
        <v>22099</v>
      </c>
      <c r="F40" s="344"/>
      <c r="G40" s="345"/>
    </row>
    <row r="41" spans="1:7" s="95" customFormat="1" ht="33.75" customHeight="1">
      <c r="A41" s="161" t="s">
        <v>22040</v>
      </c>
      <c r="B41" s="151" t="str">
        <f>'PLANILHA ORÇAMENTÁRIA'!C44</f>
        <v>REBOCO COM ARGAMASSA, TRAÇO 1:2:8 (CIMENTO, CAL E AREIA), ESP. 20MM, APLICAÇÃO MANUAL, INCLUSIVE ARGAMASSA COM PREPARO MECANIZADO, EXCLUSIVE CHAPISCO</v>
      </c>
      <c r="C41" s="152" t="str">
        <f>'PLANILHA ORÇAMENTÁRIA'!D44</f>
        <v>m2</v>
      </c>
      <c r="D41" s="192">
        <f>(16.8*4)+(0.7*18.8)+(16.85+19.19)*0.8+(2.3*3.8)</f>
        <v>117.932</v>
      </c>
      <c r="E41" s="343" t="s">
        <v>22100</v>
      </c>
      <c r="F41" s="344"/>
      <c r="G41" s="345"/>
    </row>
    <row r="42" spans="1:7" s="95" customFormat="1" ht="33.75">
      <c r="A42" s="161" t="s">
        <v>22041</v>
      </c>
      <c r="B42" s="151" t="str">
        <f>'PLANILHA ORÇAMENTÁRIA'!C45</f>
        <v>REVESTIMENTO CERÂMICO PARA PAREDES INTERNAS COM PLACAS TIPO ESMALTADA EXTRA DE DIMENSÕES 25X35 CM APLICADAS NA ALTURA INTEIRA DAS PAREDES. AF_02/2023_PE</v>
      </c>
      <c r="C42" s="152" t="str">
        <f>'PLANILHA ORÇAMENTÁRIA'!D45</f>
        <v>M2</v>
      </c>
      <c r="D42" s="192">
        <f>(3.5*2.6)*2+(2*2.6)*6</f>
        <v>49.400000000000006</v>
      </c>
      <c r="E42" s="343" t="s">
        <v>22099</v>
      </c>
      <c r="F42" s="344"/>
      <c r="G42" s="345"/>
    </row>
    <row r="43" spans="1:7" s="95" customFormat="1">
      <c r="A43" s="174">
        <v>8</v>
      </c>
      <c r="B43" s="179" t="s">
        <v>10130</v>
      </c>
      <c r="C43" s="177"/>
      <c r="D43" s="178"/>
      <c r="E43" s="349"/>
      <c r="F43" s="350"/>
      <c r="G43" s="351"/>
    </row>
    <row r="44" spans="1:7" s="95" customFormat="1" ht="33.75">
      <c r="A44" s="186" t="s">
        <v>10129</v>
      </c>
      <c r="B44" s="151" t="str">
        <f>VLOOKUP('PLANILHA ORÇAMENTÁRIA'!B47,'Sinapi 05-24 Setop 01-2024'!A:C,2,)</f>
        <v>TRAMA DE MADEIRA COMPOSTA POR RIPAS, CAIBROS E TERÇAS PARA TELHADOS DE ATÉ 2 ÁGUAS PARA TELHA CERÂMICA CAPA-CANAL, INCLUSO TRANSPORTE VERTICAL. AF_07/2019</v>
      </c>
      <c r="C44" s="152" t="str">
        <f>VLOOKUP('PLANILHA ORÇAMENTÁRIA'!B47,'Sinapi 05-24 Setop 01-2024'!A:C,3,)</f>
        <v>M2</v>
      </c>
      <c r="D44" s="193">
        <f>3.5*2</f>
        <v>7</v>
      </c>
      <c r="E44" s="343" t="s">
        <v>22095</v>
      </c>
      <c r="F44" s="344"/>
      <c r="G44" s="345"/>
    </row>
    <row r="45" spans="1:7" s="95" customFormat="1" ht="22.5" customHeight="1">
      <c r="A45" s="186" t="s">
        <v>10131</v>
      </c>
      <c r="B45" s="151" t="str">
        <f>VLOOKUP('PLANILHA ORÇAMENTÁRIA'!B48,'Sinapi 05-24 Setop 01-2024'!A:C,2,)</f>
        <v>COBERTURA EM TELHA METÁLICA GALVANIZADA TRAPEZOIDAL, TIPO SIMPLES, ESP. 0,50MM, ACABAMENTO NATURAL, INCLUSIVE ACESSÓRIOS PARA FIXAÇÃO, FORNECIMENTO E INSTALAÇÃO</v>
      </c>
      <c r="C45" s="152" t="str">
        <f>VLOOKUP('PLANILHA ORÇAMENTÁRIA'!B48,'Sinapi 05-24 Setop 01-2024'!A:C,3,)</f>
        <v>m2</v>
      </c>
      <c r="D45" s="193">
        <f>3.5*2</f>
        <v>7</v>
      </c>
      <c r="E45" s="343" t="s">
        <v>22095</v>
      </c>
      <c r="F45" s="344"/>
      <c r="G45" s="345"/>
    </row>
    <row r="46" spans="1:7" s="95" customFormat="1">
      <c r="A46" s="83">
        <v>9</v>
      </c>
      <c r="B46" s="107" t="s">
        <v>21988</v>
      </c>
      <c r="C46" s="84"/>
      <c r="D46" s="190"/>
      <c r="E46" s="205"/>
      <c r="F46" s="206"/>
      <c r="G46" s="207"/>
    </row>
    <row r="47" spans="1:7" s="95" customFormat="1" ht="22.5">
      <c r="A47" s="185" t="s">
        <v>10119</v>
      </c>
      <c r="B47" s="151" t="str">
        <f>VLOOKUP('PLANILHA ORÇAMENTÁRIA'!B50,'Sinapi 05-24 Setop 01-2024'!A:C,2,)</f>
        <v>CALHA EM CHAPA GALVANIZADA, ESP. 0,65MM (GSG-24), COM DESENVOLVIMENTO DE 33CM, INCLUSIVE IÇAMENTO MANUAL VERTICAL</v>
      </c>
      <c r="C47" s="152" t="str">
        <f>VLOOKUP('PLANILHA ORÇAMENTÁRIA'!B50,'Sinapi 05-24 Setop 01-2024'!A:C,3,)</f>
        <v>m</v>
      </c>
      <c r="D47" s="192">
        <v>3.5</v>
      </c>
      <c r="E47" s="343">
        <v>3.5</v>
      </c>
      <c r="F47" s="344"/>
      <c r="G47" s="345"/>
    </row>
    <row r="48" spans="1:7" s="95" customFormat="1" ht="22.5">
      <c r="A48" s="185" t="s">
        <v>10120</v>
      </c>
      <c r="B48" s="151" t="str">
        <f>VLOOKUP('PLANILHA ORÇAMENTÁRIA'!B51,'Sinapi 05-24 Setop 01-2024'!A:C,2,)</f>
        <v>TUBO PVC, SÉRIE R, ÁGUA PLUVIAL, DN 75 MM, FORNECIDO E INSTALADO EM RAMAL DE ENCAMINHAMENTO. AF_06/2022</v>
      </c>
      <c r="C48" s="152" t="str">
        <f>VLOOKUP('PLANILHA ORÇAMENTÁRIA'!B51,'Sinapi 05-24 Setop 01-2024'!A:C,3,)</f>
        <v>M</v>
      </c>
      <c r="D48" s="192">
        <v>4</v>
      </c>
      <c r="E48" s="343">
        <v>4</v>
      </c>
      <c r="F48" s="344"/>
      <c r="G48" s="345"/>
    </row>
    <row r="49" spans="1:7" s="95" customFormat="1" ht="22.5">
      <c r="A49" s="185" t="s">
        <v>22086</v>
      </c>
      <c r="B49" s="151" t="str">
        <f>VLOOKUP('PLANILHA ORÇAMENTÁRIA'!B52,'Sinapi 05-24 Setop 01-2024'!A:C,2,)</f>
        <v xml:space="preserve">JOELHO, PVC SOLDAVEL, 90 GRAUS, 75 MM, COR MARROM, PARA AGUA FRIA PREDIAL                                                                                                                                                                                                                                                                                                                                                                                                                                 </v>
      </c>
      <c r="C49" s="152" t="str">
        <f>VLOOKUP('PLANILHA ORÇAMENTÁRIA'!B52,'Sinapi 05-24 Setop 01-2024'!A:C,3,)</f>
        <v xml:space="preserve">UN    </v>
      </c>
      <c r="D49" s="192">
        <v>3</v>
      </c>
      <c r="E49" s="343">
        <v>3</v>
      </c>
      <c r="F49" s="344"/>
      <c r="G49" s="345"/>
    </row>
    <row r="50" spans="1:7" s="95" customFormat="1" ht="22.5">
      <c r="A50" s="185" t="s">
        <v>22087</v>
      </c>
      <c r="B50" s="151" t="str">
        <f>VLOOKUP('PLANILHA ORÇAMENTÁRIA'!B53,'Sinapi 05-24 Setop 01-2024'!A:C,2,)</f>
        <v>RALO HEMISFÉRICO, TIPO ABACAXI, DIÂMETRO DE 75MM, EXCLUSIVE CONDUTOR DE ÁGUA PLUVIAL</v>
      </c>
      <c r="C50" s="152" t="str">
        <f>VLOOKUP('PLANILHA ORÇAMENTÁRIA'!B53,'Sinapi 05-24 Setop 01-2024'!A:C,3,)</f>
        <v>un</v>
      </c>
      <c r="D50" s="192">
        <v>1</v>
      </c>
      <c r="E50" s="343">
        <v>1</v>
      </c>
      <c r="F50" s="344"/>
      <c r="G50" s="345"/>
    </row>
    <row r="51" spans="1:7" s="95" customFormat="1">
      <c r="A51" s="83">
        <v>10</v>
      </c>
      <c r="B51" s="107" t="s">
        <v>21989</v>
      </c>
      <c r="C51" s="84"/>
      <c r="D51" s="190"/>
      <c r="E51" s="205"/>
      <c r="F51" s="206"/>
      <c r="G51" s="207"/>
    </row>
    <row r="52" spans="1:7" s="95" customFormat="1">
      <c r="A52" s="185" t="s">
        <v>21994</v>
      </c>
      <c r="B52" s="151" t="str">
        <f>VLOOKUP('PLANILHA ORÇAMENTÁRIA'!B55,'Sinapi 05-24 Setop 01-2024'!A:C,2,)</f>
        <v xml:space="preserve">VIDRO LISO INCOLOR 4MM - SEM COLOCACAO                                                                                                                                                                                                                                                                                                                                                                                                                                                                    </v>
      </c>
      <c r="C52" s="152" t="str">
        <f>VLOOKUP('PLANILHA ORÇAMENTÁRIA'!B55,'Sinapi 05-24 Setop 01-2024'!A:C,3,)</f>
        <v xml:space="preserve">M2    </v>
      </c>
      <c r="D52" s="192">
        <v>0.72</v>
      </c>
      <c r="E52" s="343" t="s">
        <v>22015</v>
      </c>
      <c r="F52" s="344"/>
      <c r="G52" s="345"/>
    </row>
    <row r="53" spans="1:7" s="95" customFormat="1">
      <c r="A53" s="185" t="s">
        <v>21995</v>
      </c>
      <c r="B53" s="151" t="str">
        <f>VLOOKUP('PLANILHA ORÇAMENTÁRIA'!B56,'Sinapi 05-24 Setop 01-2024'!A:C,2,)</f>
        <v xml:space="preserve">MASSA PARA VIDRO                                                                                                                                                                                                                                                                                                                                                                                                                                                                                          </v>
      </c>
      <c r="C53" s="152" t="str">
        <f>VLOOKUP('PLANILHA ORÇAMENTÁRIA'!B56,'Sinapi 05-24 Setop 01-2024'!A:C,3,)</f>
        <v xml:space="preserve">KG    </v>
      </c>
      <c r="D53" s="193">
        <v>2</v>
      </c>
      <c r="E53" s="343" t="s">
        <v>22016</v>
      </c>
      <c r="F53" s="344"/>
      <c r="G53" s="345"/>
    </row>
    <row r="54" spans="1:7" s="95" customFormat="1">
      <c r="A54" s="185" t="s">
        <v>22042</v>
      </c>
      <c r="B54" s="151" t="str">
        <f>VLOOKUP('PLANILHA ORÇAMENTÁRIA'!B57,'Sinapi 05-24 Setop 01-2024'!A:C,2,)</f>
        <v>SERVENTE COM ENCARGOS COMPLEMENTARES</v>
      </c>
      <c r="C54" s="152" t="str">
        <f>VLOOKUP('PLANILHA ORÇAMENTÁRIA'!B57,'Sinapi 05-24 Setop 01-2024'!A:C,3,)</f>
        <v>hora</v>
      </c>
      <c r="D54" s="193">
        <v>8</v>
      </c>
      <c r="E54" s="343" t="s">
        <v>22017</v>
      </c>
      <c r="F54" s="344"/>
      <c r="G54" s="345"/>
    </row>
    <row r="55" spans="1:7" s="95" customFormat="1">
      <c r="A55" s="83" t="s">
        <v>22043</v>
      </c>
      <c r="B55" s="107" t="s">
        <v>21990</v>
      </c>
      <c r="C55" s="84"/>
      <c r="D55" s="190"/>
      <c r="E55" s="205"/>
      <c r="F55" s="206"/>
      <c r="G55" s="207"/>
    </row>
    <row r="56" spans="1:7" s="95" customFormat="1" ht="33.75">
      <c r="A56" s="186" t="s">
        <v>10132</v>
      </c>
      <c r="B56" s="151" t="str">
        <f>VLOOKUP('PLANILHA ORÇAMENTÁRIA'!B59,'Sinapi 05-24 Setop 01-2024'!A:C,2,)</f>
        <v>CONCRETO FCK = 15MPA, TRAÇO 1:3,4:3,4 (EM MASSA SECA DE CIMENTO/ AREIA MÉDIA/ SEIXO ROLADO) - PREPARO MECÂNICO COM BETONEIRA 400 L. AF_05/2021</v>
      </c>
      <c r="C56" s="152" t="str">
        <f>VLOOKUP('PLANILHA ORÇAMENTÁRIA'!B59,'Sinapi 05-24 Setop 01-2024'!A:C,3,)</f>
        <v>M3</v>
      </c>
      <c r="D56" s="193">
        <f>(2.3*3.8)*0.1+(1*16.2)*0.1</f>
        <v>2.4939999999999998</v>
      </c>
      <c r="E56" s="343" t="s">
        <v>22090</v>
      </c>
      <c r="F56" s="344"/>
      <c r="G56" s="345"/>
    </row>
    <row r="57" spans="1:7" s="95" customFormat="1" ht="22.5">
      <c r="A57" s="186" t="s">
        <v>10133</v>
      </c>
      <c r="B57" s="151" t="str">
        <f>VLOOKUP('PLANILHA ORÇAMENTÁRIA'!B60,'Sinapi 05-24 Setop 01-2024'!A:C,2,)</f>
        <v>CONTRAPISO DESEMPENADO COM ARGAMASSA, TRAÇO 1:3 (CIMENTO E AREIA), ESP. 50MM</v>
      </c>
      <c r="C57" s="152" t="str">
        <f>VLOOKUP('PLANILHA ORÇAMENTÁRIA'!B60,'Sinapi 05-24 Setop 01-2024'!A:C,3,)</f>
        <v>m2</v>
      </c>
      <c r="D57" s="193">
        <f>(2.3*3.8)</f>
        <v>8.7399999999999984</v>
      </c>
      <c r="E57" s="343" t="s">
        <v>22085</v>
      </c>
      <c r="F57" s="344"/>
      <c r="G57" s="345"/>
    </row>
    <row r="58" spans="1:7" s="95" customFormat="1" ht="45" customHeight="1">
      <c r="A58" s="186" t="s">
        <v>22044</v>
      </c>
      <c r="B58" s="151" t="str">
        <f>VLOOKUP('PLANILHA ORÇAMENTÁRIA'!B61,'Sinapi 05-24 Setop 01-2024'!A:C,2,)</f>
        <v>REVESTIMENTO COM CERÂMICA APLICADO EM PISO, ACABAMENTO ESMALTADO, AMBIENTE INTERNO, PADRÃO EXTRA, DIMENSÃO DA PEÇA ATÉ 2025 CM2, PEI V, ASSENTAMENTO COM ARGAMASSA INDUSTRIALIZADA, INCLUSIVE REJUNTAMENTO</v>
      </c>
      <c r="C58" s="152" t="str">
        <f>VLOOKUP('PLANILHA ORÇAMENTÁRIA'!B61,'Sinapi 05-24 Setop 01-2024'!A:C,3,)</f>
        <v>m2</v>
      </c>
      <c r="D58" s="193">
        <f>(2.3*3.8)</f>
        <v>8.7399999999999984</v>
      </c>
      <c r="E58" s="343" t="s">
        <v>22084</v>
      </c>
      <c r="F58" s="344"/>
      <c r="G58" s="345"/>
    </row>
    <row r="59" spans="1:7" s="95" customFormat="1">
      <c r="A59" s="83">
        <v>12</v>
      </c>
      <c r="B59" s="107" t="s">
        <v>21423</v>
      </c>
      <c r="C59" s="84"/>
      <c r="D59" s="190"/>
      <c r="E59" s="346"/>
      <c r="F59" s="347"/>
      <c r="G59" s="348"/>
    </row>
    <row r="60" spans="1:7" s="95" customFormat="1" ht="22.5" customHeight="1">
      <c r="A60" s="186" t="s">
        <v>21992</v>
      </c>
      <c r="B60" s="151" t="str">
        <f>VLOOKUP('PLANILHA ORÇAMENTÁRIA'!B63,'Sinapi 05-24 Setop 01-2024'!A:C,2,)</f>
        <v>PREPARAÇÃO PARA EMASSAMENTO OU PINTURA (LÁTEX/ACRÍLICA) EM PAREDE, INCLUSIVE UMA (1) DEMÃO DE SELADOR ACRÍLICO</v>
      </c>
      <c r="C60" s="152" t="str">
        <f>VLOOKUP('PLANILHA ORÇAMENTÁRIA'!B63,'Sinapi 05-24 Setop 01-2024'!A:C,3,)</f>
        <v>m2</v>
      </c>
      <c r="D60" s="192">
        <f>(16.8*4)+(0.7*18.8)+(16.85+19.19)*0.8+(2.3*3.8)</f>
        <v>117.932</v>
      </c>
      <c r="E60" s="343" t="s">
        <v>22100</v>
      </c>
      <c r="F60" s="344"/>
      <c r="G60" s="345"/>
    </row>
    <row r="61" spans="1:7" s="95" customFormat="1" ht="22.5" customHeight="1">
      <c r="A61" s="186" t="s">
        <v>21993</v>
      </c>
      <c r="B61" s="151" t="str">
        <f>VLOOKUP('PLANILHA ORÇAMENTÁRIA'!B64,'Sinapi 05-24 Setop 01-2024'!A:C,2,)</f>
        <v>PINTURA ACRÍLICA EM PAREDE, DUAS (2) DEMÃOS, EXCLUSIVE SELADOR ACRÍLICO E MASSA ACRÍLICA/CORRIDA (PVA)</v>
      </c>
      <c r="C61" s="152" t="str">
        <f>VLOOKUP('PLANILHA ORÇAMENTÁRIA'!B64,'Sinapi 05-24 Setop 01-2024'!A:C,3,)</f>
        <v>m2</v>
      </c>
      <c r="D61" s="192">
        <f>(16.8*4)+(0.7*18.8)+(16.85+19.19)*0.8+(2.3*3.8)</f>
        <v>117.932</v>
      </c>
      <c r="E61" s="343" t="s">
        <v>22101</v>
      </c>
      <c r="F61" s="344"/>
      <c r="G61" s="345"/>
    </row>
    <row r="62" spans="1:7" s="95" customFormat="1" ht="35.1" customHeight="1">
      <c r="A62" s="186" t="s">
        <v>10135</v>
      </c>
      <c r="B62" s="151" t="str">
        <f>VLOOKUP('PLANILHA ORÇAMENTÁRIA'!B65,'Sinapi 05-24 Setop 01-2024'!A:C,2,)</f>
        <v>PINTURA ESMALTE EM ESQUADRIAS DE FERRO, DUAS (2) DEMÃOS, INCLUSIVE UMA (1) DEMÃO DE FUNDO ANTICORROSIVO</v>
      </c>
      <c r="C62" s="152" t="str">
        <f>VLOOKUP('PLANILHA ORÇAMENTÁRIA'!B65,'Sinapi 05-24 Setop 01-2024'!A:C,3,)</f>
        <v>m2</v>
      </c>
      <c r="D62" s="192">
        <f>(0.72+4.62+2.94)*2+(4*0.2)*16+(6*0.2)*11</f>
        <v>42.56</v>
      </c>
      <c r="E62" s="343" t="s">
        <v>22103</v>
      </c>
      <c r="F62" s="344"/>
      <c r="G62" s="345"/>
    </row>
    <row r="63" spans="1:7" s="95" customFormat="1" ht="38.25" customHeight="1">
      <c r="A63" s="186" t="s">
        <v>22045</v>
      </c>
      <c r="B63" s="151" t="str">
        <f>VLOOKUP('PLANILHA ORÇAMENTÁRIA'!B66,'Sinapi 05-24 Setop 01-2024'!A:C,2,)</f>
        <v>PINTURA DE PISO COM TINTA EPÓXI, APLICAÇÃO MANUAL, 2 DEMÃOS, INCLUSO PRIMER EPÓXI. AF_05/2021</v>
      </c>
      <c r="C63" s="152" t="str">
        <f>VLOOKUP('PLANILHA ORÇAMENTÁRIA'!B66,'Sinapi 05-24 Setop 01-2024'!A:C,3,)</f>
        <v>M2</v>
      </c>
      <c r="D63" s="193">
        <f>(12.87*2.4)+(16.85+19.19)*0.8</f>
        <v>59.720000000000006</v>
      </c>
      <c r="E63" s="343" t="s">
        <v>22102</v>
      </c>
      <c r="F63" s="344"/>
      <c r="G63" s="345"/>
    </row>
    <row r="64" spans="1:7" s="95" customFormat="1" ht="35.1" customHeight="1">
      <c r="A64" s="186" t="s">
        <v>22109</v>
      </c>
      <c r="B64" s="151" t="str">
        <f>VLOOKUP('PLANILHA ORÇAMENTÁRIA'!B67,'Sinapi 05-24 Setop 01-2024'!A:C,2,)</f>
        <v>LIXAMENTO MANUAL EM SUPERFÍCIES METÁLICAS EM OBRA. AF_01/2020</v>
      </c>
      <c r="C64" s="152" t="str">
        <f>VLOOKUP('PLANILHA ORÇAMENTÁRIA'!B67,'Sinapi 05-24 Setop 01-2024'!A:C,3,)</f>
        <v>M2</v>
      </c>
      <c r="D64" s="192">
        <f>(0.72+4.62+2.94)*2+(4*0.2)*16+(6*0.2)*11</f>
        <v>42.56</v>
      </c>
      <c r="E64" s="343" t="s">
        <v>22103</v>
      </c>
      <c r="F64" s="344"/>
      <c r="G64" s="345"/>
    </row>
    <row r="65" spans="1:7">
      <c r="A65" s="174">
        <v>13</v>
      </c>
      <c r="B65" s="179" t="s">
        <v>10125</v>
      </c>
      <c r="C65" s="177"/>
      <c r="D65" s="178"/>
      <c r="E65" s="349"/>
      <c r="F65" s="350"/>
      <c r="G65" s="351"/>
    </row>
    <row r="66" spans="1:7" ht="45">
      <c r="A66" s="161" t="s">
        <v>10136</v>
      </c>
      <c r="B66" s="151" t="str">
        <f>VLOOKUP('PLANILHA ORÇAMENTÁRIA'!B69,'Sinapi 05-24 Setop 01-2024'!A:C,2,)</f>
        <v>ENTRADA DE ENERGIA AÉREA, TIPO C1, PADRÃO CEMIG, CARGA INSTALADA DE ATÉ 15KVA, TRIFÁSICO, COM SAÍDA SUBTERRÂNEA, INCLUSIVE POSTE, CAIXA PARA MEDIDOR, DISJUNTOR, BARRAMENTO, ATERRAMENTO E ACESSÓRIOS</v>
      </c>
      <c r="C66" s="152" t="str">
        <f>VLOOKUP('PLANILHA ORÇAMENTÁRIA'!B69,'Sinapi 05-24 Setop 01-2024'!A:C,3,)</f>
        <v>un</v>
      </c>
      <c r="D66" s="183">
        <v>1</v>
      </c>
      <c r="E66" s="343"/>
      <c r="F66" s="344"/>
      <c r="G66" s="345"/>
    </row>
    <row r="67" spans="1:7" ht="22.5">
      <c r="A67" s="161" t="s">
        <v>22003</v>
      </c>
      <c r="B67" s="151" t="str">
        <f>VLOOKUP('PLANILHA ORÇAMENTÁRIA'!B70,'Sinapi 05-24 Setop 01-2024'!A:C,2,)</f>
        <v>CABO DE COBRE FLEXÍVEL ISOLADO, 16 MM², ANTI-CHAMA 450/750 V, PARA DISTRIBUIÇÃO - FORNECIMENTO E INSTALAÇÃO. AF_10/2020</v>
      </c>
      <c r="C67" s="152" t="str">
        <f>VLOOKUP('PLANILHA ORÇAMENTÁRIA'!B70,'Sinapi 05-24 Setop 01-2024'!A:C,3,)</f>
        <v>M</v>
      </c>
      <c r="D67" s="183">
        <v>40</v>
      </c>
      <c r="E67" s="343"/>
      <c r="F67" s="344"/>
      <c r="G67" s="345"/>
    </row>
    <row r="68" spans="1:7" ht="22.5">
      <c r="A68" s="161" t="s">
        <v>22004</v>
      </c>
      <c r="B68" s="151" t="str">
        <f>VLOOKUP('PLANILHA ORÇAMENTÁRIA'!B71,'Sinapi 05-24 Setop 01-2024'!A:C,2,)</f>
        <v>CAIXA OCTOGONAL 4" X 4", METÁLICA, INSTALADA EM LAJE - FORNECIMENTO E INSTALAÇÃO. AF_03/2023</v>
      </c>
      <c r="C68" s="152" t="str">
        <f>VLOOKUP('PLANILHA ORÇAMENTÁRIA'!B71,'Sinapi 05-24 Setop 01-2024'!A:C,3,)</f>
        <v>UN</v>
      </c>
      <c r="D68" s="183">
        <v>3</v>
      </c>
      <c r="E68" s="343"/>
      <c r="F68" s="344"/>
      <c r="G68" s="345"/>
    </row>
    <row r="69" spans="1:7" ht="90">
      <c r="A69" s="161" t="s">
        <v>22010</v>
      </c>
      <c r="B69" s="151" t="str">
        <f>VLOOKUP('PLANILHA ORÇAMENTÁRIA'!B72,'Sinapi 05-24 Setop 01-2024'!A:C,2,)</f>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
      <c r="C69" s="152" t="str">
        <f>VLOOKUP('PLANILHA ORÇAMENTÁRIA'!B72,'Sinapi 05-24 Setop 01-2024'!A:C,3,)</f>
        <v>un</v>
      </c>
      <c r="D69" s="183">
        <v>3</v>
      </c>
      <c r="E69" s="343"/>
      <c r="F69" s="344"/>
      <c r="G69" s="345"/>
    </row>
    <row r="70" spans="1:7" ht="22.5">
      <c r="A70" s="161" t="s">
        <v>22046</v>
      </c>
      <c r="B70" s="151" t="str">
        <f>VLOOKUP('PLANILHA ORÇAMENTÁRIA'!B73,'Sinapi 05-24 Setop 01-2024'!A:C,2,)</f>
        <v>DISJUNTOR MONOPOLAR TIPO DIN, CORRENTE NOMINAL DE 32A, FORNECIMENTO E INSTALAÇÃO, INCLUSIVE TERMINAL ILHÓS</v>
      </c>
      <c r="C70" s="152" t="str">
        <f>VLOOKUP('PLANILHA ORÇAMENTÁRIA'!B73,'Sinapi 05-24 Setop 01-2024'!A:C,3,)</f>
        <v>un</v>
      </c>
      <c r="D70" s="183">
        <v>2</v>
      </c>
      <c r="E70" s="343"/>
      <c r="F70" s="344"/>
      <c r="G70" s="345"/>
    </row>
    <row r="71" spans="1:7" ht="22.5">
      <c r="A71" s="161" t="s">
        <v>22047</v>
      </c>
      <c r="B71" s="151" t="str">
        <f>VLOOKUP('PLANILHA ORÇAMENTÁRIA'!B74,'Sinapi 05-24 Setop 01-2024'!A:C,2,)</f>
        <v xml:space="preserve">ELETRODUTO PVC FLEXIVEL CORRUGADO, REFORCADO, COR LARANJA, DE 25 MM, PARA LAJES E PISOS                                                                                                                                                                                                                                                                                                                                                                                                                   </v>
      </c>
      <c r="C71" s="152" t="str">
        <f>VLOOKUP('PLANILHA ORÇAMENTÁRIA'!B74,'Sinapi 05-24 Setop 01-2024'!A:C,3,)</f>
        <v xml:space="preserve">M     </v>
      </c>
      <c r="D71" s="183">
        <v>20</v>
      </c>
      <c r="E71" s="343"/>
      <c r="F71" s="344"/>
      <c r="G71" s="345"/>
    </row>
    <row r="72" spans="1:7" ht="22.5">
      <c r="A72" s="161" t="s">
        <v>22048</v>
      </c>
      <c r="B72" s="151" t="str">
        <f>VLOOKUP('PLANILHA ORÇAMENTÁRIA'!B75,'Sinapi 05-24 Setop 01-2024'!A:C,2,)</f>
        <v xml:space="preserve">FIO DE COBRE, SOLIDO, CLASSE 1, ISOLACAO EM PVC/A, ANTICHAMA BWF-B, 450/750V, SECAO NOMINAL 2,5 MM2                                                                                                                                                                                                                                                                                                                                                                                                       </v>
      </c>
      <c r="C72" s="152" t="str">
        <f>VLOOKUP('PLANILHA ORÇAMENTÁRIA'!B75,'Sinapi 05-24 Setop 01-2024'!A:C,3,)</f>
        <v xml:space="preserve">M     </v>
      </c>
      <c r="D72" s="183">
        <v>5</v>
      </c>
      <c r="E72" s="343"/>
      <c r="F72" s="344"/>
      <c r="G72" s="345"/>
    </row>
    <row r="73" spans="1:7" ht="33.75">
      <c r="A73" s="161" t="s">
        <v>22049</v>
      </c>
      <c r="B73" s="151" t="str">
        <f>VLOOKUP('PLANILHA ORÇAMENTÁRIA'!B76,'Sinapi 05-24 Setop 01-2024'!A:C,2,)</f>
        <v>LUMINÁRIA COMERCIAL CHANFRADA DE SOBREPOR COMPLETA, PARA UMA (1) LÂMPADA TUBULAR LED 1X18W-ØT8, TEMPERATURA DA COR 6500K, FORNECIMENTO E INSTALAÇÃO, INCLUSIVE BASE E LÂMPADA</v>
      </c>
      <c r="C73" s="152" t="str">
        <f>VLOOKUP('PLANILHA ORÇAMENTÁRIA'!B76,'Sinapi 05-24 Setop 01-2024'!A:C,3,)</f>
        <v>un</v>
      </c>
      <c r="D73" s="183">
        <v>3</v>
      </c>
      <c r="E73" s="343"/>
      <c r="F73" s="344"/>
      <c r="G73" s="345"/>
    </row>
    <row r="74" spans="1:7" ht="33.75">
      <c r="A74" s="161" t="s">
        <v>22050</v>
      </c>
      <c r="B74" s="151" t="str">
        <f>VLOOKUP('PLANILHA ORÇAMENTÁRIA'!B77,'Sinapi 05-24 Setop 01-2024'!A:C,2,)</f>
        <v>QUADRO DE DISTRIBUIÇÃO DE ENERGIA EM PVC, DE EMBUTIR, SEM BARRAMENTO, PARA 3 DISJUNTORES - FORNECIMENTO E INSTALAÇÃO. AF_10/2020</v>
      </c>
      <c r="C74" s="152" t="str">
        <f>VLOOKUP('PLANILHA ORÇAMENTÁRIA'!B77,'Sinapi 05-24 Setop 01-2024'!A:C,3,)</f>
        <v>UN</v>
      </c>
      <c r="D74" s="183">
        <v>2</v>
      </c>
      <c r="E74" s="343" t="s">
        <v>22091</v>
      </c>
      <c r="F74" s="344"/>
      <c r="G74" s="345"/>
    </row>
    <row r="75" spans="1:7" ht="33.75">
      <c r="A75" s="161" t="s">
        <v>22051</v>
      </c>
      <c r="B75" s="151" t="str">
        <f>VLOOKUP('PLANILHA ORÇAMENTÁRIA'!B78,'Sinapi 05-24 Setop 01-2024'!A:C,2,)</f>
        <v>LUMINÁRIA REFLETORA PARA ILUMINAÇÃO PÚBLICA PARA LÂMPADA VAPOR DE MERCÚRIO, SÓDIO E METÁLICA, 2 PÉTALAS, POSTE DE AÇO GALVANIZADO COM 10 M DE ALTURA LIVRE (COMPLETA)</v>
      </c>
      <c r="C75" s="152" t="str">
        <f>VLOOKUP('PLANILHA ORÇAMENTÁRIA'!B78,'Sinapi 05-24 Setop 01-2024'!A:C,3,)</f>
        <v>un</v>
      </c>
      <c r="D75" s="183">
        <v>4</v>
      </c>
      <c r="E75" s="343" t="s">
        <v>22076</v>
      </c>
      <c r="F75" s="344"/>
      <c r="G75" s="345"/>
    </row>
    <row r="76" spans="1:7" ht="33.75">
      <c r="A76" s="161" t="s">
        <v>22052</v>
      </c>
      <c r="B76" s="151" t="str">
        <f>VLOOKUP('PLANILHA ORÇAMENTÁRIA'!B79,'Sinapi 05-24 Setop 01-2024'!A:C,2,)</f>
        <v>ELETRODUTO RÍGIDO ROSCÁVEL, PVC, DN 32 MM (1"), PARA CIRCUITOS TERMINAIS, INSTALADO EM PAREDE - FORNECIMENTO E INSTALAÇÃO. AF_03/2023</v>
      </c>
      <c r="C76" s="152" t="str">
        <f>VLOOKUP('PLANILHA ORÇAMENTÁRIA'!B79,'Sinapi 05-24 Setop 01-2024'!A:C,3,)</f>
        <v>M</v>
      </c>
      <c r="D76" s="183">
        <f>(8*4)+(25*3)</f>
        <v>107</v>
      </c>
      <c r="E76" s="343" t="s">
        <v>22092</v>
      </c>
      <c r="F76" s="344"/>
      <c r="G76" s="345"/>
    </row>
    <row r="77" spans="1:7" ht="33.75">
      <c r="A77" s="161" t="s">
        <v>22053</v>
      </c>
      <c r="B77" s="151" t="str">
        <f>VLOOKUP('PLANILHA ORÇAMENTÁRIA'!B80,'Sinapi 05-24 Setop 01-2024'!A:C,2,)</f>
        <v>CURVA 180 GRAUS PARA ELETRODUTO, PVC, ROSCÁVEL, DN 32 MM (1"), PARA CIRCUITOS TERMINAIS, INSTALADA EM PAREDE - FORNECIMENTO E INSTALAÇÃO. AF_03/2023</v>
      </c>
      <c r="C77" s="152" t="str">
        <f>VLOOKUP('PLANILHA ORÇAMENTÁRIA'!B80,'Sinapi 05-24 Setop 01-2024'!A:C,3,)</f>
        <v>UN</v>
      </c>
      <c r="D77" s="183">
        <v>12</v>
      </c>
      <c r="E77" s="343">
        <v>12</v>
      </c>
      <c r="F77" s="344"/>
      <c r="G77" s="345"/>
    </row>
    <row r="78" spans="1:7" ht="22.5">
      <c r="A78" s="161" t="s">
        <v>22054</v>
      </c>
      <c r="B78" s="151" t="str">
        <f>VLOOKUP('PLANILHA ORÇAMENTÁRIA'!B81,'Sinapi 05-24 Setop 01-2024'!A:C,2,)</f>
        <v>CABO DE COBRE FLEXÍVEL ISOLADO, 2,5 MM², ANTI-CHAMA 450/750 V, PARA CIRCUITOS TERMINAIS - FORNECIMENTO E INSTALAÇÃO. AF_03/2023</v>
      </c>
      <c r="C78" s="152" t="str">
        <f>VLOOKUP('PLANILHA ORÇAMENTÁRIA'!B81,'Sinapi 05-24 Setop 01-2024'!A:C,3,)</f>
        <v>M</v>
      </c>
      <c r="D78" s="183">
        <v>300</v>
      </c>
      <c r="E78" s="343">
        <v>300</v>
      </c>
      <c r="F78" s="344"/>
      <c r="G78" s="345"/>
    </row>
    <row r="79" spans="1:7">
      <c r="A79" s="174">
        <v>14</v>
      </c>
      <c r="B79" s="179" t="s">
        <v>21985</v>
      </c>
      <c r="C79" s="177"/>
      <c r="D79" s="178"/>
      <c r="E79" s="349"/>
      <c r="F79" s="350"/>
      <c r="G79" s="351"/>
    </row>
    <row r="80" spans="1:7" ht="33.75">
      <c r="A80" s="161" t="s">
        <v>10137</v>
      </c>
      <c r="B80" s="151" t="str">
        <f>VLOOKUP('PLANILHA ORÇAMENTÁRIA'!B83,'Sinapi 05-24 Setop 01-2024'!A:C,2,)</f>
        <v>CAIXA D´ÁGUA DE POLIETILENO, CAPACIDADE DE 500L, INCLUSIVE TAMPA, TORNEIRA DE BOIA, EXTRAVASOR, TUBO DE LIMPEZA E ACESSÓRIOS, EXCLUSIVE TUBULAÇÃO DE ENTRADA/SAÍDA DE ÁGUA</v>
      </c>
      <c r="C80" s="152" t="str">
        <f>VLOOKUP('PLANILHA ORÇAMENTÁRIA'!B83,'Sinapi 05-24 Setop 01-2024'!A:C,3,)</f>
        <v>un</v>
      </c>
      <c r="D80" s="183">
        <v>1</v>
      </c>
      <c r="E80" s="343">
        <v>1</v>
      </c>
      <c r="F80" s="344"/>
      <c r="G80" s="345"/>
    </row>
    <row r="81" spans="1:7" ht="33.75">
      <c r="A81" s="161" t="s">
        <v>22055</v>
      </c>
      <c r="B81" s="151" t="str">
        <f>VLOOKUP('PLANILHA ORÇAMENTÁRIA'!B84,'Sinapi 05-24 Setop 01-2024'!A:C,2,)</f>
        <v>KIT CAVALETE PARA MEDIÇÃO DE ÁGUA - ENTRADA PRINCIPAL, EM PVC DN 20 MM (1/2") - FORNECIMENTO E INSTALAÇÃO (EXCLUSIVE HIDRÔMETRO). AF_03/2024</v>
      </c>
      <c r="C81" s="152" t="str">
        <f>VLOOKUP('PLANILHA ORÇAMENTÁRIA'!B84,'Sinapi 05-24 Setop 01-2024'!A:C,3,)</f>
        <v>UN</v>
      </c>
      <c r="D81" s="183">
        <v>1</v>
      </c>
      <c r="E81" s="343">
        <v>1</v>
      </c>
      <c r="F81" s="344"/>
      <c r="G81" s="345"/>
    </row>
    <row r="82" spans="1:7" ht="22.5">
      <c r="A82" s="161" t="s">
        <v>22056</v>
      </c>
      <c r="B82" s="151" t="str">
        <f>VLOOKUP('PLANILHA ORÇAMENTÁRIA'!B85,'Sinapi 05-24 Setop 01-2024'!A:C,2,)</f>
        <v>FORNECIMENTO E ASSENTAMENTO DE TUBO PVC RÍGIDO SOLDÁVEL, ÁGUA FRIA, DN 32 MM (1") , INCLUSIVE CONEXÕES</v>
      </c>
      <c r="C82" s="152" t="str">
        <f>VLOOKUP('PLANILHA ORÇAMENTÁRIA'!B85,'Sinapi 05-24 Setop 01-2024'!A:C,3,)</f>
        <v>m</v>
      </c>
      <c r="D82" s="183">
        <v>10</v>
      </c>
      <c r="E82" s="343">
        <v>10</v>
      </c>
      <c r="F82" s="344"/>
      <c r="G82" s="345"/>
    </row>
    <row r="83" spans="1:7" ht="45">
      <c r="A83" s="161" t="s">
        <v>22057</v>
      </c>
      <c r="B83" s="151" t="str">
        <f>VLOOKUP('PLANILHA ORÇAMENTÁRIA'!B86,'Sinapi 05-24 Setop 01-2024'!A:C,2,)</f>
        <v>CONJUNTO DE PONTOS HIDRÁULICOS DE ÁGUA FRIA PARA BANHEIRO (RAMAL/SUB-RAMAL E DISTRIBUIÇÃO) EM PVC, COM TUBOS, CONEXÕES, REGISTROS, CORTES E FIXAÇÕES EM PRÉDIO (PRUMADA INDIVIDUAL), COM TUBULAÇÕES APARENTES OU EMBUTIDAS SEM RASGO. AF_05/2023_PA</v>
      </c>
      <c r="C83" s="152" t="str">
        <f>VLOOKUP('PLANILHA ORÇAMENTÁRIA'!B86,'Sinapi 05-24 Setop 01-2024'!A:C,3,)</f>
        <v>UN</v>
      </c>
      <c r="D83" s="183">
        <v>2</v>
      </c>
      <c r="E83" s="343">
        <v>2</v>
      </c>
      <c r="F83" s="344"/>
      <c r="G83" s="345"/>
    </row>
    <row r="84" spans="1:7" ht="45">
      <c r="A84" s="161" t="s">
        <v>22058</v>
      </c>
      <c r="B84" s="151" t="str">
        <f>VLOOKUP('PLANILHA ORÇAMENTÁRIA'!B87,'Sinapi 05-24 Setop 01-2024'!A:C,2,)</f>
        <v>LAVATÓRIO LOUÇA BRANCA SUSPENSO, 29,5 X 39CM OU EQUIVALENTE, PADRÃO POPULAR, INCLUSO SIFÃO FLEXÍVEL EM PVC, VÁLVULA E ENGATE FLEXÍVEL 30CM EM PLÁSTICO E TORNEIRA CROMADA DE MESA, PADRÃO POPULAR - FORNECIMENTO E INSTALAÇÃO. AF_01/2020</v>
      </c>
      <c r="C84" s="152" t="str">
        <f>VLOOKUP('PLANILHA ORÇAMENTÁRIA'!B87,'Sinapi 05-24 Setop 01-2024'!A:C,3,)</f>
        <v>UN</v>
      </c>
      <c r="D84" s="183">
        <v>2</v>
      </c>
      <c r="E84" s="343">
        <v>2</v>
      </c>
      <c r="F84" s="344"/>
      <c r="G84" s="345"/>
    </row>
    <row r="85" spans="1:7" ht="45">
      <c r="A85" s="161" t="s">
        <v>22059</v>
      </c>
      <c r="B85" s="151" t="str">
        <f>VLOOKUP('PLANILHA ORÇAMENTÁRIA'!B88,'Sinapi 05-24 Setop 01-2024'!A:C,2,)</f>
        <v>BACIA SANITÁRIA (VASO) DE LOUÇA CONVENCIONAL, COR BRANCA, INCLUSIVE ACESSÓRIOS DE FIXAÇÃO/VEDAÇÃO, FORNECIMENTO, INSTALAÇÃO E REJUNTAMENTO, EXCLUSIVE VÁLVULA DE DESCARGA E TUBO DE LIGAÇÃO</v>
      </c>
      <c r="C85" s="152" t="str">
        <f>VLOOKUP('PLANILHA ORÇAMENTÁRIA'!B88,'Sinapi 05-24 Setop 01-2024'!A:C,3,)</f>
        <v>un</v>
      </c>
      <c r="D85" s="183">
        <v>2</v>
      </c>
      <c r="E85" s="343">
        <v>2</v>
      </c>
      <c r="F85" s="344"/>
      <c r="G85" s="345"/>
    </row>
    <row r="86" spans="1:7" ht="22.5">
      <c r="A86" s="161" t="s">
        <v>22060</v>
      </c>
      <c r="B86" s="151" t="str">
        <f>VLOOKUP('PLANILHA ORÇAMENTÁRIA'!B89,'Sinapi 05-24 Setop 01-2024'!A:C,2,)</f>
        <v xml:space="preserve">CONJUNTO DE LIGACAO AJUSTAVEL, PARA VASO / BACIA SANITARIA, EM PLASTICO BRANCO, COM TUBO, CANOPLA E ESPUDE                                                                                                                                                                                                                                                                                                                                                                                                </v>
      </c>
      <c r="C86" s="152" t="str">
        <f>VLOOKUP('PLANILHA ORÇAMENTÁRIA'!B89,'Sinapi 05-24 Setop 01-2024'!A:C,3,)</f>
        <v xml:space="preserve">UN    </v>
      </c>
      <c r="D86" s="183">
        <v>2</v>
      </c>
      <c r="E86" s="343">
        <v>2</v>
      </c>
      <c r="F86" s="344"/>
      <c r="G86" s="345"/>
    </row>
    <row r="87" spans="1:7" ht="27" customHeight="1">
      <c r="A87" s="161" t="s">
        <v>22061</v>
      </c>
      <c r="B87" s="151" t="str">
        <f>VLOOKUP('PLANILHA ORÇAMENTÁRIA'!B90,'Sinapi 05-24 Setop 01-2024'!A:C,2,)</f>
        <v>ASSENTO PARA VASO PNE (NBR 9050)</v>
      </c>
      <c r="C87" s="152" t="str">
        <f>VLOOKUP('PLANILHA ORÇAMENTÁRIA'!B90,'Sinapi 05-24 Setop 01-2024'!A:C,3,)</f>
        <v>U</v>
      </c>
      <c r="D87" s="183">
        <v>2</v>
      </c>
      <c r="E87" s="343">
        <v>2</v>
      </c>
      <c r="F87" s="344"/>
      <c r="G87" s="345"/>
    </row>
    <row r="88" spans="1:7" ht="22.5">
      <c r="A88" s="161" t="s">
        <v>22062</v>
      </c>
      <c r="B88" s="151" t="str">
        <f>VLOOKUP('PLANILHA ORÇAMENTÁRIA'!B91,'Sinapi 05-24 Setop 01-2024'!A:C,2,)</f>
        <v xml:space="preserve">VALVULA DE DESCARGA METALICA, BASE 1 1/2" E ACABAMENTO METALICO CROMADO                                                                                                                                                                                                                                                                                                                                                                                                                                   </v>
      </c>
      <c r="C88" s="152" t="str">
        <f>VLOOKUP('PLANILHA ORÇAMENTÁRIA'!B91,'Sinapi 05-24 Setop 01-2024'!A:C,3,)</f>
        <v xml:space="preserve">UN    </v>
      </c>
      <c r="D88" s="183">
        <v>2</v>
      </c>
      <c r="E88" s="343">
        <v>2</v>
      </c>
      <c r="F88" s="344"/>
      <c r="G88" s="345"/>
    </row>
    <row r="89" spans="1:7" ht="22.5">
      <c r="A89" s="161" t="s">
        <v>22063</v>
      </c>
      <c r="B89" s="151" t="str">
        <f>VLOOKUP('PLANILHA ORÇAMENTÁRIA'!B92,'Sinapi 05-24 Setop 01-2024'!A:C,2,)</f>
        <v xml:space="preserve">SABONETEIRA PLASTICA TIPO DISPENSER PARA SABONETE LIQUIDO COM RESERVATORIO 800 A 1500 ML                                                                                                                                                                                                                                                                                                                                                                                                                  </v>
      </c>
      <c r="C89" s="152" t="str">
        <f>VLOOKUP('PLANILHA ORÇAMENTÁRIA'!B92,'Sinapi 05-24 Setop 01-2024'!A:C,3,)</f>
        <v xml:space="preserve">UN    </v>
      </c>
      <c r="D89" s="183">
        <v>2</v>
      </c>
      <c r="E89" s="343">
        <v>2</v>
      </c>
      <c r="F89" s="344"/>
      <c r="G89" s="345"/>
    </row>
    <row r="90" spans="1:7">
      <c r="A90" s="161" t="s">
        <v>22064</v>
      </c>
      <c r="B90" s="151" t="str">
        <f>VLOOKUP('PLANILHA ORÇAMENTÁRIA'!B93,'Sinapi 05-24 Setop 01-2024'!A:C,2,)</f>
        <v>PAPELEIRA PLASTICA TIPO DISPENSER PARA PAPEL HIGIENICO ROLAO</v>
      </c>
      <c r="C90" s="152" t="str">
        <f>VLOOKUP('PLANILHA ORÇAMENTÁRIA'!B93,'Sinapi 05-24 Setop 01-2024'!A:C,3,)</f>
        <v>U</v>
      </c>
      <c r="D90" s="183">
        <v>2</v>
      </c>
      <c r="E90" s="343">
        <v>2</v>
      </c>
      <c r="F90" s="344"/>
      <c r="G90" s="345"/>
    </row>
    <row r="91" spans="1:7">
      <c r="A91" s="161" t="s">
        <v>22065</v>
      </c>
      <c r="B91" s="151" t="str">
        <f>VLOOKUP('PLANILHA ORÇAMENTÁRIA'!B94,'Sinapi 05-24 Setop 01-2024'!A:C,2,)</f>
        <v>BEBEDOURO GEMINADO MG-F 80 INOX</v>
      </c>
      <c r="C91" s="152" t="str">
        <f>VLOOKUP('PLANILHA ORÇAMENTÁRIA'!B94,'Sinapi 05-24 Setop 01-2024'!A:C,3,)</f>
        <v>U</v>
      </c>
      <c r="D91" s="183">
        <v>1</v>
      </c>
      <c r="E91" s="343">
        <v>1</v>
      </c>
      <c r="F91" s="344"/>
      <c r="G91" s="345"/>
    </row>
    <row r="92" spans="1:7" ht="45">
      <c r="A92" s="161" t="s">
        <v>22066</v>
      </c>
      <c r="B92" s="151" t="str">
        <f>VLOOKUP('PLANILHA ORÇAMENTÁRIA'!B95,'Sinapi 05-24 Setop 01-2024'!A:C,2,)</f>
        <v>CONJUNTO DE PONTOS HIDRÁULICOS DE ÁGUA FRIA PARA COZINHA (RAMAL/SUB-RAMAL E DISTRIBUIÇÃO) EM PVC, COM TUBOS, CONEXÕES, REGISTROS, CORTES E FIXAÇÕES EM PRÉDIO COM TUBULAÇÕES EMBUTIDAS COM RASGO. AF_05/2023</v>
      </c>
      <c r="C92" s="152" t="str">
        <f>VLOOKUP('PLANILHA ORÇAMENTÁRIA'!B95,'Sinapi 05-24 Setop 01-2024'!A:C,3,)</f>
        <v>UN</v>
      </c>
      <c r="D92" s="183">
        <v>1</v>
      </c>
      <c r="E92" s="343" t="s">
        <v>22026</v>
      </c>
      <c r="F92" s="344"/>
      <c r="G92" s="345"/>
    </row>
    <row r="93" spans="1:7" ht="33.75">
      <c r="A93" s="161" t="s">
        <v>22077</v>
      </c>
      <c r="B93" s="151" t="str">
        <f>VLOOKUP('PLANILHA ORÇAMENTÁRIA'!B96,'Sinapi 05-24 Setop 01-2024'!A:C,2,)</f>
        <v>CAIXA ENTERRADA HIDRÁULICA RETANGULAR, EM ALVENARIA COM BLOCOS DE CONCRETO, DIMENSÕES INTERNAS: 0,6X0,6X0,6 M PARA REDE DE ESGOTO. AF_12/2020</v>
      </c>
      <c r="C93" s="152" t="str">
        <f>VLOOKUP('PLANILHA ORÇAMENTÁRIA'!B96,'Sinapi 05-24 Setop 01-2024'!A:C,3,)</f>
        <v>UN</v>
      </c>
      <c r="D93" s="183">
        <v>2</v>
      </c>
      <c r="E93" s="343">
        <v>2</v>
      </c>
      <c r="F93" s="344"/>
      <c r="G93" s="345"/>
    </row>
    <row r="94" spans="1:7" ht="45">
      <c r="A94" s="161" t="s">
        <v>22078</v>
      </c>
      <c r="B94" s="151" t="str">
        <f>VLOOKUP('PLANILHA ORÇAMENTÁRIA'!B97,'Sinapi 05-24 Setop 01-2024'!A:C,2,)</f>
        <v>CONJUNTO DE PONTOS DE COLETA DE ESGOTO PARA BANHEIRO (RAMAL DE ESGOTO SANITÁRIO), EM PVC SÉRIE NORMAL, COM  TUBOS, CONEXÕES, RALOS, CAIXAS SIFONADAS, CORTES E FIXAÇÕES EM PRÉDIO COM PRUMADA DE DESCIDA DE ESGOTO FORA DO BANHEIRO. AF_05/2023_PA</v>
      </c>
      <c r="C94" s="152" t="str">
        <f>VLOOKUP('PLANILHA ORÇAMENTÁRIA'!B97,'Sinapi 05-24 Setop 01-2024'!A:C,3,)</f>
        <v>UN</v>
      </c>
      <c r="D94" s="183">
        <v>1</v>
      </c>
      <c r="E94" s="343">
        <v>1</v>
      </c>
      <c r="F94" s="344"/>
      <c r="G94" s="345"/>
    </row>
    <row r="95" spans="1:7" ht="33.75">
      <c r="A95" s="161" t="s">
        <v>22079</v>
      </c>
      <c r="B95" s="151" t="str">
        <f>VLOOKUP('PLANILHA ORÇAMENTÁRIA'!B98,'Sinapi 05-24 Setop 01-2024'!A:C,2,)</f>
        <v>TUBO PVC, SERIE NORMAL, ESGOTO PREDIAL, DN 100 MM, FORNECIDO E INSTALADO EM RAMAL DE DESCARGA OU RAMAL DE ESGOTO SANITÁRIO. AF_08/2022</v>
      </c>
      <c r="C95" s="152" t="str">
        <f>VLOOKUP('PLANILHA ORÇAMENTÁRIA'!B98,'Sinapi 05-24 Setop 01-2024'!A:C,3,)</f>
        <v>M</v>
      </c>
      <c r="D95" s="183">
        <v>10</v>
      </c>
      <c r="E95" s="343">
        <v>10</v>
      </c>
      <c r="F95" s="344"/>
      <c r="G95" s="345"/>
    </row>
    <row r="96" spans="1:7" ht="22.5">
      <c r="A96" s="161" t="s">
        <v>22088</v>
      </c>
      <c r="B96" s="151" t="str">
        <f>VLOOKUP('PLANILHA ORÇAMENTÁRIA'!B99,'Sinapi 05-24 Setop 01-2024'!A:C,2,)</f>
        <v xml:space="preserve">TUBO PVC, SERIE R, DN 40 MM, PARA ESGOTO OU AGUAS PLUVIAIS PREDIAL (NBR 5688)                                                                                                                                                                                                                                                                                                                                                                                                                             </v>
      </c>
      <c r="C96" s="152" t="str">
        <f>VLOOKUP('PLANILHA ORÇAMENTÁRIA'!B99,'Sinapi 05-24 Setop 01-2024'!A:C,3,)</f>
        <v xml:space="preserve">M     </v>
      </c>
      <c r="D96" s="183">
        <v>5</v>
      </c>
      <c r="E96" s="343">
        <v>5</v>
      </c>
      <c r="F96" s="344"/>
      <c r="G96" s="345"/>
    </row>
    <row r="97" spans="1:12" ht="22.5">
      <c r="A97" s="161" t="s">
        <v>31500</v>
      </c>
      <c r="B97" s="151" t="str">
        <f>VLOOKUP('PLANILHA ORÇAMENTÁRIA'!B100,'Sinapi 05-24 Setop 01-2024'!A:C,2,)</f>
        <v xml:space="preserve">TUBO PVC, SERIE R, DN 50 MM, PARA ESGOTO OU AGUAS PLUVIAIS PREDIAL (NBR 5688)                                                                                                                                                                                                                                                                                                                                                                                                                             </v>
      </c>
      <c r="C97" s="152" t="str">
        <f>VLOOKUP('PLANILHA ORÇAMENTÁRIA'!B100,'Sinapi 05-24 Setop 01-2024'!A:C,3,)</f>
        <v xml:space="preserve">M     </v>
      </c>
      <c r="D97" s="183">
        <v>5</v>
      </c>
      <c r="E97" s="343">
        <v>5</v>
      </c>
      <c r="F97" s="344"/>
      <c r="G97" s="345"/>
    </row>
    <row r="98" spans="1:12" s="95" customFormat="1">
      <c r="A98" s="83">
        <v>15</v>
      </c>
      <c r="B98" s="107" t="s">
        <v>10118</v>
      </c>
      <c r="C98" s="84"/>
      <c r="D98" s="190"/>
      <c r="E98" s="346"/>
      <c r="F98" s="347"/>
      <c r="G98" s="348"/>
      <c r="H98" s="204"/>
    </row>
    <row r="99" spans="1:12" s="95" customFormat="1">
      <c r="A99" s="188" t="s">
        <v>10138</v>
      </c>
      <c r="B99" s="107" t="s">
        <v>21996</v>
      </c>
      <c r="C99" s="189"/>
      <c r="D99" s="191"/>
      <c r="E99" s="346"/>
      <c r="F99" s="347"/>
      <c r="G99" s="348"/>
    </row>
    <row r="100" spans="1:12" s="95" customFormat="1" ht="33.75">
      <c r="A100" s="186" t="s">
        <v>22067</v>
      </c>
      <c r="B100" s="151" t="str">
        <f>VLOOKUP('PLANILHA ORÇAMENTÁRIA'!B103,'Sinapi 05-24 Setop 01-2024'!A:C,2,)</f>
        <v xml:space="preserve">FORNECIMENTO DE JANELA BASCULANTE DE FERRO, INCLUSIVE ASSENTAMENTO, FERRAGENS E ACESSÓRIOS
</v>
      </c>
      <c r="C100" s="152" t="str">
        <f>VLOOKUP('PLANILHA ORÇAMENTÁRIA'!B103,'Sinapi 05-24 Setop 01-2024'!A:C,3,)</f>
        <v>m2</v>
      </c>
      <c r="D100" s="193">
        <f>0.6*0.6*2</f>
        <v>0.72</v>
      </c>
      <c r="E100" s="343" t="s">
        <v>22015</v>
      </c>
      <c r="F100" s="344"/>
      <c r="G100" s="345"/>
    </row>
    <row r="101" spans="1:12" s="95" customFormat="1">
      <c r="A101" s="188" t="s">
        <v>10139</v>
      </c>
      <c r="B101" s="107" t="s">
        <v>22005</v>
      </c>
      <c r="C101" s="189"/>
      <c r="D101" s="191"/>
      <c r="E101" s="346"/>
      <c r="F101" s="347"/>
      <c r="G101" s="348"/>
    </row>
    <row r="102" spans="1:12" s="95" customFormat="1" ht="45">
      <c r="A102" s="186" t="s">
        <v>22068</v>
      </c>
      <c r="B102" s="151" t="str">
        <f>VLOOKUP('PLANILHA ORÇAMENTÁRIA'!B105,'Sinapi 05-24 Setop 01-2024'!A:C,2,)</f>
        <v>PORTA METÁLICA, TIPO DE ABRIR, COM UMA (1) FOLHA, EM CHAPA GALVANIZADA LAMBRIL, MODELO QUADRADO, INCLUSIVE PINTURA ANTICORROSIVA A BASE DE ÓXIDO DE FERRO (ZARCÃO), UMA (1) DEMÃO, FORNECIMENTO E ASSENTAMENTO, EXCLUSIVE FECHADURA E DOBRADIÇA</v>
      </c>
      <c r="C102" s="152" t="str">
        <f>VLOOKUP('PLANILHA ORÇAMENTÁRIA'!B105,'Sinapi 05-24 Setop 01-2024'!A:C,3,)</f>
        <v>m2</v>
      </c>
      <c r="D102" s="193">
        <f>(0.7*2.1)*2</f>
        <v>2.94</v>
      </c>
      <c r="E102" s="343" t="s">
        <v>22035</v>
      </c>
      <c r="F102" s="344"/>
      <c r="G102" s="345"/>
    </row>
    <row r="103" spans="1:12" s="95" customFormat="1" ht="67.5">
      <c r="A103" s="186" t="s">
        <v>22069</v>
      </c>
      <c r="B103" s="151" t="str">
        <f>VLOOKUP('PLANILHA ORÇAMENTÁRIA'!B106,'Sinapi 05-24 Setop 01-2024'!A:C,2,)</f>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
      <c r="C103" s="152" t="str">
        <f>VLOOKUP('PLANILHA ORÇAMENTÁRIA'!B106,'Sinapi 05-24 Setop 01-2024'!A:C,3,)</f>
        <v>un</v>
      </c>
      <c r="D103" s="193">
        <v>2</v>
      </c>
      <c r="E103" s="343">
        <v>2</v>
      </c>
      <c r="F103" s="344"/>
      <c r="G103" s="345"/>
    </row>
    <row r="104" spans="1:12" s="95" customFormat="1">
      <c r="A104" s="186" t="s">
        <v>22070</v>
      </c>
      <c r="B104" s="151" t="str">
        <f>VLOOKUP('PLANILHA ORÇAMENTÁRIA'!B107,'Sinapi 05-24 Setop 01-2024'!A:C,2,)</f>
        <v>PORTÃO DE GRADE, EXCLUSIVE CADEADO E PINTURA</v>
      </c>
      <c r="C104" s="152" t="str">
        <f>VLOOKUP('PLANILHA ORÇAMENTÁRIA'!B107,'Sinapi 05-24 Setop 01-2024'!A:C,3,)</f>
        <v>m2</v>
      </c>
      <c r="D104" s="193">
        <f>(1.1*2.1)*2</f>
        <v>4.620000000000001</v>
      </c>
      <c r="E104" s="367" t="s">
        <v>22037</v>
      </c>
      <c r="F104" s="368"/>
      <c r="G104" s="369"/>
    </row>
    <row r="105" spans="1:12" s="95" customFormat="1">
      <c r="A105" s="188">
        <v>16</v>
      </c>
      <c r="B105" s="107" t="s">
        <v>21991</v>
      </c>
      <c r="C105" s="189"/>
      <c r="D105" s="191"/>
      <c r="E105" s="346"/>
      <c r="F105" s="347"/>
      <c r="G105" s="348"/>
    </row>
    <row r="106" spans="1:12" s="95" customFormat="1" ht="27" customHeight="1">
      <c r="A106" s="185" t="s">
        <v>10140</v>
      </c>
      <c r="B106" s="151" t="str">
        <f>VLOOKUP('PLANILHA ORÇAMENTÁRIA'!B109,'Sinapi 05-24 Setop 01-2024'!A:C,2,)</f>
        <v>CAPINA MANUAL DO TERRENO, EXCLUSIVE RASTELAMENTO E QUEIMA</v>
      </c>
      <c r="C106" s="152" t="str">
        <f>VLOOKUP('PLANILHA ORÇAMENTÁRIA'!B109,'Sinapi 05-24 Setop 01-2024'!A:C,3,)</f>
        <v>m2</v>
      </c>
      <c r="D106" s="193">
        <v>767</v>
      </c>
      <c r="E106" s="343" t="s">
        <v>22024</v>
      </c>
      <c r="F106" s="344"/>
      <c r="G106" s="345"/>
      <c r="L106" s="204"/>
    </row>
    <row r="107" spans="1:12" s="95" customFormat="1" ht="22.5" customHeight="1">
      <c r="A107" s="185" t="s">
        <v>21997</v>
      </c>
      <c r="B107" s="151" t="str">
        <f>VLOOKUP('PLANILHA ORÇAMENTÁRIA'!B110,'Sinapi 05-24 Setop 01-2024'!A:C,2,)</f>
        <v>RASTELAMENTO DE ÁREA COM AFASTAMENTO DE ATÉ VINTE (20) METROS, EXCLUSIVE CAPINA OU ROÇADA MANUAL</v>
      </c>
      <c r="C107" s="152" t="str">
        <f>VLOOKUP('PLANILHA ORÇAMENTÁRIA'!B110,'Sinapi 05-24 Setop 01-2024'!A:C,3,)</f>
        <v>m2</v>
      </c>
      <c r="D107" s="193">
        <v>767</v>
      </c>
      <c r="E107" s="343" t="s">
        <v>22024</v>
      </c>
      <c r="F107" s="344"/>
      <c r="G107" s="345"/>
    </row>
    <row r="108" spans="1:12" s="95" customFormat="1" ht="45">
      <c r="A108" s="185" t="s">
        <v>22071</v>
      </c>
      <c r="B108" s="151" t="str">
        <f>VLOOKUP('PLANILHA ORÇAMENTÁRIA'!B111,'Sinapi 05-24 Setop 01-2024'!A:C,2,)</f>
        <v>CORRIMÃO SIMPLES EM TUBO GALVANIZADO, COM COSTURA, DIÂMETRO 1.1/2", ESP. 3MM, FIXADO EM PISO COM MONTANTE VERTICAL, DIÂMETRO 1.1/2", INCLUSIVE SUPORTE PARA CORRIMÃO EM BARRA CHATA (1"X1/2"), EXCLUSIVE PINTURA</v>
      </c>
      <c r="C108" s="152" t="str">
        <f>VLOOKUP('PLANILHA ORÇAMENTÁRIA'!B111,'Sinapi 05-24 Setop 01-2024'!A:C,3,)</f>
        <v>m</v>
      </c>
      <c r="D108" s="193">
        <v>6</v>
      </c>
      <c r="E108" s="343" t="s">
        <v>22023</v>
      </c>
      <c r="F108" s="344"/>
      <c r="G108" s="345"/>
      <c r="L108" s="204"/>
    </row>
    <row r="109" spans="1:12" s="95" customFormat="1" ht="22.5">
      <c r="A109" s="185" t="s">
        <v>22072</v>
      </c>
      <c r="B109" s="151" t="str">
        <f>VLOOKUP('PLANILHA ORÇAMENTÁRIA'!B112,'Sinapi 05-24 Setop 01-2024'!A:C,2,)</f>
        <v>EXECUÇÃO DE PASSEIO EM PISO INTERTRAVADO, COM BLOCO 16 FACES DE 22 X 11 CM, ESPESSURA 6 CM. AF_10/2022</v>
      </c>
      <c r="C109" s="152" t="str">
        <f>VLOOKUP('PLANILHA ORÇAMENTÁRIA'!B112,'Sinapi 05-24 Setop 01-2024'!A:C,3,)</f>
        <v>M2</v>
      </c>
      <c r="D109" s="193">
        <v>100.75</v>
      </c>
      <c r="E109" s="343" t="s">
        <v>22025</v>
      </c>
      <c r="F109" s="344"/>
      <c r="G109" s="345"/>
    </row>
    <row r="110" spans="1:12" s="95" customFormat="1" ht="27" customHeight="1">
      <c r="A110" s="185" t="s">
        <v>22073</v>
      </c>
      <c r="B110" s="151" t="str">
        <f>VLOOKUP('PLANILHA ORÇAMENTÁRIA'!B113,'Sinapi 05-24 Setop 01-2024'!A:C,2,)</f>
        <v>PASSEIOS DE CONCRETO E = 8 CM, FCK = 15 MPA PADRÃO PREFEITURA</v>
      </c>
      <c r="C110" s="152" t="str">
        <f>VLOOKUP('PLANILHA ORÇAMENTÁRIA'!B113,'Sinapi 05-24 Setop 01-2024'!A:C,3,)</f>
        <v>m2</v>
      </c>
      <c r="D110" s="193">
        <f>50.03*1.1</f>
        <v>55.033000000000008</v>
      </c>
      <c r="E110" s="343" t="s">
        <v>31507</v>
      </c>
      <c r="F110" s="344"/>
      <c r="G110" s="345"/>
    </row>
    <row r="111" spans="1:12" s="95" customFormat="1" ht="56.25">
      <c r="A111" s="185" t="s">
        <v>22074</v>
      </c>
      <c r="B111" s="151" t="str">
        <f>VLOOKUP('PLANILHA ORÇAMENTÁRIA'!B114,'Sinapi 05-24 Setop 01-2024'!A:C,2,)</f>
        <v>ALAMBRADO PARA QUADRA ESPORTIVA, EM TELA DE ARAME GALVANIZADO COM TRAMA LOSANGULAR DE 2" (50,8MM) E FIO BWG12 (2,77MM), ALTURA 6M, EXCLUSIVE PINTURA, INCLUSIVE FIXAÇÃO E FORNECIMENTO EM QUADROS DE TUBOS DE AÇO CARBONO GALVANIZADO DIÂMETRO DE 50MM (2")</v>
      </c>
      <c r="C111" s="152" t="str">
        <f>VLOOKUP('PLANILHA ORÇAMENTÁRIA'!B114,'Sinapi 05-24 Setop 01-2024'!A:C,3,)</f>
        <v>m</v>
      </c>
      <c r="D111" s="193">
        <v>23.5</v>
      </c>
      <c r="E111" s="343">
        <v>23.5</v>
      </c>
      <c r="F111" s="344"/>
      <c r="G111" s="345"/>
    </row>
    <row r="112" spans="1:12" s="95" customFormat="1" ht="56.25">
      <c r="A112" s="185" t="s">
        <v>22075</v>
      </c>
      <c r="B112" s="151" t="str">
        <f>VLOOKUP('PLANILHA ORÇAMENTÁRIA'!B115,'Sinapi 05-24 Setop 01-2024'!A:C,2,)</f>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
      <c r="C112" s="152" t="str">
        <f>VLOOKUP('PLANILHA ORÇAMENTÁRIA'!B115,'Sinapi 05-24 Setop 01-2024'!A:C,3,)</f>
        <v>m</v>
      </c>
      <c r="D112" s="193">
        <f>43.5+2.5+4</f>
        <v>50</v>
      </c>
      <c r="E112" s="343" t="s">
        <v>22093</v>
      </c>
      <c r="F112" s="344"/>
      <c r="G112" s="345"/>
    </row>
    <row r="113" spans="1:7" s="95" customFormat="1">
      <c r="A113" s="185" t="s">
        <v>22094</v>
      </c>
      <c r="B113" s="151" t="str">
        <f>VLOOKUP('PLANILHA ORÇAMENTÁRIA'!B116,'Sinapi 05-24 Setop 01-2024'!A:C,2,)</f>
        <v>BEBEDOURO GEMINADO MG-F 80 INOX</v>
      </c>
      <c r="C113" s="152" t="str">
        <f>VLOOKUP('PLANILHA ORÇAMENTÁRIA'!B116,'Sinapi 05-24 Setop 01-2024'!A:C,3,)</f>
        <v>U</v>
      </c>
      <c r="D113" s="193">
        <v>1</v>
      </c>
      <c r="E113" s="343">
        <v>1</v>
      </c>
      <c r="F113" s="344"/>
      <c r="G113" s="345"/>
    </row>
    <row r="114" spans="1:7" s="95" customFormat="1" ht="26.25" customHeight="1">
      <c r="A114" s="185" t="s">
        <v>31517</v>
      </c>
      <c r="B114" s="151" t="str">
        <f>VLOOKUP('PLANILHA ORÇAMENTÁRIA'!B117,'Sinapi 05-24 Setop 01-2024'!A:C,2,)</f>
        <v>LIMPEZA FINAL PARA ENTREGA DA OBRA</v>
      </c>
      <c r="C114" s="152" t="str">
        <f>VLOOKUP('PLANILHA ORÇAMENTÁRIA'!B117,'Sinapi 05-24 Setop 01-2024'!A:C,3,)</f>
        <v>m2</v>
      </c>
      <c r="D114" s="193">
        <v>767</v>
      </c>
      <c r="E114" s="343" t="s">
        <v>22024</v>
      </c>
      <c r="F114" s="344"/>
      <c r="G114" s="345"/>
    </row>
    <row r="116" spans="1:7">
      <c r="A116" s="194"/>
      <c r="B116" s="195"/>
      <c r="C116" s="194"/>
      <c r="D116" s="194"/>
      <c r="E116" s="194"/>
      <c r="F116" s="194"/>
      <c r="G116" s="196"/>
    </row>
    <row r="117" spans="1:7">
      <c r="A117" s="194"/>
      <c r="B117" s="195"/>
      <c r="C117" s="194"/>
      <c r="D117" s="194"/>
      <c r="E117" s="194"/>
      <c r="F117" s="194"/>
      <c r="G117" s="196"/>
    </row>
    <row r="118" spans="1:7">
      <c r="B118" s="171"/>
      <c r="G118" s="86"/>
    </row>
    <row r="119" spans="1:7" s="165" customFormat="1">
      <c r="A119" s="164"/>
      <c r="B119" s="94" t="s">
        <v>3364</v>
      </c>
      <c r="C119" s="313" t="s">
        <v>3364</v>
      </c>
      <c r="D119" s="313"/>
      <c r="E119" s="313"/>
      <c r="F119" s="313"/>
      <c r="G119" s="313"/>
    </row>
    <row r="120" spans="1:7" ht="12.75" customHeight="1">
      <c r="B120" s="92" t="s">
        <v>22027</v>
      </c>
      <c r="C120" s="314" t="s">
        <v>9871</v>
      </c>
      <c r="D120" s="314"/>
      <c r="E120" s="314"/>
      <c r="F120" s="314"/>
      <c r="G120" s="314"/>
    </row>
    <row r="121" spans="1:7">
      <c r="B121" s="91" t="s">
        <v>22028</v>
      </c>
      <c r="C121" s="314" t="s">
        <v>9501</v>
      </c>
      <c r="D121" s="314"/>
      <c r="E121" s="314"/>
      <c r="F121" s="314"/>
      <c r="G121" s="314"/>
    </row>
    <row r="122" spans="1:7">
      <c r="B122" s="91" t="s">
        <v>22029</v>
      </c>
    </row>
    <row r="124" spans="1:7">
      <c r="B124" s="171" t="s">
        <v>31515</v>
      </c>
    </row>
  </sheetData>
  <mergeCells count="112">
    <mergeCell ref="E99:G99"/>
    <mergeCell ref="E98:G98"/>
    <mergeCell ref="E93:G93"/>
    <mergeCell ref="E66:G66"/>
    <mergeCell ref="E67:G67"/>
    <mergeCell ref="E80:G80"/>
    <mergeCell ref="E81:G81"/>
    <mergeCell ref="E68:G68"/>
    <mergeCell ref="E69:G69"/>
    <mergeCell ref="E94:G94"/>
    <mergeCell ref="E95:G95"/>
    <mergeCell ref="E82:G82"/>
    <mergeCell ref="E90:G90"/>
    <mergeCell ref="E91:G91"/>
    <mergeCell ref="E92:G92"/>
    <mergeCell ref="E75:G75"/>
    <mergeCell ref="E76:G76"/>
    <mergeCell ref="E78:G78"/>
    <mergeCell ref="E73:G73"/>
    <mergeCell ref="E71:G71"/>
    <mergeCell ref="E72:G72"/>
    <mergeCell ref="E97:G97"/>
    <mergeCell ref="E89:G89"/>
    <mergeCell ref="E88:G88"/>
    <mergeCell ref="E50:G50"/>
    <mergeCell ref="E36:G36"/>
    <mergeCell ref="E37:G37"/>
    <mergeCell ref="E38:G38"/>
    <mergeCell ref="E39:G39"/>
    <mergeCell ref="E40:G40"/>
    <mergeCell ref="E56:G56"/>
    <mergeCell ref="E114:G114"/>
    <mergeCell ref="E111:G111"/>
    <mergeCell ref="E110:G110"/>
    <mergeCell ref="E109:G109"/>
    <mergeCell ref="E107:G107"/>
    <mergeCell ref="E104:G104"/>
    <mergeCell ref="E103:G103"/>
    <mergeCell ref="E102:G102"/>
    <mergeCell ref="E101:G101"/>
    <mergeCell ref="E106:G106"/>
    <mergeCell ref="E105:G105"/>
    <mergeCell ref="E108:G108"/>
    <mergeCell ref="E112:G112"/>
    <mergeCell ref="E113:G113"/>
    <mergeCell ref="E96:G96"/>
    <mergeCell ref="E64:G64"/>
    <mergeCell ref="E100:G100"/>
    <mergeCell ref="E15:G15"/>
    <mergeCell ref="E34:G34"/>
    <mergeCell ref="E35:G35"/>
    <mergeCell ref="E14:G14"/>
    <mergeCell ref="E31:G31"/>
    <mergeCell ref="E29:G29"/>
    <mergeCell ref="E28:G28"/>
    <mergeCell ref="E26:G26"/>
    <mergeCell ref="E65:G65"/>
    <mergeCell ref="E27:G27"/>
    <mergeCell ref="E48:G48"/>
    <mergeCell ref="E52:G52"/>
    <mergeCell ref="E62:G62"/>
    <mergeCell ref="E32:G32"/>
    <mergeCell ref="E33:G33"/>
    <mergeCell ref="E41:G41"/>
    <mergeCell ref="E42:G42"/>
    <mergeCell ref="E43:G43"/>
    <mergeCell ref="E44:G44"/>
    <mergeCell ref="E45:G45"/>
    <mergeCell ref="E47:G47"/>
    <mergeCell ref="E30:G30"/>
    <mergeCell ref="E63:G63"/>
    <mergeCell ref="E49:G49"/>
    <mergeCell ref="A1:G1"/>
    <mergeCell ref="C119:G119"/>
    <mergeCell ref="C120:G120"/>
    <mergeCell ref="C121:G121"/>
    <mergeCell ref="A2:G4"/>
    <mergeCell ref="E5:G5"/>
    <mergeCell ref="E6:G6"/>
    <mergeCell ref="E7:G7"/>
    <mergeCell ref="E8:G8"/>
    <mergeCell ref="E10:G10"/>
    <mergeCell ref="E9:G9"/>
    <mergeCell ref="E11:G11"/>
    <mergeCell ref="E13:G13"/>
    <mergeCell ref="E12:G12"/>
    <mergeCell ref="E25:G25"/>
    <mergeCell ref="E23:G23"/>
    <mergeCell ref="E22:G22"/>
    <mergeCell ref="E21:G21"/>
    <mergeCell ref="E18:G18"/>
    <mergeCell ref="E17:G17"/>
    <mergeCell ref="E16:G16"/>
    <mergeCell ref="E19:G19"/>
    <mergeCell ref="E20:G20"/>
    <mergeCell ref="E24:G24"/>
    <mergeCell ref="E87:G87"/>
    <mergeCell ref="E86:G86"/>
    <mergeCell ref="E85:G85"/>
    <mergeCell ref="E84:G84"/>
    <mergeCell ref="E83:G83"/>
    <mergeCell ref="E70:G70"/>
    <mergeCell ref="E53:G53"/>
    <mergeCell ref="E54:G54"/>
    <mergeCell ref="E57:G57"/>
    <mergeCell ref="E58:G58"/>
    <mergeCell ref="E59:G59"/>
    <mergeCell ref="E60:G60"/>
    <mergeCell ref="E61:G61"/>
    <mergeCell ref="E79:G79"/>
    <mergeCell ref="E74:G74"/>
    <mergeCell ref="E77:G77"/>
  </mergeCells>
  <phoneticPr fontId="17" type="noConversion"/>
  <pageMargins left="0.51181102362204722" right="0.51181102362204722" top="0.78740157480314965" bottom="0.78740157480314965"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6</vt:i4>
      </vt:variant>
    </vt:vector>
  </HeadingPairs>
  <TitlesOfParts>
    <vt:vector size="13" baseType="lpstr">
      <vt:lpstr>previsao</vt:lpstr>
      <vt:lpstr>saldo contrato</vt:lpstr>
      <vt:lpstr>Sinapi 05-24 Setop 01-2024</vt:lpstr>
      <vt:lpstr>PLANILHA ORÇAMENTÁRIA</vt:lpstr>
      <vt:lpstr>BDI</vt:lpstr>
      <vt:lpstr>CRONOGRAMA</vt:lpstr>
      <vt:lpstr>MEMÓRIA DE CÁLCULO</vt:lpstr>
      <vt:lpstr>CRONOGRAMA!Area_de_impressao</vt:lpstr>
      <vt:lpstr>'PLANILHA ORÇAMENTÁRIA'!Area_de_impressao</vt:lpstr>
      <vt:lpstr>previsao!Area_de_impressao</vt:lpstr>
      <vt:lpstr>'saldo contrato'!Area_de_impressao</vt:lpstr>
      <vt:lpstr>CRONOGRAMA!Titulos_de_impressao</vt:lpstr>
      <vt:lpstr>'PLANILHA ORÇAMENTÁRIA'!Titulos_de_impressao</vt:lpstr>
    </vt:vector>
  </TitlesOfParts>
  <Company>Anglo American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Petronio Xavier</dc:creator>
  <cp:lastModifiedBy>Usuario</cp:lastModifiedBy>
  <cp:lastPrinted>2024-07-12T17:06:43Z</cp:lastPrinted>
  <dcterms:created xsi:type="dcterms:W3CDTF">2015-03-03T14:44:34Z</dcterms:created>
  <dcterms:modified xsi:type="dcterms:W3CDTF">2024-07-17T12:28:46Z</dcterms:modified>
</cp:coreProperties>
</file>